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mc:AlternateContent xmlns:mc="http://schemas.openxmlformats.org/markup-compatibility/2006">
    <mc:Choice Requires="x15">
      <x15ac:absPath xmlns:x15ac="http://schemas.microsoft.com/office/spreadsheetml/2010/11/ac" url="C:\django\crm\static\files\"/>
    </mc:Choice>
  </mc:AlternateContent>
  <xr:revisionPtr revIDLastSave="0" documentId="13_ncr:1_{95B6A253-B0C9-453C-A762-59CA7FE889B2}" xr6:coauthVersionLast="45" xr6:coauthVersionMax="45" xr10:uidLastSave="{00000000-0000-0000-0000-000000000000}"/>
  <bookViews>
    <workbookView xWindow="-120" yWindow="-120" windowWidth="20730" windowHeight="11160" tabRatio="820" firstSheet="3" activeTab="4" xr2:uid="{00000000-000D-0000-FFFF-FFFF00000000}"/>
  </bookViews>
  <sheets>
    <sheet name="Index" sheetId="28" state="hidden" r:id="rId1"/>
    <sheet name="Summary" sheetId="30" state="hidden" r:id="rId2"/>
    <sheet name="Charts" sheetId="43" state="hidden" r:id="rId3"/>
    <sheet name="Definitions" sheetId="36" r:id="rId4"/>
    <sheet name="Historicals" sheetId="27" r:id="rId5"/>
    <sheet name="Cash Flow Statement" sheetId="33" state="hidden" r:id="rId6"/>
  </sheets>
  <definedNames>
    <definedName name="asd">#REF!</definedName>
    <definedName name="CIQWBGuid" hidden="1">"2cd8126d-26c3-430c-b7fa-a069e3a1fc62"</definedName>
    <definedName name="Forecast">#REF!</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41666.7099189815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Step_1">#REF!</definedName>
    <definedName name="Step_2">#REF!</definedName>
    <definedName name="Step_3">#REF!</definedName>
    <definedName name="Step_4">#REF!</definedName>
    <definedName name="Step_5">#REF!</definedName>
    <definedName name="Step_6">#REF!</definedName>
    <definedName name="Step1">#REF!</definedName>
    <definedName name="Step2">#REF!</definedName>
    <definedName name="Step3">#REF!</definedName>
    <definedName name="Step4">#REF!</definedName>
    <definedName name="Step5">#REF!</definedName>
    <definedName name="Step6">#REF!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8" i="27" l="1"/>
  <c r="E98" i="27"/>
  <c r="C98" i="27"/>
  <c r="D81" i="27"/>
  <c r="E81" i="27"/>
  <c r="D82" i="27"/>
  <c r="E82" i="27"/>
  <c r="C82" i="27"/>
  <c r="C81" i="27"/>
  <c r="E28" i="27"/>
  <c r="D28" i="27"/>
  <c r="C28" i="27"/>
  <c r="E24" i="27"/>
  <c r="E30" i="27" s="1"/>
  <c r="E32" i="27" s="1"/>
  <c r="E62" i="27" s="1"/>
  <c r="D24" i="27"/>
  <c r="D30" i="27" s="1"/>
  <c r="D32" i="27" s="1"/>
  <c r="D62" i="27" s="1"/>
  <c r="C24" i="27"/>
  <c r="C11" i="27"/>
  <c r="C9" i="27" s="1"/>
  <c r="C99" i="27" s="1"/>
  <c r="C8" i="27"/>
  <c r="E118" i="27"/>
  <c r="D118" i="27"/>
  <c r="C118" i="27"/>
  <c r="E93" i="27"/>
  <c r="D93" i="27"/>
  <c r="C93" i="27"/>
  <c r="C78" i="27"/>
  <c r="D77" i="27"/>
  <c r="E77" i="27" s="1"/>
  <c r="D75" i="27"/>
  <c r="E75" i="27" s="1"/>
  <c r="C58" i="27" l="1"/>
  <c r="E86" i="27"/>
  <c r="C30" i="27"/>
  <c r="C32" i="27" s="1"/>
  <c r="C62" i="27" s="1"/>
  <c r="C10" i="27"/>
  <c r="D11" i="27" s="1"/>
  <c r="D58" i="27" s="1"/>
  <c r="C86" i="27"/>
  <c r="C95" i="27" s="1"/>
  <c r="D86" i="27"/>
  <c r="C100" i="27"/>
  <c r="C108" i="27" s="1"/>
  <c r="C120" i="27" s="1"/>
  <c r="D4" i="27"/>
  <c r="D8" i="27" s="1"/>
  <c r="G24" i="30"/>
  <c r="D24" i="30"/>
  <c r="E24" i="30"/>
  <c r="F24" i="30"/>
  <c r="D9" i="27" l="1"/>
  <c r="D99" i="27" s="1"/>
  <c r="C122" i="27"/>
  <c r="D100" i="27"/>
  <c r="D108" i="27" s="1"/>
  <c r="D120" i="27" s="1"/>
  <c r="D10" i="27"/>
  <c r="E11" i="27" s="1"/>
  <c r="E4" i="27"/>
  <c r="E8" i="27" s="1"/>
  <c r="D16" i="33"/>
  <c r="E16" i="33"/>
  <c r="F16" i="33"/>
  <c r="G16" i="33"/>
  <c r="C16" i="33"/>
  <c r="I17" i="30"/>
  <c r="J17" i="30"/>
  <c r="K17" i="30"/>
  <c r="I18" i="30"/>
  <c r="J18" i="30"/>
  <c r="K18" i="30"/>
  <c r="I19" i="30"/>
  <c r="J19" i="30"/>
  <c r="K19" i="30"/>
  <c r="I14" i="30"/>
  <c r="J14" i="30"/>
  <c r="K14" i="30"/>
  <c r="I15" i="30"/>
  <c r="J15" i="30"/>
  <c r="K15" i="30"/>
  <c r="I13" i="30"/>
  <c r="J13" i="30"/>
  <c r="K13" i="30"/>
  <c r="C28" i="33"/>
  <c r="H24" i="30"/>
  <c r="C23" i="33"/>
  <c r="D23" i="33"/>
  <c r="E23" i="33"/>
  <c r="F23" i="33"/>
  <c r="G23" i="33"/>
  <c r="D22" i="33"/>
  <c r="D44" i="33" s="1"/>
  <c r="E18" i="30" s="1"/>
  <c r="E22" i="33"/>
  <c r="E44" i="33" s="1"/>
  <c r="F22" i="33"/>
  <c r="F44" i="33" s="1"/>
  <c r="G22" i="33"/>
  <c r="G24" i="33" s="1"/>
  <c r="H14" i="30" s="1"/>
  <c r="C22" i="33"/>
  <c r="G14" i="33"/>
  <c r="C44" i="33" l="1"/>
  <c r="D18" i="30" s="1"/>
  <c r="E9" i="27"/>
  <c r="E99" i="27" s="1"/>
  <c r="E58" i="27"/>
  <c r="E100" i="27"/>
  <c r="E108" i="27" s="1"/>
  <c r="E120" i="27" s="1"/>
  <c r="E10" i="27"/>
  <c r="D28" i="33"/>
  <c r="I24" i="30"/>
  <c r="E28" i="33"/>
  <c r="F18" i="30"/>
  <c r="G18" i="30"/>
  <c r="G44" i="33"/>
  <c r="D55" i="27"/>
  <c r="E55" i="27"/>
  <c r="C55" i="27"/>
  <c r="D45" i="27"/>
  <c r="E45" i="27"/>
  <c r="C45" i="27"/>
  <c r="J24" i="30" l="1"/>
  <c r="F28" i="33"/>
  <c r="H18" i="30"/>
  <c r="K24" i="30" l="1"/>
  <c r="G28" i="33"/>
  <c r="F28" i="30" l="1"/>
  <c r="E28" i="30"/>
  <c r="F22" i="30"/>
  <c r="E22" i="30"/>
  <c r="D23" i="30"/>
  <c r="D22" i="30"/>
  <c r="F29" i="30" l="1"/>
  <c r="C15" i="33" l="1"/>
  <c r="D15" i="33" l="1"/>
  <c r="K7" i="30"/>
  <c r="C37" i="33"/>
  <c r="E15" i="33" l="1"/>
  <c r="F27" i="30"/>
  <c r="D7" i="30"/>
  <c r="F7" i="30"/>
  <c r="E7" i="30"/>
  <c r="E27" i="30"/>
  <c r="B4" i="43"/>
  <c r="D4" i="43"/>
  <c r="C4" i="43"/>
  <c r="F15" i="33" l="1"/>
  <c r="C57" i="27"/>
  <c r="C67" i="27" l="1"/>
  <c r="D8" i="30"/>
  <c r="I12" i="43"/>
  <c r="H12" i="43"/>
  <c r="G12" i="43"/>
  <c r="F12" i="43"/>
  <c r="E12" i="43"/>
  <c r="I11" i="43"/>
  <c r="H11" i="43"/>
  <c r="G11" i="43"/>
  <c r="F11" i="43"/>
  <c r="I10" i="43"/>
  <c r="H10" i="43"/>
  <c r="G10" i="43"/>
  <c r="F10" i="43"/>
  <c r="E10" i="43"/>
  <c r="G15" i="33" l="1"/>
  <c r="B5" i="43"/>
  <c r="D32" i="30"/>
  <c r="G12" i="33" l="1"/>
  <c r="D29" i="33" l="1"/>
  <c r="E29" i="33"/>
  <c r="E25" i="30"/>
  <c r="F25" i="30"/>
  <c r="F29" i="33"/>
  <c r="G30" i="33"/>
  <c r="G29" i="33"/>
  <c r="C29" i="33" l="1"/>
  <c r="G25" i="30"/>
  <c r="E30" i="33"/>
  <c r="F30" i="33"/>
  <c r="C30" i="33"/>
  <c r="D30" i="33" l="1"/>
  <c r="G27" i="30" l="1"/>
  <c r="H27" i="30"/>
  <c r="G28" i="30" l="1"/>
  <c r="C27" i="33"/>
  <c r="G22" i="30" l="1"/>
  <c r="C24" i="33"/>
  <c r="D14" i="30" s="1"/>
  <c r="C14" i="33"/>
  <c r="H22" i="30"/>
  <c r="H28" i="30"/>
  <c r="H25" i="30" l="1"/>
  <c r="D27" i="33"/>
  <c r="I22" i="30"/>
  <c r="E14" i="33"/>
  <c r="D14" i="33"/>
  <c r="I25" i="30"/>
  <c r="D24" i="33"/>
  <c r="E14" i="30" s="1"/>
  <c r="E24" i="33" l="1"/>
  <c r="F14" i="30" s="1"/>
  <c r="I28" i="30"/>
  <c r="J22" i="30"/>
  <c r="E27" i="33"/>
  <c r="J25" i="30"/>
  <c r="F14" i="33"/>
  <c r="F24" i="33" l="1"/>
  <c r="G14" i="30" s="1"/>
  <c r="J28" i="30"/>
  <c r="G27" i="33"/>
  <c r="G32" i="33" s="1"/>
  <c r="H15" i="30" s="1"/>
  <c r="F27" i="33"/>
  <c r="K25" i="30"/>
  <c r="K22" i="30" l="1"/>
  <c r="K28" i="30"/>
  <c r="D28" i="30"/>
  <c r="C12" i="43"/>
  <c r="B12" i="43"/>
  <c r="D10" i="43"/>
  <c r="C10" i="43"/>
  <c r="B10" i="43"/>
  <c r="C11" i="43"/>
  <c r="B11" i="43"/>
  <c r="D25" i="30" l="1"/>
  <c r="D29" i="30" l="1"/>
  <c r="E29" i="30"/>
  <c r="K27" i="30"/>
  <c r="I27" i="30" l="1"/>
  <c r="J27" i="30"/>
  <c r="D27" i="30"/>
  <c r="D57" i="27" l="1"/>
  <c r="D61" i="27" l="1"/>
  <c r="D67" i="27"/>
  <c r="E32" i="30" s="1"/>
  <c r="E8" i="30"/>
  <c r="C23" i="43" l="1"/>
  <c r="C17" i="43"/>
  <c r="B16" i="43" l="1"/>
  <c r="C5" i="43" l="1"/>
  <c r="D63" i="27" l="1"/>
  <c r="E9" i="30" l="1"/>
  <c r="D65" i="27" l="1"/>
  <c r="D76" i="27" l="1"/>
  <c r="D68" i="27"/>
  <c r="C6" i="43" s="1"/>
  <c r="C21" i="43"/>
  <c r="E23" i="30"/>
  <c r="E10" i="30"/>
  <c r="D78" i="27" l="1"/>
  <c r="D95" i="27" s="1"/>
  <c r="D122" i="27" s="1"/>
  <c r="E33" i="30"/>
  <c r="C22" i="43" l="1"/>
  <c r="C16" i="43"/>
  <c r="G7" i="30"/>
  <c r="C11" i="33"/>
  <c r="E4" i="43"/>
  <c r="H7" i="30" l="1"/>
  <c r="D11" i="33"/>
  <c r="F4" i="43"/>
  <c r="I7" i="30" l="1"/>
  <c r="E11" i="33"/>
  <c r="G4" i="43"/>
  <c r="J7" i="30" l="1"/>
  <c r="H4" i="43"/>
  <c r="F11" i="33" l="1"/>
  <c r="G11" i="33"/>
  <c r="I32" i="30"/>
  <c r="I8" i="30"/>
  <c r="F13" i="33"/>
  <c r="E13" i="33"/>
  <c r="E12" i="33"/>
  <c r="G13" i="33"/>
  <c r="F12" i="33"/>
  <c r="E6" i="33"/>
  <c r="E9" i="33" s="1"/>
  <c r="G17" i="43" l="1"/>
  <c r="J32" i="30"/>
  <c r="H32" i="30"/>
  <c r="H8" i="30"/>
  <c r="J8" i="30"/>
  <c r="E57" i="27"/>
  <c r="D6" i="33"/>
  <c r="D9" i="33" s="1"/>
  <c r="C12" i="33"/>
  <c r="D12" i="33"/>
  <c r="F6" i="33"/>
  <c r="F9" i="33" s="1"/>
  <c r="G5" i="43"/>
  <c r="F17" i="43" l="1"/>
  <c r="H17" i="43"/>
  <c r="E61" i="27"/>
  <c r="E67" i="27"/>
  <c r="F32" i="30" s="1"/>
  <c r="G32" i="30"/>
  <c r="D12" i="43"/>
  <c r="F8" i="30"/>
  <c r="G8" i="30"/>
  <c r="C6" i="33"/>
  <c r="C9" i="33" s="1"/>
  <c r="I9" i="30"/>
  <c r="E11" i="43"/>
  <c r="D11" i="43"/>
  <c r="F5" i="43"/>
  <c r="H5" i="43"/>
  <c r="D23" i="43" l="1"/>
  <c r="D17" i="43"/>
  <c r="E17" i="43"/>
  <c r="E17" i="33"/>
  <c r="E19" i="33" s="1"/>
  <c r="I10" i="30"/>
  <c r="F17" i="33"/>
  <c r="J9" i="30"/>
  <c r="H9" i="30"/>
  <c r="E5" i="43"/>
  <c r="E48" i="33" l="1"/>
  <c r="F13" i="30"/>
  <c r="I33" i="30"/>
  <c r="D17" i="33"/>
  <c r="F19" i="33"/>
  <c r="E43" i="33"/>
  <c r="E45" i="33" s="1"/>
  <c r="G9" i="30"/>
  <c r="C13" i="33"/>
  <c r="D13" i="33"/>
  <c r="E63" i="27"/>
  <c r="D5" i="43"/>
  <c r="E49" i="33" l="1"/>
  <c r="F19" i="30"/>
  <c r="F48" i="33"/>
  <c r="G13" i="30"/>
  <c r="C17" i="33"/>
  <c r="C19" i="33" s="1"/>
  <c r="F43" i="33"/>
  <c r="F45" i="33" s="1"/>
  <c r="J10" i="30"/>
  <c r="J33" i="30"/>
  <c r="H10" i="30"/>
  <c r="H33" i="30"/>
  <c r="F9" i="30"/>
  <c r="D19" i="33"/>
  <c r="G6" i="43"/>
  <c r="D48" i="33" l="1"/>
  <c r="E13" i="30"/>
  <c r="F49" i="33"/>
  <c r="G19" i="30"/>
  <c r="C48" i="33"/>
  <c r="D13" i="30"/>
  <c r="G10" i="30"/>
  <c r="G33" i="30"/>
  <c r="D43" i="33"/>
  <c r="D45" i="33" s="1"/>
  <c r="C43" i="33"/>
  <c r="C45" i="33" s="1"/>
  <c r="E65" i="27"/>
  <c r="E76" i="27" s="1"/>
  <c r="E78" i="27" s="1"/>
  <c r="E95" i="27" s="1"/>
  <c r="E122" i="27" s="1"/>
  <c r="H6" i="43"/>
  <c r="F6" i="43"/>
  <c r="D21" i="43" l="1"/>
  <c r="C49" i="33"/>
  <c r="D19" i="30"/>
  <c r="F23" i="30"/>
  <c r="D49" i="33"/>
  <c r="E19" i="30"/>
  <c r="E68" i="27"/>
  <c r="F33" i="30" s="1"/>
  <c r="F10" i="30"/>
  <c r="E6" i="43"/>
  <c r="D6" i="43" l="1"/>
  <c r="G23" i="30"/>
  <c r="D16" i="43" l="1"/>
  <c r="H23" i="30"/>
  <c r="D22" i="43"/>
  <c r="C32" i="33"/>
  <c r="D15" i="30" s="1"/>
  <c r="D32" i="33"/>
  <c r="E22" i="43" l="1"/>
  <c r="E16" i="43"/>
  <c r="I23" i="30"/>
  <c r="F22" i="43"/>
  <c r="D36" i="33"/>
  <c r="E15" i="30"/>
  <c r="C36" i="33"/>
  <c r="C38" i="33" s="1"/>
  <c r="D17" i="30" s="1"/>
  <c r="E32" i="33"/>
  <c r="I4" i="43"/>
  <c r="G6" i="33"/>
  <c r="G9" i="33" s="1"/>
  <c r="G22" i="43" l="1"/>
  <c r="F16" i="43"/>
  <c r="J23" i="30"/>
  <c r="E36" i="33"/>
  <c r="F15" i="30"/>
  <c r="C39" i="33"/>
  <c r="K32" i="30"/>
  <c r="K8" i="30"/>
  <c r="F32" i="33"/>
  <c r="D37" i="33"/>
  <c r="D38" i="33" s="1"/>
  <c r="E17" i="30" s="1"/>
  <c r="G16" i="43" l="1"/>
  <c r="H22" i="43"/>
  <c r="I17" i="43"/>
  <c r="F36" i="33"/>
  <c r="G15" i="30"/>
  <c r="D39" i="33"/>
  <c r="G29" i="30"/>
  <c r="I5" i="43"/>
  <c r="E37" i="33"/>
  <c r="E38" i="33" s="1"/>
  <c r="F17" i="30" s="1"/>
  <c r="G37" i="33" l="1"/>
  <c r="H16" i="43"/>
  <c r="E23" i="43"/>
  <c r="E21" i="43"/>
  <c r="E39" i="33"/>
  <c r="H29" i="30"/>
  <c r="K9" i="30"/>
  <c r="F37" i="33"/>
  <c r="F38" i="33" s="1"/>
  <c r="G17" i="30" s="1"/>
  <c r="F23" i="43" l="1"/>
  <c r="F21" i="43"/>
  <c r="F39" i="33"/>
  <c r="G17" i="33"/>
  <c r="G19" i="33" s="1"/>
  <c r="H13" i="30" s="1"/>
  <c r="I29" i="30"/>
  <c r="G23" i="43" l="1"/>
  <c r="G21" i="43"/>
  <c r="G48" i="33"/>
  <c r="G43" i="33"/>
  <c r="G45" i="33" s="1"/>
  <c r="G36" i="33"/>
  <c r="G38" i="33" s="1"/>
  <c r="H17" i="30" s="1"/>
  <c r="J29" i="30"/>
  <c r="K33" i="30"/>
  <c r="K10" i="30"/>
  <c r="K23" i="30"/>
  <c r="H23" i="43" l="1"/>
  <c r="H21" i="43"/>
  <c r="G49" i="33"/>
  <c r="H19" i="30"/>
  <c r="I6" i="43"/>
  <c r="I22" i="43" l="1"/>
  <c r="I16" i="43"/>
  <c r="G39" i="33" l="1"/>
  <c r="K29" i="30" l="1"/>
  <c r="I23" i="43" l="1"/>
  <c r="I21" i="43"/>
  <c r="C61" i="27"/>
  <c r="C63" i="27" l="1"/>
  <c r="C65" i="27" s="1"/>
  <c r="B17" i="43"/>
  <c r="B23" i="43"/>
  <c r="D9" i="30" l="1"/>
  <c r="D10" i="30"/>
  <c r="B21" i="43"/>
  <c r="B22" i="43"/>
  <c r="C68" i="27"/>
  <c r="D33" i="30" l="1"/>
  <c r="B6"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48" authorId="0" shapeId="0" xr:uid="{00000000-0006-0000-0600-000001000000}">
      <text>
        <r>
          <rPr>
            <b/>
            <sz val="9"/>
            <color indexed="81"/>
            <rFont val="Calibri"/>
            <family val="2"/>
          </rPr>
          <t>It measures how much investors get for every Rs. Of Sales, Higher the better</t>
        </r>
        <r>
          <rPr>
            <sz val="8"/>
            <color indexed="81"/>
            <rFont val="Tahoma"/>
            <family val="2"/>
          </rPr>
          <t xml:space="preserve">
</t>
        </r>
      </text>
    </comment>
  </commentList>
</comments>
</file>

<file path=xl/sharedStrings.xml><?xml version="1.0" encoding="utf-8"?>
<sst xmlns="http://schemas.openxmlformats.org/spreadsheetml/2006/main" count="426" uniqueCount="263">
  <si>
    <t>Balance Sheet</t>
  </si>
  <si>
    <t>Operating Cash Flow</t>
  </si>
  <si>
    <t>Cash Flow Statement</t>
  </si>
  <si>
    <t>Revenue</t>
  </si>
  <si>
    <t>PARTICULARS</t>
  </si>
  <si>
    <t xml:space="preserve">PROJECTION RESULTS </t>
  </si>
  <si>
    <t xml:space="preserve">Other Income </t>
  </si>
  <si>
    <t xml:space="preserve">EXPENSES </t>
  </si>
  <si>
    <t xml:space="preserve">Depreciation </t>
  </si>
  <si>
    <t>EBIT</t>
  </si>
  <si>
    <t xml:space="preserve">Profit after Tax </t>
  </si>
  <si>
    <t>EBITDA%</t>
  </si>
  <si>
    <t>PAT%</t>
  </si>
  <si>
    <t xml:space="preserve">EBITDA / Operating Profit </t>
  </si>
  <si>
    <t>Earnings Before Tax (EBT )</t>
  </si>
  <si>
    <t>Description</t>
  </si>
  <si>
    <t>Summary</t>
  </si>
  <si>
    <t>Financial snapshot of the company</t>
  </si>
  <si>
    <t>Profit &amp; Loss A/c</t>
  </si>
  <si>
    <t>Historical and forecasted income statement</t>
  </si>
  <si>
    <t>Historical and forecasted balance sheet</t>
  </si>
  <si>
    <t>Forecasted cash flow statement</t>
  </si>
  <si>
    <t>Debt Schedule</t>
  </si>
  <si>
    <t>Fixed Asset &amp; Depreciation Schedule</t>
  </si>
  <si>
    <t>(NAME OF THE COMPANY)</t>
  </si>
  <si>
    <t>Particulars</t>
  </si>
  <si>
    <t>S.No.</t>
  </si>
  <si>
    <t xml:space="preserve">Interest including finance charges </t>
  </si>
  <si>
    <t xml:space="preserve">P&amp;L </t>
  </si>
  <si>
    <t>EBITDA</t>
  </si>
  <si>
    <t>PBT</t>
  </si>
  <si>
    <t>PAT</t>
  </si>
  <si>
    <t xml:space="preserve">Cash Flow </t>
  </si>
  <si>
    <t>Net Cash Flow</t>
  </si>
  <si>
    <t>Capex</t>
  </si>
  <si>
    <t>Free Cash Flow to Firm</t>
  </si>
  <si>
    <t xml:space="preserve">Balance Sheet </t>
  </si>
  <si>
    <t>Share Capital</t>
  </si>
  <si>
    <t>Reserves &amp; Surplus</t>
  </si>
  <si>
    <t>Total Debt</t>
  </si>
  <si>
    <t>Net Fixed Assets</t>
  </si>
  <si>
    <t>Deferred tax assets, net</t>
  </si>
  <si>
    <t>Net Current Assets</t>
  </si>
  <si>
    <t>Margins</t>
  </si>
  <si>
    <t xml:space="preserve">EBITDA </t>
  </si>
  <si>
    <t xml:space="preserve">Financial Summary </t>
  </si>
  <si>
    <t>Shareholders Funds</t>
  </si>
  <si>
    <t>Secured Loans</t>
  </si>
  <si>
    <t>Unsecured Loans</t>
  </si>
  <si>
    <t xml:space="preserve">Share Capital </t>
  </si>
  <si>
    <t>Total Shareholder funds(A)</t>
  </si>
  <si>
    <t xml:space="preserve">Deferred Tax liabilities </t>
  </si>
  <si>
    <t xml:space="preserve">Long Term provisions </t>
  </si>
  <si>
    <t xml:space="preserve">Short Term borrowings </t>
  </si>
  <si>
    <t xml:space="preserve">Short term provisions </t>
  </si>
  <si>
    <t xml:space="preserve">FORECAST PERIOD </t>
  </si>
  <si>
    <t>Non - Current Assets</t>
  </si>
  <si>
    <t xml:space="preserve">Gross Fixed Assets </t>
  </si>
  <si>
    <t xml:space="preserve">less: Accumulated depreciation </t>
  </si>
  <si>
    <t xml:space="preserve">Net Fixed Assets </t>
  </si>
  <si>
    <t xml:space="preserve">Long Term loans &amp; advances </t>
  </si>
  <si>
    <t xml:space="preserve">Long term Investments </t>
  </si>
  <si>
    <t xml:space="preserve">Intangible assets </t>
  </si>
  <si>
    <t xml:space="preserve">Deferred tax assets </t>
  </si>
  <si>
    <t xml:space="preserve">Other Non-current assets </t>
  </si>
  <si>
    <t xml:space="preserve">Current Asset </t>
  </si>
  <si>
    <t xml:space="preserve">Cash </t>
  </si>
  <si>
    <t xml:space="preserve">Inventory </t>
  </si>
  <si>
    <t xml:space="preserve">Short term loans &amp; advances </t>
  </si>
  <si>
    <t xml:space="preserve">Other current assets </t>
  </si>
  <si>
    <t>Total Non-Current Asset (A)</t>
  </si>
  <si>
    <t>Total Current Assets (B)</t>
  </si>
  <si>
    <t>Total Assets (A+B)</t>
  </si>
  <si>
    <t>Short term Investments</t>
  </si>
  <si>
    <t>2021F</t>
  </si>
  <si>
    <t xml:space="preserve">Sundry Creditors </t>
  </si>
  <si>
    <t xml:space="preserve">Sundry Debtors </t>
  </si>
  <si>
    <t xml:space="preserve">Check </t>
  </si>
  <si>
    <t>2018A</t>
  </si>
  <si>
    <t xml:space="preserve">BALANCE SHEET </t>
  </si>
  <si>
    <t xml:space="preserve">CASH FLOW STATEMENT </t>
  </si>
  <si>
    <t xml:space="preserve">INCOME STATEMENT </t>
  </si>
  <si>
    <t>Cash flows from operating activities:</t>
  </si>
  <si>
    <t>Adjustments:</t>
  </si>
  <si>
    <t>Loss /(profit) on sale of fixed assets</t>
  </si>
  <si>
    <t>Effect of exchange differences on translation of foreign currency cash and cash equivalents</t>
  </si>
  <si>
    <t>Operating profit before working capital changes</t>
  </si>
  <si>
    <t>Decrease/(Increase) in sundry debtors</t>
  </si>
  <si>
    <t>(Decrease)/Increase in current liabilities and provisions</t>
  </si>
  <si>
    <t>Net cash provided by / (used in) operating activities</t>
  </si>
  <si>
    <t>Purchase of fixed assets</t>
  </si>
  <si>
    <t>Net cash Provided/ (used) in investing activities</t>
  </si>
  <si>
    <t>Cash flow from financing activities</t>
  </si>
  <si>
    <t>Issue of share capital (net of issue expenses paid)</t>
  </si>
  <si>
    <t>Interest paid on loans</t>
  </si>
  <si>
    <t>Net cash Provided/(used) by financing activities</t>
  </si>
  <si>
    <t>Net increase/(decrease) in cash and cash equivalents</t>
  </si>
  <si>
    <t>Cash and cash equivalents at the beginning of the year</t>
  </si>
  <si>
    <t>Cash and cash equivalents at the end of the year</t>
  </si>
  <si>
    <t>Calculation of Free Cash Flow</t>
  </si>
  <si>
    <t>Capital expenditure</t>
  </si>
  <si>
    <t>Free Cash Flow</t>
  </si>
  <si>
    <t>Cash Flow Ratios</t>
  </si>
  <si>
    <t>Free Cash Flow / Operating Cash Flow</t>
  </si>
  <si>
    <t>Income taxes paid</t>
  </si>
  <si>
    <t xml:space="preserve">Decrease/(Increase) in Inventories </t>
  </si>
  <si>
    <t xml:space="preserve">Decrease/(Increase) in Other Current assets </t>
  </si>
  <si>
    <t xml:space="preserve">Operating Cash Flow / Sales </t>
  </si>
  <si>
    <t>Cash flows from investing activities</t>
  </si>
  <si>
    <t>Opening Gross</t>
  </si>
  <si>
    <t>Additions</t>
  </si>
  <si>
    <t>Deletions</t>
  </si>
  <si>
    <t>Closing Gross</t>
  </si>
  <si>
    <t>Accumulated Depreciation</t>
  </si>
  <si>
    <t>Net value</t>
  </si>
  <si>
    <t>Current Depreciation</t>
  </si>
  <si>
    <t>From Banks</t>
  </si>
  <si>
    <t>Term Loans</t>
  </si>
  <si>
    <t>Other Loans</t>
  </si>
  <si>
    <t>Total Secured Loans</t>
  </si>
  <si>
    <t>Total Unsecured Loan</t>
  </si>
  <si>
    <t xml:space="preserve">Interest Expense </t>
  </si>
  <si>
    <t>Finance lease obligation</t>
  </si>
  <si>
    <t xml:space="preserve">Total Debt </t>
  </si>
  <si>
    <t>CAPEX  Schedule</t>
  </si>
  <si>
    <t xml:space="preserve">Analysis of Revenue projections </t>
  </si>
  <si>
    <t xml:space="preserve">Graphs of Revenue , Expenses , Working Capital </t>
  </si>
  <si>
    <t xml:space="preserve">Debt &amp; Interest cost schedule </t>
  </si>
  <si>
    <t>EBITDA Margin</t>
  </si>
  <si>
    <t>PAT Margin</t>
  </si>
  <si>
    <t>Debtor days</t>
  </si>
  <si>
    <t>Creditor days</t>
  </si>
  <si>
    <t>Inventory days</t>
  </si>
  <si>
    <t>Total Debt to Equity</t>
  </si>
  <si>
    <t>RoA (%)</t>
  </si>
  <si>
    <t>RoE (%)</t>
  </si>
  <si>
    <t>RoCE (%)</t>
  </si>
  <si>
    <t xml:space="preserve">Charts </t>
  </si>
  <si>
    <t>2019A</t>
  </si>
  <si>
    <t>2020A</t>
  </si>
  <si>
    <t>CAPEX SCHEDULE</t>
  </si>
  <si>
    <t>HISTORICAL PERIOD</t>
  </si>
  <si>
    <t>End of Sheet</t>
  </si>
  <si>
    <t>Proceeds/Repayment of loans</t>
  </si>
  <si>
    <t>2022E</t>
  </si>
  <si>
    <t>2023E</t>
  </si>
  <si>
    <t>2024E</t>
  </si>
  <si>
    <t>2025E</t>
  </si>
  <si>
    <t>Stream 1</t>
  </si>
  <si>
    <t>Stream 2</t>
  </si>
  <si>
    <t>Stream 3</t>
  </si>
  <si>
    <t>Stream 4</t>
  </si>
  <si>
    <t>REVENUE</t>
  </si>
  <si>
    <t>TOTAL REVENUE FROM OPERATIONS/SERVICES</t>
  </si>
  <si>
    <t xml:space="preserve">General &amp; Administrative Expenses </t>
  </si>
  <si>
    <t xml:space="preserve">Selling &amp; Marketing Expenses </t>
  </si>
  <si>
    <t>Other Expenses 1</t>
  </si>
  <si>
    <t>Other Expenses 2</t>
  </si>
  <si>
    <t xml:space="preserve">TOTAL OPERATING EXPENSES </t>
  </si>
  <si>
    <t xml:space="preserve">Employee Cost </t>
  </si>
  <si>
    <t>Other Income</t>
  </si>
  <si>
    <t>Intangible assets</t>
  </si>
  <si>
    <t>Additions - Intangible</t>
  </si>
  <si>
    <t>Equity funds raised</t>
  </si>
  <si>
    <t>Balancing Figure</t>
  </si>
  <si>
    <t xml:space="preserve">Revenues </t>
  </si>
  <si>
    <t>Interest cover</t>
  </si>
  <si>
    <t xml:space="preserve">Realised Foreign Exchange Gain/(Loss) </t>
  </si>
  <si>
    <t>Product Development Expenses/ Operating Expenses/Raw Material</t>
  </si>
  <si>
    <t>Cash Flow from Operations</t>
  </si>
  <si>
    <t>Cash Flow from Investing</t>
  </si>
  <si>
    <t>Cash Flow from Financing</t>
  </si>
  <si>
    <t>Equity Funds Raised</t>
  </si>
  <si>
    <t>This colour represent Output</t>
  </si>
  <si>
    <t>This colour represent Input</t>
  </si>
  <si>
    <t>Note For Developers</t>
  </si>
  <si>
    <t>This colour represent - Cell name can be changed</t>
  </si>
  <si>
    <t>Average Interest Rate (%)</t>
  </si>
  <si>
    <t>Reserve &amp; Surplus</t>
  </si>
  <si>
    <t xml:space="preserve">Equity Funds Raised </t>
  </si>
  <si>
    <t>Expenses Projection</t>
  </si>
  <si>
    <t>Detailed Cost breakup for projections</t>
  </si>
  <si>
    <t>Revenue Projections</t>
  </si>
  <si>
    <t xml:space="preserve">Note </t>
  </si>
  <si>
    <t>Definitions</t>
  </si>
  <si>
    <t>DEBT SCHEDULE</t>
  </si>
  <si>
    <t>Values are automated in these cells</t>
  </si>
  <si>
    <t>Please add your input data in these cells</t>
  </si>
  <si>
    <t>Opening Gross is the total capex or fixed assets at the beginning of the year or end of last year books</t>
  </si>
  <si>
    <t>Over the years, many asset get depreicated completed and are worth nothing. Those assets are removed and shown in this cell</t>
  </si>
  <si>
    <t>This cell shows the net value of assets after substracting the accumulated depreciation to the closing gross assets</t>
  </si>
  <si>
    <t>Every year the depreciation is calculated on the net gross assets based on the different depreciation rates for different types of assets</t>
  </si>
  <si>
    <t>New addition of fixed assets such as computers, land, furniture, etc. during the year</t>
  </si>
  <si>
    <t>Year 1</t>
  </si>
  <si>
    <t>Year 2</t>
  </si>
  <si>
    <t>Year 3</t>
  </si>
  <si>
    <t>New investments on intangible assets such as patent, software development, etc. during the year</t>
  </si>
  <si>
    <t>Net fixed assets after accounting for addition and deletion of assets during the year</t>
  </si>
  <si>
    <t xml:space="preserve">Depreciation is accumulated over the years </t>
  </si>
  <si>
    <t>Average Depreciation Rate (%)</t>
  </si>
  <si>
    <t>The average depreciation rate of all the Tangible and intangible assets during the current financial year</t>
  </si>
  <si>
    <t>Loans are amounts received by the business which will be paid back to the lender. A secured loan is a loan in which the borrower pledges some asset as collateral for the loan, which then becomes a secured debt owed to the creditor who gives the loan.</t>
  </si>
  <si>
    <t>A term loan is a loan from a bank for a specific amount that has a specified repayment schedule</t>
  </si>
  <si>
    <t>Secured loans raised from other parties other than banks can be included here</t>
  </si>
  <si>
    <t>Loans raised from banks can be added. It can also include line of credit received from banks</t>
  </si>
  <si>
    <t>A finance lease is a type of lease in which a finance company is typically the legal owner of the asset for the duration of the lease and the business has an obligation to repay the interest and lease amount over a specific period of time</t>
  </si>
  <si>
    <t>Loans raised from any party which is not backed by any collateral can be termed as unsecured loans. Loans raised from family, friends and others can be included in the unsecured loans</t>
  </si>
  <si>
    <t>The business has an obligation to pay interest on various loans raised. This cell shows the total interest expense during the financial year</t>
  </si>
  <si>
    <t>Each loan raised by the business can have different interest rate based on the different category. This cell shows the average interest rate during the financial year</t>
  </si>
  <si>
    <t>Revenue from operation is the revenue that a company generates from its primary business activities. For example, a retailer produces its operating revenue through merchandise sales</t>
  </si>
  <si>
    <t>Any company can have more than one primary business activities producing different revenue streams. Please add the revenue received from different streams on these cells</t>
  </si>
  <si>
    <t>In order to run a business, the company has an ongoing cost for running a product, business, or system</t>
  </si>
  <si>
    <t>Expenses occurred from running primary business activites are included here.  For example, a retailer produces its operating revenue through merchandise sales then his operating expenses would be the expenses occurred to procure the merchandise</t>
  </si>
  <si>
    <t>All sorts of employee cost or labour cost are included in this cell</t>
  </si>
  <si>
    <t>Cost occurred such as Office expenses, audit expenses, etc are included here</t>
  </si>
  <si>
    <t>Promotion cost for the business including travelling expenses should be included here</t>
  </si>
  <si>
    <t>Revenue received by the company from other non primary business activities are included here. For example, interest received on fixed deposits or other investments</t>
  </si>
  <si>
    <t xml:space="preserve">Gains or loss received due to fluctuation in  currency exchange rate </t>
  </si>
  <si>
    <t>Interest expense occurred during the year is included here from the Debt schedule</t>
  </si>
  <si>
    <t xml:space="preserve">Provision for Income Tax </t>
  </si>
  <si>
    <t xml:space="preserve">Non- Current Liabilities </t>
  </si>
  <si>
    <t xml:space="preserve">Other Non- Current Liabilities </t>
  </si>
  <si>
    <t>Total Non Current Liabilities (B)</t>
  </si>
  <si>
    <t xml:space="preserve">Current Liabilities </t>
  </si>
  <si>
    <t xml:space="preserve">Other Current Liabilities </t>
  </si>
  <si>
    <t>Total Current Liabilities (C)</t>
  </si>
  <si>
    <t>TOTAL LIABILITIES (A+B+C)</t>
  </si>
  <si>
    <t>A provision for income taxes is the estimated amount that a business expects to pay in income taxes for the current year.</t>
  </si>
  <si>
    <t>Any other expense occurred can be included here</t>
  </si>
  <si>
    <t>Total operating expense is an expense a business incurs through its normal business operations.</t>
  </si>
  <si>
    <t>Operating profit/ EBITDA is the profitability of the business, after taking into account operating expenses.</t>
  </si>
  <si>
    <t>Profit after-tax is the earnings of a business after all income taxes have been deducted. The profit after-tax figure is considered the best measure of the ability of a company to generate a return</t>
  </si>
  <si>
    <t>EBITDA margin is a profitability ratio that measures how much in earnings a company is generating before interest, taxes, depreciation, and amortization, as a percentage of revenue.</t>
  </si>
  <si>
    <t>PAT margin is a profitability ratio that measures the net profitability of the business</t>
  </si>
  <si>
    <t>Shareholder Funds is the total equity funds in the company. It also includes reserve &amp; surplus.</t>
  </si>
  <si>
    <t>A company's share capital is the portion of a company's equity that has been obtained by the issue of shares in the company to a shareholder</t>
  </si>
  <si>
    <t xml:space="preserve">Reserves and surplus are the accumulated profits that a company has earned and retained overtime. Retained profits are the profits that are left after paying the dividends to the shareholders. </t>
  </si>
  <si>
    <t>Fresh equity capital raised from promoters or new investors</t>
  </si>
  <si>
    <t>Deferred tax liability is a tax that is assessed or is due for the current period but has not yet been paid. Deferred tax liability records the fact the company will, in the future, pay more income tax because of a transaction that took place during the current period, such as an installment sale receivable.</t>
  </si>
  <si>
    <t>Noncurrent liabilities, also known as long-term liabilities, are obligations listed on the balance sheet not due for more than a year.</t>
  </si>
  <si>
    <t>Long term provisions are usually money set aside for employee benefits such as gratuity; leave encashment, provident funds etc.</t>
  </si>
  <si>
    <t>Current liabilities are a company’s obligations which are expected to be settled within 365 days (less than 1 year).</t>
  </si>
  <si>
    <t>Short term borrowings of the company usually undertaken by the company to meet day to day cash requirements (also called working capital requirements). </t>
  </si>
  <si>
    <t>Sundry creditors is also known as trade payables or accounts payables. These are obligations payable to vendors who supply to the company. The vendors could be raw material suppliers, utility companies providing services, stationary companies etc.</t>
  </si>
  <si>
    <t>Other current Liabilities are obligations associated with the statutory requirements and obligations that are not directly related to the operations of the company.</t>
  </si>
  <si>
    <t>Short term provisions is quite similar to long term provisions, both of which deals with setting aside funds for employee benefits such as gratuity, leave encashment, provident funds etc.</t>
  </si>
  <si>
    <t>Other Non-current Liabilities are obligations associated with the statutory requirements and obligations that are not directly related to the operations of the company which are not due for more than a year.</t>
  </si>
  <si>
    <t>Non-current assets are the assets that the company owns, the economic benefit of which is enjoyed over a long period</t>
  </si>
  <si>
    <t>Fixed assets are assets (both tangible and intangible) that the company owns which cannot be converted to cash easily or which cannot be liquidated easily. Typical examples of fixed assets are land, plant and machinery, vehicles, building etc. Intangible assets are also considered fixed assets because they benefit companies over a long period of time.</t>
  </si>
  <si>
    <t>Intangible assets are assets which have an economic value, but do not have a physical nature. This usually includes patents, copyrights, trademarks, designs etc.</t>
  </si>
  <si>
    <t>Depreciation is a way of spreading the cost of acquiring the asset over its useful life. The value of the assets deplete over time, as the assets lose their productive capacity due to obsolescence and physical wear and tear.</t>
  </si>
  <si>
    <t>Net fixed assets is the net value of the assets owned by the company after deducting depreciation</t>
  </si>
  <si>
    <t>Non-current investments are investments made by the company with a long term perspective. The investment could be anything – buying listed equity shares, minority stake in other companies, debentures, mutual funds etc.</t>
  </si>
  <si>
    <t>These are loans and advances given out by the company to other group companies, employees, suppliers, vendors etc.</t>
  </si>
  <si>
    <t>Other Non-current assets includes other miscellaneous long term assets</t>
  </si>
  <si>
    <t>Deferred tax assets is a tax that is assessed or is due for the current period that has been paid in excess. Deferred tax assets records the fact the company will, in the future, receive refund of income tax because of a transaction that took place during the current period.</t>
  </si>
  <si>
    <t>Current assets are assets that can be easily converted to cash and the company foresees a situation of consuming these assets within 365 days. Current assets are the assets that a company uses to fund its day to day operations and ongoing expenses.</t>
  </si>
  <si>
    <t>Inventory includes all the finished goods manufactured by the company, raw materials in stock, goods that are manufactured incompletely etc. Inventories are goods at various stages of production and hence have not been sold.</t>
  </si>
  <si>
    <t>Sundry Debtors also knowns as Trade receivables or Account receivables. This represents the amount of money that the company is expected to receive from its distributors, customers and other related parties.</t>
  </si>
  <si>
    <t>Cash comprises of cash on hand and cash in bank.</t>
  </si>
  <si>
    <t>These are the loans and advances that the company has tendered and which is expected to be repaid back to the company within 365 days. It includes various items such as advances to suppliers, loans to customers, loans to employees, advance tax payments (income tax, wealth tax) etc.</t>
  </si>
  <si>
    <t xml:space="preserve">Short-term investments are investments made by the company with a short term perspective. </t>
  </si>
  <si>
    <t>Other current assets includes other miscellaneous short term assets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</si>
</sst>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 #,##0_ ;_ * \-#,##0_ ;_ * &quot;-&quot;_ ;_ @_ "/>
    <numFmt numFmtId="43" formatCode="_ * #,##0.00_ ;_ * \-#,##0.00_ ;_ * &quot;-&quot;??_ ;_ @_ "/>
    <numFmt numFmtId="164" formatCode="_(* #,##0.00_);_(* \(#,##0.00\);_(* &quot;-&quot;??_);_(@_)"/>
    <numFmt numFmtId="165" formatCode="_-* #,##0.00_-;\-* #,##0.00_-;_-* &quot;-&quot;??_-;_-@_-"/>
    <numFmt numFmtId="166" formatCode="_(* #,##0_);_(* \(#,##0\);_(* &quot;-&quot;??_);_(@_)"/>
  </numFmts>
  <fonts count="32">
    <font>
      <sz val="11"/>
      <color theme="1"/>
      <name val="Calibri"/>
      <family val="2"/>
      <scheme val="minor"/>
    </font>
    <font>
      <sz val="11"/>
      <color theme="1"/>
      <name val="Calibri"/>
      <family val="2"/>
      <scheme val="minor"/>
    </font>
    <font>
      <u/>
      <sz val="10"/>
      <color theme="10"/>
      <name val="Arial"/>
      <family val="2"/>
    </font>
    <font>
      <u/>
      <sz val="11"/>
      <color theme="10"/>
      <name val="Calibri"/>
      <family val="2"/>
      <scheme val="minor"/>
    </font>
    <font>
      <b/>
      <sz val="11"/>
      <color theme="1"/>
      <name val="Calibri"/>
      <family val="2"/>
      <scheme val="minor"/>
    </font>
    <font>
      <b/>
      <i/>
      <sz val="11"/>
      <color theme="1"/>
      <name val="Calibri"/>
      <family val="2"/>
      <scheme val="minor"/>
    </font>
    <font>
      <b/>
      <sz val="11"/>
      <color indexed="8"/>
      <name val="Calibri"/>
      <family val="2"/>
    </font>
    <font>
      <b/>
      <i/>
      <sz val="11"/>
      <color indexed="8"/>
      <name val="Calibri"/>
      <family val="2"/>
    </font>
    <font>
      <u/>
      <sz val="11"/>
      <color theme="10"/>
      <name val="Calibri"/>
      <family val="2"/>
    </font>
    <font>
      <b/>
      <u/>
      <sz val="11"/>
      <color theme="1"/>
      <name val="Calibri"/>
      <family val="2"/>
      <scheme val="minor"/>
    </font>
    <font>
      <b/>
      <sz val="11"/>
      <color theme="0"/>
      <name val="Calibri"/>
      <family val="2"/>
      <scheme val="minor"/>
    </font>
    <font>
      <b/>
      <i/>
      <sz val="11"/>
      <color theme="9" tint="9.9978637043366805E-2"/>
      <name val="Calibri"/>
      <family val="2"/>
      <scheme val="minor"/>
    </font>
    <font>
      <i/>
      <sz val="11"/>
      <color theme="9" tint="9.9978637043366805E-2"/>
      <name val="Calibri"/>
      <family val="2"/>
      <scheme val="minor"/>
    </font>
    <font>
      <b/>
      <sz val="9"/>
      <color indexed="81"/>
      <name val="Calibri"/>
      <family val="2"/>
    </font>
    <font>
      <sz val="8"/>
      <color indexed="81"/>
      <name val="Tahoma"/>
      <family val="2"/>
    </font>
    <font>
      <b/>
      <sz val="10"/>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b/>
      <sz val="11"/>
      <name val="Calibri"/>
      <family val="2"/>
      <scheme val="minor"/>
    </font>
    <font>
      <sz val="11"/>
      <color rgb="FF000000"/>
      <name val="Calibri"/>
      <family val="2"/>
    </font>
    <font>
      <b/>
      <sz val="11"/>
      <color rgb="FF000000"/>
      <name val="Calibri"/>
      <family val="2"/>
    </font>
    <font>
      <sz val="11"/>
      <name val="Calibri"/>
      <family val="2"/>
      <scheme val="minor"/>
    </font>
    <font>
      <sz val="12"/>
      <color theme="1"/>
      <name val="ArialMT"/>
      <family val="2"/>
    </font>
    <font>
      <b/>
      <sz val="12"/>
      <color theme="3" tint="-0.249977111117893"/>
      <name val="ArialMT"/>
      <family val="2"/>
    </font>
    <font>
      <b/>
      <sz val="12"/>
      <color theme="1"/>
      <name val="ArialMT"/>
      <family val="2"/>
    </font>
    <font>
      <sz val="12"/>
      <color theme="1"/>
      <name val="Calibri Light"/>
      <family val="2"/>
      <scheme val="major"/>
    </font>
    <font>
      <i/>
      <sz val="11"/>
      <color theme="1"/>
      <name val="Calibri"/>
      <family val="2"/>
      <scheme val="minor"/>
    </font>
    <font>
      <i/>
      <sz val="11"/>
      <name val="Calibri"/>
      <family val="2"/>
      <scheme val="minor"/>
    </font>
    <font>
      <b/>
      <sz val="14"/>
      <color theme="0"/>
      <name val="Calibri"/>
      <family val="2"/>
    </font>
    <font>
      <u/>
      <sz val="11"/>
      <color theme="1"/>
      <name val="Calibri"/>
      <family val="2"/>
      <scheme val="minor"/>
    </font>
    <font>
      <sz val="8"/>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2"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9.9978637043366805E-2"/>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CCFFFF"/>
        <bgColor indexed="64"/>
      </patternFill>
    </fill>
    <fill>
      <patternFill patternType="solid">
        <fgColor theme="4" tint="-9.9978637043366805E-2"/>
        <bgColor indexed="64"/>
      </patternFill>
    </fill>
  </fills>
  <borders count="22">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14">
    <xf numFmtId="0" fontId="0"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0" fontId="2" fillId="0" borderId="0" applyNumberFormat="0" applyFill="0" applyBorder="0" applyAlignment="0" applyProtection="0"/>
    <xf numFmtId="0" fontId="8" fillId="0" borderId="0" applyNumberFormat="0" applyFill="0" applyBorder="0" applyAlignment="0" applyProtection="0">
      <alignment vertical="top"/>
      <protection locked="0"/>
    </xf>
    <xf numFmtId="0" fontId="20" fillId="0" borderId="0"/>
    <xf numFmtId="165" fontId="20" fillId="0" borderId="0" applyFont="0" applyFill="0" applyBorder="0" applyAlignment="0" applyProtection="0"/>
    <xf numFmtId="0" fontId="8" fillId="0" borderId="0" applyNumberFormat="0" applyFill="0" applyBorder="0" applyAlignment="0" applyProtection="0"/>
    <xf numFmtId="164" fontId="1" fillId="0" borderId="0" applyFont="0" applyFill="0" applyBorder="0" applyAlignment="0" applyProtection="0"/>
    <xf numFmtId="0" fontId="23" fillId="0" borderId="0"/>
  </cellStyleXfs>
  <cellXfs count="198">
    <xf numFmtId="0" fontId="0" fillId="0" borderId="0" xfId="0"/>
    <xf numFmtId="0" fontId="0" fillId="0" borderId="0" xfId="0" applyBorder="1"/>
    <xf numFmtId="0" fontId="0" fillId="0" borderId="1" xfId="0" applyBorder="1"/>
    <xf numFmtId="0" fontId="6" fillId="0" borderId="0" xfId="0" applyFont="1" applyAlignment="1">
      <alignment vertical="center"/>
    </xf>
    <xf numFmtId="166" fontId="1" fillId="0" borderId="0" xfId="1" applyNumberFormat="1"/>
    <xf numFmtId="166" fontId="1" fillId="0" borderId="1" xfId="1" applyNumberFormat="1" applyBorder="1"/>
    <xf numFmtId="0" fontId="10" fillId="6" borderId="0" xfId="0" applyFont="1" applyFill="1"/>
    <xf numFmtId="166" fontId="0" fillId="0" borderId="0" xfId="0" applyNumberFormat="1" applyBorder="1"/>
    <xf numFmtId="0" fontId="23" fillId="0" borderId="0" xfId="13"/>
    <xf numFmtId="0" fontId="5" fillId="2" borderId="0" xfId="0" applyFont="1" applyFill="1" applyBorder="1"/>
    <xf numFmtId="0" fontId="23" fillId="2" borderId="0" xfId="13" applyFill="1"/>
    <xf numFmtId="0" fontId="23" fillId="2" borderId="0" xfId="13" applyFill="1" applyBorder="1"/>
    <xf numFmtId="0" fontId="26" fillId="0" borderId="0" xfId="13" applyFont="1"/>
    <xf numFmtId="9" fontId="26" fillId="0" borderId="0" xfId="13" applyNumberFormat="1" applyFont="1"/>
    <xf numFmtId="0" fontId="0" fillId="0" borderId="11" xfId="0" applyBorder="1"/>
    <xf numFmtId="0" fontId="0" fillId="0" borderId="0" xfId="0" applyFont="1" applyBorder="1"/>
    <xf numFmtId="0" fontId="4" fillId="3" borderId="8" xfId="0" applyFont="1" applyFill="1" applyBorder="1"/>
    <xf numFmtId="0" fontId="4" fillId="3" borderId="9" xfId="0" applyFont="1" applyFill="1" applyBorder="1"/>
    <xf numFmtId="0" fontId="4" fillId="7" borderId="9" xfId="0" applyFont="1" applyFill="1" applyBorder="1"/>
    <xf numFmtId="0" fontId="4" fillId="7" borderId="10" xfId="0" applyFont="1" applyFill="1" applyBorder="1"/>
    <xf numFmtId="0" fontId="0" fillId="2" borderId="11" xfId="0" applyFill="1" applyBorder="1"/>
    <xf numFmtId="0" fontId="22" fillId="2" borderId="0" xfId="0" applyFont="1" applyFill="1" applyBorder="1"/>
    <xf numFmtId="16" fontId="0" fillId="0" borderId="0" xfId="0" applyNumberFormat="1"/>
    <xf numFmtId="0" fontId="19" fillId="2" borderId="11" xfId="1" applyNumberFormat="1" applyFont="1" applyFill="1" applyBorder="1"/>
    <xf numFmtId="166" fontId="19" fillId="2" borderId="11" xfId="1" applyNumberFormat="1" applyFont="1" applyFill="1" applyBorder="1" applyAlignment="1">
      <alignment horizontal="left"/>
    </xf>
    <xf numFmtId="0" fontId="0" fillId="2" borderId="11" xfId="0" applyFill="1" applyBorder="1" applyAlignment="1">
      <alignment horizontal="left" indent="1"/>
    </xf>
    <xf numFmtId="166" fontId="4" fillId="2" borderId="11" xfId="1" applyNumberFormat="1" applyFont="1" applyFill="1" applyBorder="1" applyAlignment="1">
      <alignment horizontal="left"/>
    </xf>
    <xf numFmtId="166" fontId="17" fillId="2" borderId="11" xfId="1" applyNumberFormat="1" applyFont="1" applyFill="1" applyBorder="1" applyAlignment="1">
      <alignment horizontal="left"/>
    </xf>
    <xf numFmtId="166" fontId="16" fillId="2" borderId="11" xfId="1" applyNumberFormat="1" applyFont="1" applyFill="1" applyBorder="1" applyAlignment="1">
      <alignment horizontal="left"/>
    </xf>
    <xf numFmtId="0" fontId="16" fillId="2" borderId="11" xfId="0" applyFont="1" applyFill="1" applyBorder="1" applyAlignment="1">
      <alignment horizontal="left"/>
    </xf>
    <xf numFmtId="166" fontId="18" fillId="2" borderId="11" xfId="1" applyNumberFormat="1" applyFont="1" applyFill="1" applyBorder="1" applyAlignment="1">
      <alignment horizontal="left"/>
    </xf>
    <xf numFmtId="0" fontId="0" fillId="2" borderId="11" xfId="0" applyFill="1" applyBorder="1" applyAlignment="1">
      <alignment wrapText="1"/>
    </xf>
    <xf numFmtId="166" fontId="22" fillId="2" borderId="11" xfId="1" applyNumberFormat="1" applyFont="1" applyFill="1" applyBorder="1" applyAlignment="1">
      <alignment horizontal="left"/>
    </xf>
    <xf numFmtId="166" fontId="15" fillId="2" borderId="11" xfId="1" applyNumberFormat="1" applyFont="1" applyFill="1" applyBorder="1" applyAlignment="1">
      <alignment horizontal="left"/>
    </xf>
    <xf numFmtId="0" fontId="19" fillId="2" borderId="11" xfId="0" applyFont="1" applyFill="1" applyBorder="1" applyAlignment="1">
      <alignment horizontal="left"/>
    </xf>
    <xf numFmtId="0" fontId="15" fillId="2" borderId="11" xfId="0" applyFont="1" applyFill="1" applyBorder="1" applyAlignment="1">
      <alignment horizontal="left"/>
    </xf>
    <xf numFmtId="0" fontId="0" fillId="2" borderId="11" xfId="0" applyFont="1" applyFill="1" applyBorder="1"/>
    <xf numFmtId="0" fontId="0" fillId="2" borderId="13" xfId="0" applyFont="1" applyFill="1" applyBorder="1"/>
    <xf numFmtId="166" fontId="4" fillId="2" borderId="11" xfId="1" applyNumberFormat="1" applyFont="1" applyFill="1" applyBorder="1" applyAlignment="1"/>
    <xf numFmtId="0" fontId="25" fillId="2" borderId="11" xfId="13" applyFont="1" applyFill="1" applyBorder="1"/>
    <xf numFmtId="0" fontId="26" fillId="0" borderId="11" xfId="13" applyFont="1" applyBorder="1"/>
    <xf numFmtId="0" fontId="26" fillId="0" borderId="13" xfId="13" applyFont="1" applyBorder="1"/>
    <xf numFmtId="0" fontId="24" fillId="2" borderId="11" xfId="13" applyFont="1" applyFill="1" applyBorder="1"/>
    <xf numFmtId="166" fontId="1" fillId="0" borderId="0" xfId="1" applyNumberFormat="1" applyBorder="1"/>
    <xf numFmtId="0" fontId="4" fillId="7" borderId="0" xfId="0" applyFont="1" applyFill="1" applyBorder="1"/>
    <xf numFmtId="0" fontId="4" fillId="5" borderId="0" xfId="0" applyFont="1" applyFill="1"/>
    <xf numFmtId="0" fontId="6" fillId="3" borderId="0" xfId="0" applyFont="1" applyFill="1" applyBorder="1" applyAlignment="1">
      <alignment vertical="center"/>
    </xf>
    <xf numFmtId="0" fontId="6" fillId="3" borderId="0" xfId="0" applyFont="1" applyFill="1"/>
    <xf numFmtId="0" fontId="6" fillId="3" borderId="1" xfId="0" applyFont="1" applyFill="1" applyBorder="1"/>
    <xf numFmtId="0" fontId="0" fillId="0" borderId="6" xfId="0" applyBorder="1"/>
    <xf numFmtId="0" fontId="0" fillId="0" borderId="2" xfId="0" applyBorder="1"/>
    <xf numFmtId="0" fontId="0" fillId="0" borderId="4" xfId="0" applyBorder="1"/>
    <xf numFmtId="166" fontId="7" fillId="0" borderId="0" xfId="1" applyNumberFormat="1" applyFont="1" applyBorder="1"/>
    <xf numFmtId="0" fontId="0" fillId="0" borderId="5" xfId="0" applyBorder="1"/>
    <xf numFmtId="0" fontId="6" fillId="3" borderId="0" xfId="0" applyFont="1" applyFill="1" applyBorder="1"/>
    <xf numFmtId="0" fontId="4" fillId="3" borderId="0" xfId="0" applyFont="1" applyFill="1" applyBorder="1"/>
    <xf numFmtId="0" fontId="10" fillId="6" borderId="0" xfId="0" applyFont="1" applyFill="1" applyBorder="1" applyAlignment="1">
      <alignment horizontal="center"/>
    </xf>
    <xf numFmtId="0" fontId="30" fillId="0" borderId="0" xfId="5" applyFont="1" applyBorder="1"/>
    <xf numFmtId="0" fontId="0" fillId="0" borderId="0" xfId="0" applyFont="1" applyBorder="1" applyAlignment="1">
      <alignment horizontal="center"/>
    </xf>
    <xf numFmtId="166" fontId="1" fillId="0" borderId="3" xfId="1" applyNumberFormat="1" applyBorder="1"/>
    <xf numFmtId="166" fontId="7" fillId="0" borderId="3" xfId="1" applyNumberFormat="1" applyFont="1" applyBorder="1"/>
    <xf numFmtId="166" fontId="0" fillId="2" borderId="0" xfId="0" applyNumberFormat="1" applyFont="1" applyFill="1" applyBorder="1"/>
    <xf numFmtId="166" fontId="0" fillId="0" borderId="12" xfId="0" applyNumberFormat="1" applyBorder="1"/>
    <xf numFmtId="166" fontId="0" fillId="0" borderId="0" xfId="0" applyNumberFormat="1" applyFont="1" applyBorder="1"/>
    <xf numFmtId="166" fontId="0" fillId="2" borderId="12" xfId="0" applyNumberFormat="1" applyFont="1" applyFill="1" applyBorder="1"/>
    <xf numFmtId="166" fontId="1" fillId="9" borderId="17" xfId="1" applyNumberFormat="1" applyFill="1" applyBorder="1"/>
    <xf numFmtId="166" fontId="1" fillId="9" borderId="7" xfId="1" applyNumberFormat="1" applyFill="1" applyBorder="1"/>
    <xf numFmtId="166" fontId="1" fillId="9" borderId="0" xfId="1" applyNumberFormat="1" applyFill="1" applyBorder="1"/>
    <xf numFmtId="166" fontId="1" fillId="9" borderId="3" xfId="1" applyNumberFormat="1" applyFill="1" applyBorder="1"/>
    <xf numFmtId="166" fontId="1" fillId="9" borderId="1" xfId="1" applyNumberFormat="1" applyFill="1" applyBorder="1"/>
    <xf numFmtId="166" fontId="1" fillId="9" borderId="5" xfId="1" applyNumberFormat="1" applyFill="1" applyBorder="1"/>
    <xf numFmtId="9" fontId="1" fillId="9" borderId="17" xfId="2" applyFill="1" applyBorder="1"/>
    <xf numFmtId="9" fontId="1" fillId="9" borderId="7" xfId="2" applyFill="1" applyBorder="1"/>
    <xf numFmtId="9" fontId="1" fillId="9" borderId="1" xfId="2" applyFill="1" applyBorder="1"/>
    <xf numFmtId="9" fontId="1" fillId="9" borderId="5" xfId="2" applyFill="1" applyBorder="1"/>
    <xf numFmtId="0" fontId="0" fillId="0" borderId="3" xfId="0" applyBorder="1"/>
    <xf numFmtId="0" fontId="0" fillId="9" borderId="2" xfId="0" applyFill="1" applyBorder="1"/>
    <xf numFmtId="0" fontId="0" fillId="10" borderId="4" xfId="0" applyFill="1" applyBorder="1"/>
    <xf numFmtId="166" fontId="0" fillId="9" borderId="0" xfId="0" applyNumberFormat="1" applyFont="1" applyFill="1" applyBorder="1"/>
    <xf numFmtId="166" fontId="0" fillId="9" borderId="12" xfId="0" applyNumberFormat="1" applyFont="1" applyFill="1" applyBorder="1"/>
    <xf numFmtId="166" fontId="0" fillId="0" borderId="12" xfId="0" applyNumberFormat="1" applyFont="1" applyFill="1" applyBorder="1"/>
    <xf numFmtId="166" fontId="4" fillId="9" borderId="0" xfId="0" applyNumberFormat="1" applyFont="1" applyFill="1" applyBorder="1"/>
    <xf numFmtId="9" fontId="0" fillId="9" borderId="0" xfId="2" applyFont="1" applyFill="1" applyBorder="1"/>
    <xf numFmtId="166" fontId="4" fillId="9" borderId="12" xfId="0" applyNumberFormat="1" applyFont="1" applyFill="1" applyBorder="1"/>
    <xf numFmtId="9" fontId="0" fillId="9" borderId="12" xfId="2" applyFont="1" applyFill="1" applyBorder="1"/>
    <xf numFmtId="9" fontId="0" fillId="9" borderId="14" xfId="2" applyFont="1" applyFill="1" applyBorder="1"/>
    <xf numFmtId="9" fontId="0" fillId="9" borderId="15" xfId="2" applyFont="1" applyFill="1" applyBorder="1"/>
    <xf numFmtId="0" fontId="0" fillId="2" borderId="0" xfId="0" applyFill="1" applyBorder="1"/>
    <xf numFmtId="166" fontId="0" fillId="10" borderId="0" xfId="0" applyNumberFormat="1" applyFont="1" applyFill="1" applyBorder="1"/>
    <xf numFmtId="166" fontId="4" fillId="9" borderId="17" xfId="0" applyNumberFormat="1" applyFont="1" applyFill="1" applyBorder="1"/>
    <xf numFmtId="166" fontId="4" fillId="9" borderId="16" xfId="0" applyNumberFormat="1" applyFont="1" applyFill="1" applyBorder="1"/>
    <xf numFmtId="166" fontId="4" fillId="9" borderId="19" xfId="0" applyNumberFormat="1" applyFont="1" applyFill="1" applyBorder="1"/>
    <xf numFmtId="166" fontId="4" fillId="9" borderId="18" xfId="0" applyNumberFormat="1" applyFont="1" applyFill="1" applyBorder="1"/>
    <xf numFmtId="166" fontId="4" fillId="9" borderId="21" xfId="0" applyNumberFormat="1" applyFont="1" applyFill="1" applyBorder="1"/>
    <xf numFmtId="166" fontId="4" fillId="9" borderId="20" xfId="0" applyNumberFormat="1" applyFont="1" applyFill="1" applyBorder="1"/>
    <xf numFmtId="166" fontId="12" fillId="9" borderId="0" xfId="0" applyNumberFormat="1" applyFont="1" applyFill="1" applyBorder="1"/>
    <xf numFmtId="43" fontId="28" fillId="9" borderId="0" xfId="0" applyNumberFormat="1" applyFont="1" applyFill="1" applyBorder="1"/>
    <xf numFmtId="43" fontId="28" fillId="9" borderId="12" xfId="0" applyNumberFormat="1" applyFont="1" applyFill="1" applyBorder="1"/>
    <xf numFmtId="43" fontId="28" fillId="9" borderId="14" xfId="0" applyNumberFormat="1" applyFont="1" applyFill="1" applyBorder="1"/>
    <xf numFmtId="43" fontId="28" fillId="9" borderId="15" xfId="0" applyNumberFormat="1" applyFont="1" applyFill="1" applyBorder="1"/>
    <xf numFmtId="0" fontId="22" fillId="2" borderId="12" xfId="0" applyFont="1" applyFill="1" applyBorder="1"/>
    <xf numFmtId="166" fontId="19" fillId="9" borderId="0" xfId="0" applyNumberFormat="1" applyFont="1" applyFill="1" applyBorder="1"/>
    <xf numFmtId="166" fontId="19" fillId="9" borderId="12" xfId="0" applyNumberFormat="1" applyFont="1" applyFill="1" applyBorder="1"/>
    <xf numFmtId="166" fontId="22" fillId="9" borderId="0" xfId="0" applyNumberFormat="1" applyFont="1" applyFill="1" applyBorder="1"/>
    <xf numFmtId="166" fontId="22" fillId="9" borderId="12" xfId="0" applyNumberFormat="1" applyFont="1" applyFill="1" applyBorder="1"/>
    <xf numFmtId="166" fontId="19" fillId="9" borderId="17" xfId="0" applyNumberFormat="1" applyFont="1" applyFill="1" applyBorder="1"/>
    <xf numFmtId="166" fontId="19" fillId="9" borderId="16" xfId="0" applyNumberFormat="1" applyFont="1" applyFill="1" applyBorder="1"/>
    <xf numFmtId="166" fontId="0" fillId="9" borderId="0" xfId="0" applyNumberFormat="1" applyFill="1" applyBorder="1"/>
    <xf numFmtId="166" fontId="0" fillId="9" borderId="12" xfId="0" applyNumberFormat="1" applyFill="1" applyBorder="1"/>
    <xf numFmtId="166" fontId="22" fillId="2" borderId="0" xfId="0" applyNumberFormat="1" applyFont="1" applyFill="1" applyBorder="1"/>
    <xf numFmtId="166" fontId="22" fillId="2" borderId="12" xfId="0" applyNumberFormat="1" applyFont="1" applyFill="1" applyBorder="1"/>
    <xf numFmtId="166" fontId="19" fillId="3" borderId="11" xfId="1" applyNumberFormat="1" applyFont="1" applyFill="1" applyBorder="1" applyAlignment="1">
      <alignment horizontal="left"/>
    </xf>
    <xf numFmtId="166" fontId="0" fillId="10" borderId="0" xfId="0" applyNumberFormat="1" applyFill="1" applyBorder="1"/>
    <xf numFmtId="9" fontId="0" fillId="10" borderId="14" xfId="2" applyFont="1" applyFill="1" applyBorder="1"/>
    <xf numFmtId="9" fontId="0" fillId="10" borderId="15" xfId="2" applyFont="1" applyFill="1" applyBorder="1"/>
    <xf numFmtId="166" fontId="0" fillId="10" borderId="12" xfId="0" applyNumberFormat="1" applyFill="1" applyBorder="1"/>
    <xf numFmtId="166" fontId="21" fillId="9" borderId="0" xfId="0" applyNumberFormat="1" applyFont="1" applyFill="1" applyBorder="1" applyAlignment="1">
      <alignment horizontal="right"/>
    </xf>
    <xf numFmtId="166" fontId="21" fillId="9" borderId="12" xfId="0" applyNumberFormat="1" applyFont="1" applyFill="1" applyBorder="1" applyAlignment="1">
      <alignment horizontal="right"/>
    </xf>
    <xf numFmtId="41" fontId="0" fillId="2" borderId="0" xfId="0" applyNumberFormat="1" applyFill="1" applyBorder="1"/>
    <xf numFmtId="41" fontId="26" fillId="9" borderId="0" xfId="13" applyNumberFormat="1" applyFont="1" applyFill="1" applyBorder="1"/>
    <xf numFmtId="41" fontId="26" fillId="9" borderId="12" xfId="13" applyNumberFormat="1" applyFont="1" applyFill="1" applyBorder="1"/>
    <xf numFmtId="9" fontId="26" fillId="9" borderId="0" xfId="13" applyNumberFormat="1" applyFont="1" applyFill="1" applyBorder="1"/>
    <xf numFmtId="9" fontId="26" fillId="9" borderId="12" xfId="13" applyNumberFormat="1" applyFont="1" applyFill="1" applyBorder="1"/>
    <xf numFmtId="9" fontId="26" fillId="9" borderId="14" xfId="13" applyNumberFormat="1" applyFont="1" applyFill="1" applyBorder="1"/>
    <xf numFmtId="9" fontId="26" fillId="9" borderId="15" xfId="13" applyNumberFormat="1" applyFont="1" applyFill="1" applyBorder="1"/>
    <xf numFmtId="41" fontId="26" fillId="9" borderId="14" xfId="13" applyNumberFormat="1" applyFont="1" applyFill="1" applyBorder="1"/>
    <xf numFmtId="41" fontId="26" fillId="9" borderId="15" xfId="13" applyNumberFormat="1" applyFont="1" applyFill="1" applyBorder="1"/>
    <xf numFmtId="43" fontId="26" fillId="9" borderId="0" xfId="13" applyNumberFormat="1" applyFont="1" applyFill="1" applyBorder="1"/>
    <xf numFmtId="43" fontId="26" fillId="9" borderId="12" xfId="13" applyNumberFormat="1" applyFont="1" applyFill="1" applyBorder="1"/>
    <xf numFmtId="43" fontId="26" fillId="9" borderId="14" xfId="13" applyNumberFormat="1" applyFont="1" applyFill="1" applyBorder="1"/>
    <xf numFmtId="43" fontId="26" fillId="9" borderId="15" xfId="13" applyNumberFormat="1" applyFont="1" applyFill="1" applyBorder="1"/>
    <xf numFmtId="9" fontId="26" fillId="9" borderId="0" xfId="2" applyFont="1" applyFill="1" applyBorder="1"/>
    <xf numFmtId="9" fontId="26" fillId="9" borderId="12" xfId="2" applyFont="1" applyFill="1" applyBorder="1"/>
    <xf numFmtId="9" fontId="26" fillId="9" borderId="14" xfId="2" applyFont="1" applyFill="1" applyBorder="1"/>
    <xf numFmtId="9" fontId="26" fillId="9" borderId="15" xfId="2" applyFont="1" applyFill="1" applyBorder="1"/>
    <xf numFmtId="0" fontId="5" fillId="2" borderId="12" xfId="0" applyFont="1" applyFill="1" applyBorder="1"/>
    <xf numFmtId="166" fontId="0" fillId="10" borderId="12" xfId="0" applyNumberFormat="1" applyFont="1" applyFill="1" applyBorder="1"/>
    <xf numFmtId="41" fontId="4" fillId="2" borderId="0" xfId="0" applyNumberFormat="1" applyFont="1" applyFill="1" applyBorder="1"/>
    <xf numFmtId="0" fontId="4" fillId="2" borderId="0" xfId="0" applyFont="1" applyFill="1" applyBorder="1"/>
    <xf numFmtId="0" fontId="0" fillId="2" borderId="0" xfId="0" applyFont="1" applyFill="1" applyBorder="1" applyAlignment="1">
      <alignment horizontal="left" indent="1"/>
    </xf>
    <xf numFmtId="166" fontId="10" fillId="6" borderId="0" xfId="0" applyNumberFormat="1" applyFont="1" applyFill="1"/>
    <xf numFmtId="166" fontId="0" fillId="0" borderId="0" xfId="0" applyNumberFormat="1"/>
    <xf numFmtId="166" fontId="4" fillId="3" borderId="8" xfId="0" applyNumberFormat="1" applyFont="1" applyFill="1" applyBorder="1"/>
    <xf numFmtId="166" fontId="4" fillId="3" borderId="9" xfId="0" applyNumberFormat="1" applyFont="1" applyFill="1" applyBorder="1"/>
    <xf numFmtId="166" fontId="4" fillId="3" borderId="10" xfId="0" applyNumberFormat="1" applyFont="1" applyFill="1" applyBorder="1"/>
    <xf numFmtId="166" fontId="0" fillId="0" borderId="11" xfId="0" applyNumberFormat="1" applyBorder="1"/>
    <xf numFmtId="166" fontId="0" fillId="11" borderId="2" xfId="0" applyNumberFormat="1" applyFill="1" applyBorder="1"/>
    <xf numFmtId="166" fontId="0" fillId="0" borderId="3" xfId="0" applyNumberFormat="1" applyBorder="1"/>
    <xf numFmtId="166" fontId="0" fillId="9" borderId="2" xfId="0" applyNumberFormat="1" applyFill="1" applyBorder="1"/>
    <xf numFmtId="166" fontId="0" fillId="10" borderId="4" xfId="0" applyNumberFormat="1" applyFill="1" applyBorder="1"/>
    <xf numFmtId="166" fontId="0" fillId="0" borderId="5" xfId="0" applyNumberFormat="1" applyBorder="1"/>
    <xf numFmtId="166" fontId="21" fillId="0" borderId="11" xfId="0" applyNumberFormat="1" applyFont="1" applyBorder="1"/>
    <xf numFmtId="166" fontId="21" fillId="0" borderId="13" xfId="0" applyNumberFormat="1" applyFont="1" applyFill="1" applyBorder="1"/>
    <xf numFmtId="166" fontId="4" fillId="2" borderId="11" xfId="0" applyNumberFormat="1" applyFont="1" applyFill="1" applyBorder="1"/>
    <xf numFmtId="166" fontId="4" fillId="2" borderId="0" xfId="0" applyNumberFormat="1" applyFont="1" applyFill="1" applyBorder="1"/>
    <xf numFmtId="166" fontId="0" fillId="0" borderId="11" xfId="0" applyNumberFormat="1" applyFont="1" applyBorder="1"/>
    <xf numFmtId="166" fontId="5" fillId="0" borderId="11" xfId="0" applyNumberFormat="1" applyFont="1" applyBorder="1"/>
    <xf numFmtId="166" fontId="0" fillId="0" borderId="11" xfId="0" applyNumberFormat="1" applyFont="1" applyBorder="1" applyAlignment="1">
      <alignment horizontal="left" indent="1"/>
    </xf>
    <xf numFmtId="166" fontId="4" fillId="0" borderId="11" xfId="0" applyNumberFormat="1" applyFont="1" applyBorder="1"/>
    <xf numFmtId="166" fontId="0" fillId="9" borderId="17" xfId="0" applyNumberFormat="1" applyFill="1" applyBorder="1"/>
    <xf numFmtId="166" fontId="0" fillId="9" borderId="16" xfId="0" applyNumberFormat="1" applyFill="1" applyBorder="1"/>
    <xf numFmtId="166" fontId="5" fillId="0" borderId="11" xfId="0" applyNumberFormat="1" applyFont="1" applyBorder="1" applyAlignment="1">
      <alignment horizontal="left"/>
    </xf>
    <xf numFmtId="166" fontId="22" fillId="0" borderId="11" xfId="0" applyNumberFormat="1" applyFont="1" applyBorder="1" applyAlignment="1">
      <alignment horizontal="left" wrapText="1" indent="1"/>
    </xf>
    <xf numFmtId="166" fontId="5" fillId="0" borderId="13" xfId="0" applyNumberFormat="1" applyFont="1" applyBorder="1"/>
    <xf numFmtId="166" fontId="0" fillId="0" borderId="12" xfId="0" applyNumberFormat="1" applyFont="1" applyBorder="1"/>
    <xf numFmtId="166" fontId="0" fillId="11" borderId="11" xfId="0" applyNumberFormat="1" applyFill="1" applyBorder="1"/>
    <xf numFmtId="166" fontId="0" fillId="11" borderId="11" xfId="0" applyNumberFormat="1" applyFont="1" applyFill="1" applyBorder="1"/>
    <xf numFmtId="166" fontId="4" fillId="0" borderId="13" xfId="0" applyNumberFormat="1" applyFont="1" applyBorder="1"/>
    <xf numFmtId="166" fontId="9" fillId="0" borderId="11" xfId="0" applyNumberFormat="1" applyFont="1" applyBorder="1"/>
    <xf numFmtId="166" fontId="0" fillId="0" borderId="11" xfId="0" applyNumberFormat="1" applyFont="1" applyFill="1" applyBorder="1"/>
    <xf numFmtId="166" fontId="22" fillId="0" borderId="11" xfId="0" applyNumberFormat="1" applyFont="1" applyFill="1" applyBorder="1"/>
    <xf numFmtId="166" fontId="4" fillId="0" borderId="11" xfId="0" applyNumberFormat="1" applyFont="1" applyFill="1" applyBorder="1"/>
    <xf numFmtId="166" fontId="19" fillId="5" borderId="11" xfId="0" applyNumberFormat="1" applyFont="1" applyFill="1" applyBorder="1"/>
    <xf numFmtId="166" fontId="22" fillId="0" borderId="11" xfId="0" applyNumberFormat="1" applyFont="1" applyBorder="1"/>
    <xf numFmtId="166" fontId="4" fillId="5" borderId="13" xfId="0" applyNumberFormat="1" applyFont="1" applyFill="1" applyBorder="1"/>
    <xf numFmtId="166" fontId="11" fillId="8" borderId="11" xfId="0" applyNumberFormat="1" applyFont="1" applyFill="1" applyBorder="1"/>
    <xf numFmtId="9" fontId="27" fillId="10" borderId="14" xfId="2" applyFont="1" applyFill="1" applyBorder="1"/>
    <xf numFmtId="9" fontId="27" fillId="10" borderId="15" xfId="2" applyFont="1" applyFill="1" applyBorder="1"/>
    <xf numFmtId="0" fontId="0" fillId="0" borderId="0" xfId="0" applyAlignment="1">
      <alignment horizontal="left" indent="1"/>
    </xf>
    <xf numFmtId="0" fontId="4" fillId="2" borderId="0" xfId="0" applyFont="1" applyFill="1" applyBorder="1" applyAlignment="1">
      <alignment horizontal="left" indent="1"/>
    </xf>
    <xf numFmtId="0" fontId="0" fillId="2" borderId="0" xfId="0" applyFont="1" applyFill="1" applyBorder="1" applyAlignment="1">
      <alignment horizontal="left" indent="2"/>
    </xf>
    <xf numFmtId="0" fontId="22" fillId="2" borderId="0" xfId="0" applyFont="1" applyFill="1" applyBorder="1" applyAlignment="1">
      <alignment horizontal="left" wrapText="1" indent="2"/>
    </xf>
    <xf numFmtId="0" fontId="4" fillId="2" borderId="0" xfId="0" applyFont="1" applyFill="1" applyBorder="1" applyAlignment="1">
      <alignment horizontal="center"/>
    </xf>
    <xf numFmtId="41" fontId="0" fillId="2" borderId="0" xfId="0" applyNumberFormat="1" applyFill="1" applyBorder="1" applyAlignment="1">
      <alignment horizontal="left"/>
    </xf>
    <xf numFmtId="49" fontId="0" fillId="2" borderId="0" xfId="0" applyNumberFormat="1" applyFont="1" applyFill="1" applyBorder="1" applyAlignment="1">
      <alignment horizontal="left" indent="3"/>
    </xf>
    <xf numFmtId="0" fontId="0" fillId="0" borderId="0" xfId="0" applyAlignment="1">
      <alignment horizontal="left" indent="2"/>
    </xf>
    <xf numFmtId="0" fontId="0" fillId="0" borderId="0" xfId="0" applyAlignment="1">
      <alignment horizontal="left"/>
    </xf>
    <xf numFmtId="0" fontId="0" fillId="0" borderId="0" xfId="0" applyAlignment="1"/>
    <xf numFmtId="0" fontId="10" fillId="6" borderId="0" xfId="0" applyFont="1" applyFill="1" applyAlignment="1">
      <alignment horizontal="center"/>
    </xf>
    <xf numFmtId="0" fontId="29" fillId="6" borderId="0" xfId="0" applyFont="1" applyFill="1" applyAlignment="1">
      <alignment horizontal="center"/>
    </xf>
    <xf numFmtId="0" fontId="4" fillId="0" borderId="6" xfId="0" applyFont="1" applyBorder="1" applyAlignment="1">
      <alignment horizontal="center"/>
    </xf>
    <xf numFmtId="0" fontId="4" fillId="0" borderId="17" xfId="0" applyFont="1" applyBorder="1" applyAlignment="1">
      <alignment horizontal="center"/>
    </xf>
    <xf numFmtId="0" fontId="4" fillId="0" borderId="7" xfId="0" applyFont="1" applyBorder="1" applyAlignment="1">
      <alignment horizontal="center"/>
    </xf>
    <xf numFmtId="0" fontId="4" fillId="4" borderId="0" xfId="0" applyFont="1" applyFill="1" applyBorder="1" applyAlignment="1">
      <alignment horizontal="center"/>
    </xf>
    <xf numFmtId="0" fontId="4" fillId="2" borderId="0" xfId="0" applyFont="1" applyFill="1" applyBorder="1" applyAlignment="1">
      <alignment horizontal="center"/>
    </xf>
    <xf numFmtId="166" fontId="4" fillId="4" borderId="0" xfId="0" applyNumberFormat="1" applyFont="1" applyFill="1" applyBorder="1" applyAlignment="1">
      <alignment horizontal="center"/>
    </xf>
    <xf numFmtId="166" fontId="4" fillId="0" borderId="6" xfId="0" applyNumberFormat="1" applyFont="1" applyBorder="1" applyAlignment="1">
      <alignment horizontal="center"/>
    </xf>
    <xf numFmtId="166" fontId="4" fillId="0" borderId="7" xfId="0" applyNumberFormat="1" applyFont="1" applyBorder="1" applyAlignment="1">
      <alignment horizontal="center"/>
    </xf>
  </cellXfs>
  <cellStyles count="14">
    <cellStyle name="Comma" xfId="1" builtinId="3"/>
    <cellStyle name="Comma 2" xfId="10" xr:uid="{00000000-0005-0000-0000-000001000000}"/>
    <cellStyle name="Comma 3" xfId="12" xr:uid="{00000000-0005-0000-0000-000002000000}"/>
    <cellStyle name="Hyperlink" xfId="5" builtinId="8"/>
    <cellStyle name="Hyperlink 2" xfId="4" xr:uid="{00000000-0005-0000-0000-000004000000}"/>
    <cellStyle name="Hyperlink 2 2" xfId="7" xr:uid="{00000000-0005-0000-0000-000005000000}"/>
    <cellStyle name="Hyperlink 3" xfId="8" xr:uid="{00000000-0005-0000-0000-000006000000}"/>
    <cellStyle name="Hyperlink 4" xfId="11" xr:uid="{00000000-0005-0000-0000-000007000000}"/>
    <cellStyle name="Normal" xfId="0" builtinId="0"/>
    <cellStyle name="Normal 2" xfId="3" xr:uid="{00000000-0005-0000-0000-000009000000}"/>
    <cellStyle name="Normal 2 2" xfId="6" xr:uid="{00000000-0005-0000-0000-00000A000000}"/>
    <cellStyle name="Normal 3" xfId="9" xr:uid="{00000000-0005-0000-0000-00000B000000}"/>
    <cellStyle name="Normal 4" xfId="13" xr:uid="{00000000-0005-0000-0000-00000C000000}"/>
    <cellStyle name="Percent" xfId="2" builtinId="5"/>
  </cellStyles>
  <dxfs count="0"/>
  <tableStyles count="0" defaultTableStyle="TableStyleMedium2" defaultPivotStyle="PivotStyleLight16"/>
  <colors>
    <mruColors>
      <color rgb="FFCCFFFF"/>
      <color rgb="FFCCECFF"/>
      <color rgb="FFBDBEF5"/>
      <color rgb="FF0000FF"/>
      <color rgb="FF1E8496"/>
      <color rgb="FF132E57"/>
      <color rgb="FFFA621C"/>
      <color rgb="FF24EC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r>
              <a:rPr lang="en-US" b="1" i="1">
                <a:solidFill>
                  <a:schemeClr val="accent5">
                    <a:lumMod val="75000"/>
                  </a:schemeClr>
                </a:solidFill>
              </a:rPr>
              <a:t>Revenues &amp; Profitability</a:t>
            </a:r>
          </a:p>
        </c:rich>
      </c:tx>
      <c:overlay val="0"/>
      <c:spPr>
        <a:noFill/>
        <a:ln>
          <a:noFill/>
        </a:ln>
        <a:effectLst/>
      </c:spPr>
      <c:txPr>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Charts!$A$3</c:f>
              <c:strCache>
                <c:ptCount val="1"/>
              </c:strCache>
            </c:strRef>
          </c:tx>
          <c:spPr>
            <a:solidFill>
              <a:schemeClr val="accent1"/>
            </a:solidFill>
            <a:ln>
              <a:noFill/>
            </a:ln>
            <a:effectLst/>
          </c:spPr>
          <c:invertIfNegative val="0"/>
          <c:cat>
            <c:strRef>
              <c:f>Charts!$B$2:$I$2</c:f>
              <c:strCache>
                <c:ptCount val="8"/>
                <c:pt idx="0">
                  <c:v>2018A</c:v>
                </c:pt>
                <c:pt idx="1">
                  <c:v>2019A</c:v>
                </c:pt>
                <c:pt idx="2">
                  <c:v>2020A</c:v>
                </c:pt>
                <c:pt idx="3">
                  <c:v>2021F</c:v>
                </c:pt>
                <c:pt idx="4">
                  <c:v>2022E</c:v>
                </c:pt>
                <c:pt idx="5">
                  <c:v>2023E</c:v>
                </c:pt>
                <c:pt idx="6">
                  <c:v>2024E</c:v>
                </c:pt>
                <c:pt idx="7">
                  <c:v>2025E</c:v>
                </c:pt>
              </c:strCache>
            </c:strRef>
          </c:cat>
          <c:val>
            <c:numRef>
              <c:f>Charts!$B$3:$I$3</c:f>
              <c:numCache>
                <c:formatCode>General</c:formatCode>
                <c:ptCount val="8"/>
              </c:numCache>
            </c:numRef>
          </c:val>
          <c:extLst>
            <c:ext xmlns:c16="http://schemas.microsoft.com/office/drawing/2014/chart" uri="{C3380CC4-5D6E-409C-BE32-E72D297353CC}">
              <c16:uniqueId val="{00000000-FB39-4541-9EBC-23507FE12012}"/>
            </c:ext>
          </c:extLst>
        </c:ser>
        <c:dLbls>
          <c:showLegendKey val="0"/>
          <c:showVal val="0"/>
          <c:showCatName val="0"/>
          <c:showSerName val="0"/>
          <c:showPercent val="0"/>
          <c:showBubbleSize val="0"/>
        </c:dLbls>
        <c:gapWidth val="219"/>
        <c:overlap val="-27"/>
        <c:axId val="136784192"/>
        <c:axId val="136785968"/>
      </c:barChart>
      <c:lineChart>
        <c:grouping val="standard"/>
        <c:varyColors val="0"/>
        <c:ser>
          <c:idx val="1"/>
          <c:order val="1"/>
          <c:tx>
            <c:strRef>
              <c:f>Charts!$A$4</c:f>
              <c:strCache>
                <c:ptCount val="1"/>
                <c:pt idx="0">
                  <c:v>Revenues </c:v>
                </c:pt>
              </c:strCache>
            </c:strRef>
          </c:tx>
          <c:spPr>
            <a:ln w="28575" cap="rnd">
              <a:solidFill>
                <a:schemeClr val="accent2"/>
              </a:solidFill>
              <a:round/>
            </a:ln>
            <a:effectLst/>
          </c:spPr>
          <c:marker>
            <c:symbol val="none"/>
          </c:marker>
          <c:cat>
            <c:strRef>
              <c:f>Charts!$B$2:$I$2</c:f>
              <c:strCache>
                <c:ptCount val="8"/>
                <c:pt idx="0">
                  <c:v>2018A</c:v>
                </c:pt>
                <c:pt idx="1">
                  <c:v>2019A</c:v>
                </c:pt>
                <c:pt idx="2">
                  <c:v>2020A</c:v>
                </c:pt>
                <c:pt idx="3">
                  <c:v>2021F</c:v>
                </c:pt>
                <c:pt idx="4">
                  <c:v>2022E</c:v>
                </c:pt>
                <c:pt idx="5">
                  <c:v>2023E</c:v>
                </c:pt>
                <c:pt idx="6">
                  <c:v>2024E</c:v>
                </c:pt>
                <c:pt idx="7">
                  <c:v>2025E</c:v>
                </c:pt>
              </c:strCache>
            </c:strRef>
          </c:cat>
          <c:val>
            <c:numRef>
              <c:f>Charts!$B$4:$I$4</c:f>
              <c:numCache>
                <c:formatCode>_(* #,##0_);_(* \(#,##0\);_(* "-"_);_(@_)</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1-FB39-4541-9EBC-23507FE12012}"/>
            </c:ext>
          </c:extLst>
        </c:ser>
        <c:ser>
          <c:idx val="2"/>
          <c:order val="2"/>
          <c:tx>
            <c:strRef>
              <c:f>Charts!$A$5</c:f>
              <c:strCache>
                <c:ptCount val="1"/>
                <c:pt idx="0">
                  <c:v>EBITDA Margin</c:v>
                </c:pt>
              </c:strCache>
            </c:strRef>
          </c:tx>
          <c:spPr>
            <a:ln w="28575" cap="rnd">
              <a:solidFill>
                <a:schemeClr val="accent3"/>
              </a:solidFill>
              <a:round/>
            </a:ln>
            <a:effectLst/>
          </c:spPr>
          <c:marker>
            <c:symbol val="none"/>
          </c:marker>
          <c:cat>
            <c:strRef>
              <c:f>Charts!$B$2:$I$2</c:f>
              <c:strCache>
                <c:ptCount val="8"/>
                <c:pt idx="0">
                  <c:v>2018A</c:v>
                </c:pt>
                <c:pt idx="1">
                  <c:v>2019A</c:v>
                </c:pt>
                <c:pt idx="2">
                  <c:v>2020A</c:v>
                </c:pt>
                <c:pt idx="3">
                  <c:v>2021F</c:v>
                </c:pt>
                <c:pt idx="4">
                  <c:v>2022E</c:v>
                </c:pt>
                <c:pt idx="5">
                  <c:v>2023E</c:v>
                </c:pt>
                <c:pt idx="6">
                  <c:v>2024E</c:v>
                </c:pt>
                <c:pt idx="7">
                  <c:v>2025E</c:v>
                </c:pt>
              </c:strCache>
            </c:strRef>
          </c:cat>
          <c:val>
            <c:numRef>
              <c:f>Charts!$B$5:$I$5</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FB39-4541-9EBC-23507FE12012}"/>
            </c:ext>
          </c:extLst>
        </c:ser>
        <c:ser>
          <c:idx val="3"/>
          <c:order val="3"/>
          <c:tx>
            <c:strRef>
              <c:f>Charts!$A$6</c:f>
              <c:strCache>
                <c:ptCount val="1"/>
                <c:pt idx="0">
                  <c:v>PAT Margin</c:v>
                </c:pt>
              </c:strCache>
            </c:strRef>
          </c:tx>
          <c:spPr>
            <a:ln w="28575" cap="rnd">
              <a:solidFill>
                <a:schemeClr val="accent4"/>
              </a:solidFill>
              <a:round/>
            </a:ln>
            <a:effectLst/>
          </c:spPr>
          <c:marker>
            <c:symbol val="none"/>
          </c:marker>
          <c:cat>
            <c:strRef>
              <c:f>Charts!$B$2:$I$2</c:f>
              <c:strCache>
                <c:ptCount val="8"/>
                <c:pt idx="0">
                  <c:v>2018A</c:v>
                </c:pt>
                <c:pt idx="1">
                  <c:v>2019A</c:v>
                </c:pt>
                <c:pt idx="2">
                  <c:v>2020A</c:v>
                </c:pt>
                <c:pt idx="3">
                  <c:v>2021F</c:v>
                </c:pt>
                <c:pt idx="4">
                  <c:v>2022E</c:v>
                </c:pt>
                <c:pt idx="5">
                  <c:v>2023E</c:v>
                </c:pt>
                <c:pt idx="6">
                  <c:v>2024E</c:v>
                </c:pt>
                <c:pt idx="7">
                  <c:v>2025E</c:v>
                </c:pt>
              </c:strCache>
            </c:strRef>
          </c:cat>
          <c:val>
            <c:numRef>
              <c:f>Charts!$B$6:$I$6</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3-FB39-4541-9EBC-23507FE12012}"/>
            </c:ext>
          </c:extLst>
        </c:ser>
        <c:dLbls>
          <c:showLegendKey val="0"/>
          <c:showVal val="0"/>
          <c:showCatName val="0"/>
          <c:showSerName val="0"/>
          <c:showPercent val="0"/>
          <c:showBubbleSize val="0"/>
        </c:dLbls>
        <c:marker val="1"/>
        <c:smooth val="0"/>
        <c:axId val="138857840"/>
        <c:axId val="138466176"/>
      </c:lineChart>
      <c:catAx>
        <c:axId val="13678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5968"/>
        <c:crosses val="autoZero"/>
        <c:auto val="1"/>
        <c:lblAlgn val="ctr"/>
        <c:lblOffset val="100"/>
        <c:noMultiLvlLbl val="0"/>
      </c:catAx>
      <c:valAx>
        <c:axId val="1367859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4192"/>
        <c:crosses val="autoZero"/>
        <c:crossBetween val="between"/>
      </c:valAx>
      <c:valAx>
        <c:axId val="138466176"/>
        <c:scaling>
          <c:orientation val="minMax"/>
        </c:scaling>
        <c:delete val="0"/>
        <c:axPos val="r"/>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57840"/>
        <c:crosses val="max"/>
        <c:crossBetween val="between"/>
      </c:valAx>
      <c:catAx>
        <c:axId val="138857840"/>
        <c:scaling>
          <c:orientation val="minMax"/>
        </c:scaling>
        <c:delete val="1"/>
        <c:axPos val="b"/>
        <c:numFmt formatCode="General" sourceLinked="1"/>
        <c:majorTickMark val="none"/>
        <c:minorTickMark val="none"/>
        <c:tickLblPos val="nextTo"/>
        <c:crossAx val="1384661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r>
              <a:rPr lang="en-US" b="1" i="1">
                <a:solidFill>
                  <a:schemeClr val="accent5">
                    <a:lumMod val="75000"/>
                  </a:schemeClr>
                </a:solidFill>
              </a:rPr>
              <a:t>Working Capital Cycle</a:t>
            </a:r>
          </a:p>
        </c:rich>
      </c:tx>
      <c:overlay val="0"/>
      <c:spPr>
        <a:solidFill>
          <a:schemeClr val="bg1"/>
        </a:solidFill>
        <a:ln>
          <a:noFill/>
        </a:ln>
        <a:effectLst/>
      </c:spPr>
      <c:txPr>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Charts!$A$10</c:f>
              <c:strCache>
                <c:ptCount val="1"/>
                <c:pt idx="0">
                  <c:v>Debtor days</c:v>
                </c:pt>
              </c:strCache>
            </c:strRef>
          </c:tx>
          <c:spPr>
            <a:solidFill>
              <a:schemeClr val="accent1"/>
            </a:solidFill>
            <a:ln>
              <a:noFill/>
            </a:ln>
            <a:effectLst/>
          </c:spPr>
          <c:invertIfNegative val="0"/>
          <c:cat>
            <c:strRef>
              <c:f>Charts!$B$8:$I$8</c:f>
              <c:strCache>
                <c:ptCount val="8"/>
                <c:pt idx="0">
                  <c:v>2018A</c:v>
                </c:pt>
                <c:pt idx="1">
                  <c:v>2019A</c:v>
                </c:pt>
                <c:pt idx="2">
                  <c:v>2020A</c:v>
                </c:pt>
                <c:pt idx="3">
                  <c:v>2021F</c:v>
                </c:pt>
                <c:pt idx="4">
                  <c:v>2022E</c:v>
                </c:pt>
                <c:pt idx="5">
                  <c:v>2023E</c:v>
                </c:pt>
                <c:pt idx="6">
                  <c:v>2024E</c:v>
                </c:pt>
                <c:pt idx="7">
                  <c:v>2025E</c:v>
                </c:pt>
              </c:strCache>
            </c:strRef>
          </c:cat>
          <c:val>
            <c:numRef>
              <c:f>Charts!$B$10:$I$10</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3B8F-4DC9-A5DE-85B700BB7A0B}"/>
            </c:ext>
          </c:extLst>
        </c:ser>
        <c:ser>
          <c:idx val="1"/>
          <c:order val="1"/>
          <c:tx>
            <c:strRef>
              <c:f>Charts!$A$11</c:f>
              <c:strCache>
                <c:ptCount val="1"/>
                <c:pt idx="0">
                  <c:v>Creditor days</c:v>
                </c:pt>
              </c:strCache>
            </c:strRef>
          </c:tx>
          <c:spPr>
            <a:solidFill>
              <a:schemeClr val="accent2"/>
            </a:solidFill>
            <a:ln>
              <a:noFill/>
            </a:ln>
            <a:effectLst/>
          </c:spPr>
          <c:invertIfNegative val="0"/>
          <c:cat>
            <c:strRef>
              <c:f>Charts!$B$8:$I$8</c:f>
              <c:strCache>
                <c:ptCount val="8"/>
                <c:pt idx="0">
                  <c:v>2018A</c:v>
                </c:pt>
                <c:pt idx="1">
                  <c:v>2019A</c:v>
                </c:pt>
                <c:pt idx="2">
                  <c:v>2020A</c:v>
                </c:pt>
                <c:pt idx="3">
                  <c:v>2021F</c:v>
                </c:pt>
                <c:pt idx="4">
                  <c:v>2022E</c:v>
                </c:pt>
                <c:pt idx="5">
                  <c:v>2023E</c:v>
                </c:pt>
                <c:pt idx="6">
                  <c:v>2024E</c:v>
                </c:pt>
                <c:pt idx="7">
                  <c:v>2025E</c:v>
                </c:pt>
              </c:strCache>
            </c:strRef>
          </c:cat>
          <c:val>
            <c:numRef>
              <c:f>Charts!$B$11:$I$11</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3B8F-4DC9-A5DE-85B700BB7A0B}"/>
            </c:ext>
          </c:extLst>
        </c:ser>
        <c:ser>
          <c:idx val="2"/>
          <c:order val="2"/>
          <c:tx>
            <c:strRef>
              <c:f>Charts!$A$12</c:f>
              <c:strCache>
                <c:ptCount val="1"/>
                <c:pt idx="0">
                  <c:v>Inventory days</c:v>
                </c:pt>
              </c:strCache>
            </c:strRef>
          </c:tx>
          <c:spPr>
            <a:solidFill>
              <a:schemeClr val="accent3"/>
            </a:solidFill>
            <a:ln>
              <a:noFill/>
            </a:ln>
            <a:effectLst/>
          </c:spPr>
          <c:invertIfNegative val="0"/>
          <c:cat>
            <c:strRef>
              <c:f>Charts!$B$8:$I$8</c:f>
              <c:strCache>
                <c:ptCount val="8"/>
                <c:pt idx="0">
                  <c:v>2018A</c:v>
                </c:pt>
                <c:pt idx="1">
                  <c:v>2019A</c:v>
                </c:pt>
                <c:pt idx="2">
                  <c:v>2020A</c:v>
                </c:pt>
                <c:pt idx="3">
                  <c:v>2021F</c:v>
                </c:pt>
                <c:pt idx="4">
                  <c:v>2022E</c:v>
                </c:pt>
                <c:pt idx="5">
                  <c:v>2023E</c:v>
                </c:pt>
                <c:pt idx="6">
                  <c:v>2024E</c:v>
                </c:pt>
                <c:pt idx="7">
                  <c:v>2025E</c:v>
                </c:pt>
              </c:strCache>
            </c:strRef>
          </c:cat>
          <c:val>
            <c:numRef>
              <c:f>Charts!$B$12:$I$12</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3B8F-4DC9-A5DE-85B700BB7A0B}"/>
            </c:ext>
          </c:extLst>
        </c:ser>
        <c:dLbls>
          <c:showLegendKey val="0"/>
          <c:showVal val="0"/>
          <c:showCatName val="0"/>
          <c:showSerName val="0"/>
          <c:showPercent val="0"/>
          <c:showBubbleSize val="0"/>
        </c:dLbls>
        <c:gapWidth val="219"/>
        <c:overlap val="-27"/>
        <c:axId val="89972416"/>
        <c:axId val="125702944"/>
      </c:barChart>
      <c:catAx>
        <c:axId val="8997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02944"/>
        <c:crosses val="autoZero"/>
        <c:auto val="1"/>
        <c:lblAlgn val="ctr"/>
        <c:lblOffset val="100"/>
        <c:noMultiLvlLbl val="0"/>
      </c:catAx>
      <c:valAx>
        <c:axId val="125702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72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r>
              <a:rPr lang="en-US" b="1" i="1">
                <a:solidFill>
                  <a:schemeClr val="accent5">
                    <a:lumMod val="75000"/>
                  </a:schemeClr>
                </a:solidFill>
              </a:rPr>
              <a:t>Debt</a:t>
            </a:r>
            <a:r>
              <a:rPr lang="en-US" b="1" i="1" baseline="0">
                <a:solidFill>
                  <a:schemeClr val="accent5">
                    <a:lumMod val="75000"/>
                  </a:schemeClr>
                </a:solidFill>
              </a:rPr>
              <a:t> Ratios</a:t>
            </a:r>
            <a:endParaRPr lang="en-US" b="1" i="1">
              <a:solidFill>
                <a:schemeClr val="accent5">
                  <a:lumMod val="75000"/>
                </a:schemeClr>
              </a:solidFill>
            </a:endParaRPr>
          </a:p>
        </c:rich>
      </c:tx>
      <c:overlay val="0"/>
      <c:spPr>
        <a:noFill/>
        <a:ln>
          <a:noFill/>
        </a:ln>
        <a:effectLst/>
      </c:spPr>
      <c:txPr>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Charts!$A$16</c:f>
              <c:strCache>
                <c:ptCount val="1"/>
                <c:pt idx="0">
                  <c:v>Total Debt to Equity</c:v>
                </c:pt>
              </c:strCache>
            </c:strRef>
          </c:tx>
          <c:spPr>
            <a:solidFill>
              <a:schemeClr val="accent1"/>
            </a:solidFill>
            <a:ln>
              <a:noFill/>
            </a:ln>
            <a:effectLst/>
          </c:spPr>
          <c:invertIfNegative val="0"/>
          <c:cat>
            <c:strRef>
              <c:f>Charts!$B$14:$I$14</c:f>
              <c:strCache>
                <c:ptCount val="8"/>
                <c:pt idx="0">
                  <c:v>2018A</c:v>
                </c:pt>
                <c:pt idx="1">
                  <c:v>2019A</c:v>
                </c:pt>
                <c:pt idx="2">
                  <c:v>2020A</c:v>
                </c:pt>
                <c:pt idx="3">
                  <c:v>2021F</c:v>
                </c:pt>
                <c:pt idx="4">
                  <c:v>2022E</c:v>
                </c:pt>
                <c:pt idx="5">
                  <c:v>2023E</c:v>
                </c:pt>
                <c:pt idx="6">
                  <c:v>2024E</c:v>
                </c:pt>
                <c:pt idx="7">
                  <c:v>2025E</c:v>
                </c:pt>
              </c:strCache>
            </c:strRef>
          </c:cat>
          <c:val>
            <c:numRef>
              <c:f>Charts!$B$16:$I$16</c:f>
              <c:numCache>
                <c:formatCode>_(* #,##0.00_);_(* \(#,##0.00\);_(*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6861-4471-AA51-2F4E2F87488F}"/>
            </c:ext>
          </c:extLst>
        </c:ser>
        <c:dLbls>
          <c:showLegendKey val="0"/>
          <c:showVal val="0"/>
          <c:showCatName val="0"/>
          <c:showSerName val="0"/>
          <c:showPercent val="0"/>
          <c:showBubbleSize val="0"/>
        </c:dLbls>
        <c:gapWidth val="219"/>
        <c:overlap val="-27"/>
        <c:axId val="140266960"/>
        <c:axId val="138798832"/>
      </c:barChart>
      <c:lineChart>
        <c:grouping val="standard"/>
        <c:varyColors val="0"/>
        <c:ser>
          <c:idx val="1"/>
          <c:order val="1"/>
          <c:tx>
            <c:strRef>
              <c:f>Charts!$A$17</c:f>
              <c:strCache>
                <c:ptCount val="1"/>
                <c:pt idx="0">
                  <c:v>Interest cover</c:v>
                </c:pt>
              </c:strCache>
            </c:strRef>
          </c:tx>
          <c:spPr>
            <a:ln w="28575" cap="rnd">
              <a:solidFill>
                <a:schemeClr val="accent2"/>
              </a:solidFill>
              <a:round/>
            </a:ln>
            <a:effectLst/>
          </c:spPr>
          <c:marker>
            <c:symbol val="none"/>
          </c:marker>
          <c:cat>
            <c:strRef>
              <c:f>Charts!$B$14:$I$14</c:f>
              <c:strCache>
                <c:ptCount val="8"/>
                <c:pt idx="0">
                  <c:v>2018A</c:v>
                </c:pt>
                <c:pt idx="1">
                  <c:v>2019A</c:v>
                </c:pt>
                <c:pt idx="2">
                  <c:v>2020A</c:v>
                </c:pt>
                <c:pt idx="3">
                  <c:v>2021F</c:v>
                </c:pt>
                <c:pt idx="4">
                  <c:v>2022E</c:v>
                </c:pt>
                <c:pt idx="5">
                  <c:v>2023E</c:v>
                </c:pt>
                <c:pt idx="6">
                  <c:v>2024E</c:v>
                </c:pt>
                <c:pt idx="7">
                  <c:v>2025E</c:v>
                </c:pt>
              </c:strCache>
            </c:strRef>
          </c:cat>
          <c:val>
            <c:numRef>
              <c:f>Charts!$B$17:$I$17</c:f>
              <c:numCache>
                <c:formatCode>_(* #,##0.00_);_(* \(#,##0.00\);_(* "-"??_);_(@_)</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1-6861-4471-AA51-2F4E2F87488F}"/>
            </c:ext>
          </c:extLst>
        </c:ser>
        <c:dLbls>
          <c:showLegendKey val="0"/>
          <c:showVal val="0"/>
          <c:showCatName val="0"/>
          <c:showSerName val="0"/>
          <c:showPercent val="0"/>
          <c:showBubbleSize val="0"/>
        </c:dLbls>
        <c:marker val="1"/>
        <c:smooth val="0"/>
        <c:axId val="85714112"/>
        <c:axId val="124690864"/>
      </c:lineChart>
      <c:catAx>
        <c:axId val="14026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98832"/>
        <c:crosses val="autoZero"/>
        <c:auto val="1"/>
        <c:lblAlgn val="ctr"/>
        <c:lblOffset val="100"/>
        <c:noMultiLvlLbl val="0"/>
      </c:catAx>
      <c:valAx>
        <c:axId val="1387988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66960"/>
        <c:crosses val="autoZero"/>
        <c:crossBetween val="between"/>
      </c:valAx>
      <c:valAx>
        <c:axId val="12469086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14112"/>
        <c:crosses val="max"/>
        <c:crossBetween val="between"/>
      </c:valAx>
      <c:catAx>
        <c:axId val="85714112"/>
        <c:scaling>
          <c:orientation val="minMax"/>
        </c:scaling>
        <c:delete val="1"/>
        <c:axPos val="b"/>
        <c:numFmt formatCode="General" sourceLinked="1"/>
        <c:majorTickMark val="out"/>
        <c:minorTickMark val="none"/>
        <c:tickLblPos val="nextTo"/>
        <c:crossAx val="1246908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r>
              <a:rPr lang="en-US" b="1" i="1">
                <a:solidFill>
                  <a:schemeClr val="accent5">
                    <a:lumMod val="75000"/>
                  </a:schemeClr>
                </a:solidFill>
              </a:rPr>
              <a:t>Return</a:t>
            </a:r>
            <a:r>
              <a:rPr lang="en-US" b="1" i="1" baseline="0">
                <a:solidFill>
                  <a:schemeClr val="accent5">
                    <a:lumMod val="75000"/>
                  </a:schemeClr>
                </a:solidFill>
              </a:rPr>
              <a:t> Ratios</a:t>
            </a:r>
            <a:endParaRPr lang="en-US" b="1" i="1">
              <a:solidFill>
                <a:schemeClr val="accent5">
                  <a:lumMod val="75000"/>
                </a:schemeClr>
              </a:solidFill>
            </a:endParaRPr>
          </a:p>
        </c:rich>
      </c:tx>
      <c:overlay val="0"/>
      <c:spPr>
        <a:noFill/>
        <a:ln>
          <a:noFill/>
        </a:ln>
        <a:effectLst/>
      </c:spPr>
      <c:txPr>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endParaRPr lang="en-US"/>
        </a:p>
      </c:txPr>
    </c:title>
    <c:autoTitleDeleted val="0"/>
    <c:plotArea>
      <c:layout/>
      <c:lineChart>
        <c:grouping val="standard"/>
        <c:varyColors val="0"/>
        <c:ser>
          <c:idx val="0"/>
          <c:order val="0"/>
          <c:tx>
            <c:strRef>
              <c:f>Charts!$A$21</c:f>
              <c:strCache>
                <c:ptCount val="1"/>
                <c:pt idx="0">
                  <c:v>RoA (%)</c:v>
                </c:pt>
              </c:strCache>
            </c:strRef>
          </c:tx>
          <c:spPr>
            <a:ln w="28575" cap="rnd">
              <a:solidFill>
                <a:schemeClr val="accent1"/>
              </a:solidFill>
              <a:round/>
            </a:ln>
            <a:effectLst/>
          </c:spPr>
          <c:marker>
            <c:symbol val="none"/>
          </c:marker>
          <c:cat>
            <c:strRef>
              <c:f>Charts!$B$19:$I$19</c:f>
              <c:strCache>
                <c:ptCount val="8"/>
                <c:pt idx="0">
                  <c:v>2018A</c:v>
                </c:pt>
                <c:pt idx="1">
                  <c:v>2019A</c:v>
                </c:pt>
                <c:pt idx="2">
                  <c:v>2020A</c:v>
                </c:pt>
                <c:pt idx="3">
                  <c:v>2021F</c:v>
                </c:pt>
                <c:pt idx="4">
                  <c:v>2022E</c:v>
                </c:pt>
                <c:pt idx="5">
                  <c:v>2023E</c:v>
                </c:pt>
                <c:pt idx="6">
                  <c:v>2024E</c:v>
                </c:pt>
                <c:pt idx="7">
                  <c:v>2025E</c:v>
                </c:pt>
              </c:strCache>
            </c:strRef>
          </c:cat>
          <c:val>
            <c:numRef>
              <c:f>Charts!$B$21:$I$21</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112A-4825-AB1C-BE0EE4F318B0}"/>
            </c:ext>
          </c:extLst>
        </c:ser>
        <c:ser>
          <c:idx val="1"/>
          <c:order val="1"/>
          <c:tx>
            <c:strRef>
              <c:f>Charts!$A$22</c:f>
              <c:strCache>
                <c:ptCount val="1"/>
                <c:pt idx="0">
                  <c:v>RoE (%)</c:v>
                </c:pt>
              </c:strCache>
            </c:strRef>
          </c:tx>
          <c:spPr>
            <a:ln w="28575" cap="rnd">
              <a:solidFill>
                <a:schemeClr val="accent2"/>
              </a:solidFill>
              <a:round/>
            </a:ln>
            <a:effectLst/>
          </c:spPr>
          <c:marker>
            <c:symbol val="none"/>
          </c:marker>
          <c:cat>
            <c:strRef>
              <c:f>Charts!$B$19:$I$19</c:f>
              <c:strCache>
                <c:ptCount val="8"/>
                <c:pt idx="0">
                  <c:v>2018A</c:v>
                </c:pt>
                <c:pt idx="1">
                  <c:v>2019A</c:v>
                </c:pt>
                <c:pt idx="2">
                  <c:v>2020A</c:v>
                </c:pt>
                <c:pt idx="3">
                  <c:v>2021F</c:v>
                </c:pt>
                <c:pt idx="4">
                  <c:v>2022E</c:v>
                </c:pt>
                <c:pt idx="5">
                  <c:v>2023E</c:v>
                </c:pt>
                <c:pt idx="6">
                  <c:v>2024E</c:v>
                </c:pt>
                <c:pt idx="7">
                  <c:v>2025E</c:v>
                </c:pt>
              </c:strCache>
            </c:strRef>
          </c:cat>
          <c:val>
            <c:numRef>
              <c:f>Charts!$B$22:$I$22</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1-112A-4825-AB1C-BE0EE4F318B0}"/>
            </c:ext>
          </c:extLst>
        </c:ser>
        <c:ser>
          <c:idx val="2"/>
          <c:order val="2"/>
          <c:tx>
            <c:strRef>
              <c:f>Charts!$A$23</c:f>
              <c:strCache>
                <c:ptCount val="1"/>
                <c:pt idx="0">
                  <c:v>RoCE (%)</c:v>
                </c:pt>
              </c:strCache>
            </c:strRef>
          </c:tx>
          <c:spPr>
            <a:ln w="28575" cap="rnd">
              <a:solidFill>
                <a:schemeClr val="accent3"/>
              </a:solidFill>
              <a:round/>
            </a:ln>
            <a:effectLst/>
          </c:spPr>
          <c:marker>
            <c:symbol val="none"/>
          </c:marker>
          <c:cat>
            <c:strRef>
              <c:f>Charts!$B$19:$I$19</c:f>
              <c:strCache>
                <c:ptCount val="8"/>
                <c:pt idx="0">
                  <c:v>2018A</c:v>
                </c:pt>
                <c:pt idx="1">
                  <c:v>2019A</c:v>
                </c:pt>
                <c:pt idx="2">
                  <c:v>2020A</c:v>
                </c:pt>
                <c:pt idx="3">
                  <c:v>2021F</c:v>
                </c:pt>
                <c:pt idx="4">
                  <c:v>2022E</c:v>
                </c:pt>
                <c:pt idx="5">
                  <c:v>2023E</c:v>
                </c:pt>
                <c:pt idx="6">
                  <c:v>2024E</c:v>
                </c:pt>
                <c:pt idx="7">
                  <c:v>2025E</c:v>
                </c:pt>
              </c:strCache>
            </c:strRef>
          </c:cat>
          <c:val>
            <c:numRef>
              <c:f>Charts!$B$23:$I$23</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112A-4825-AB1C-BE0EE4F318B0}"/>
            </c:ext>
          </c:extLst>
        </c:ser>
        <c:dLbls>
          <c:showLegendKey val="0"/>
          <c:showVal val="0"/>
          <c:showCatName val="0"/>
          <c:showSerName val="0"/>
          <c:showPercent val="0"/>
          <c:showBubbleSize val="0"/>
        </c:dLbls>
        <c:smooth val="0"/>
        <c:axId val="134879344"/>
        <c:axId val="123027936"/>
      </c:lineChart>
      <c:catAx>
        <c:axId val="13487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27936"/>
        <c:crosses val="autoZero"/>
        <c:auto val="1"/>
        <c:lblAlgn val="ctr"/>
        <c:lblOffset val="100"/>
        <c:noMultiLvlLbl val="0"/>
      </c:catAx>
      <c:valAx>
        <c:axId val="123027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79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444500</xdr:colOff>
      <xdr:row>25</xdr:row>
      <xdr:rowOff>114300</xdr:rowOff>
    </xdr:from>
    <xdr:to>
      <xdr:col>4</xdr:col>
      <xdr:colOff>355600</xdr:colOff>
      <xdr:row>46</xdr:row>
      <xdr:rowOff>63500</xdr:rowOff>
    </xdr:to>
    <xdr:graphicFrame macro="">
      <xdr:nvGraphicFramePr>
        <xdr:cNvPr id="2" name="Chart 1">
          <a:extLst>
            <a:ext uri="{FF2B5EF4-FFF2-40B4-BE49-F238E27FC236}">
              <a16:creationId xmlns:a16="http://schemas.microsoft.com/office/drawing/2014/main" id="{21FACE8C-8EA1-41DD-A3C0-41F3BE63F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850900</xdr:colOff>
      <xdr:row>25</xdr:row>
      <xdr:rowOff>114300</xdr:rowOff>
    </xdr:from>
    <xdr:to>
      <xdr:col>11</xdr:col>
      <xdr:colOff>546100</xdr:colOff>
      <xdr:row>46</xdr:row>
      <xdr:rowOff>50800</xdr:rowOff>
    </xdr:to>
    <xdr:graphicFrame macro="">
      <xdr:nvGraphicFramePr>
        <xdr:cNvPr id="3" name="Chart 2">
          <a:extLst>
            <a:ext uri="{FF2B5EF4-FFF2-40B4-BE49-F238E27FC236}">
              <a16:creationId xmlns:a16="http://schemas.microsoft.com/office/drawing/2014/main" id="{4495E7C0-21B5-4687-8FCA-375CA3290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438150</xdr:colOff>
      <xdr:row>48</xdr:row>
      <xdr:rowOff>38100</xdr:rowOff>
    </xdr:from>
    <xdr:to>
      <xdr:col>4</xdr:col>
      <xdr:colOff>381000</xdr:colOff>
      <xdr:row>67</xdr:row>
      <xdr:rowOff>177800</xdr:rowOff>
    </xdr:to>
    <xdr:graphicFrame macro="">
      <xdr:nvGraphicFramePr>
        <xdr:cNvPr id="4" name="Chart 3">
          <a:extLst>
            <a:ext uri="{FF2B5EF4-FFF2-40B4-BE49-F238E27FC236}">
              <a16:creationId xmlns:a16="http://schemas.microsoft.com/office/drawing/2014/main" id="{C8E90766-947B-4160-ACF2-FFDD14283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908050</xdr:colOff>
      <xdr:row>48</xdr:row>
      <xdr:rowOff>12700</xdr:rowOff>
    </xdr:from>
    <xdr:to>
      <xdr:col>11</xdr:col>
      <xdr:colOff>584200</xdr:colOff>
      <xdr:row>67</xdr:row>
      <xdr:rowOff>127000</xdr:rowOff>
    </xdr:to>
    <xdr:graphicFrame macro="">
      <xdr:nvGraphicFramePr>
        <xdr:cNvPr id="5" name="Chart 4">
          <a:extLst>
            <a:ext uri="{FF2B5EF4-FFF2-40B4-BE49-F238E27FC236}">
              <a16:creationId xmlns:a16="http://schemas.microsoft.com/office/drawing/2014/main" id="{84DED8E2-28DB-435B-ABD6-7586B1394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4"/>
  <sheetViews>
    <sheetView showGridLines="0" workbookViewId="0">
      <selection activeCell="C2" sqref="C2:E2"/>
    </sheetView>
  </sheetViews>
  <sheetFormatPr defaultRowHeight="15"/>
  <cols>
    <col min="4" max="4" width="22.42578125" bestFit="1" customWidth="1"/>
    <col min="5" max="5" width="77" bestFit="1" customWidth="1"/>
  </cols>
  <sheetData>
    <row r="2" spans="3:5">
      <c r="C2" s="188" t="s">
        <v>24</v>
      </c>
      <c r="D2" s="188"/>
      <c r="E2" s="188"/>
    </row>
    <row r="4" spans="3:5">
      <c r="C4" s="56" t="s">
        <v>26</v>
      </c>
      <c r="D4" s="56" t="s">
        <v>25</v>
      </c>
      <c r="E4" s="56" t="s">
        <v>15</v>
      </c>
    </row>
    <row r="5" spans="3:5">
      <c r="C5" s="58">
        <v>1</v>
      </c>
      <c r="D5" s="57" t="s">
        <v>16</v>
      </c>
      <c r="E5" s="15" t="s">
        <v>17</v>
      </c>
    </row>
    <row r="6" spans="3:5">
      <c r="C6" s="58"/>
      <c r="D6" s="15"/>
      <c r="E6" s="15"/>
    </row>
    <row r="7" spans="3:5">
      <c r="C7" s="58">
        <v>2</v>
      </c>
      <c r="D7" s="57" t="s">
        <v>137</v>
      </c>
      <c r="E7" s="15" t="s">
        <v>126</v>
      </c>
    </row>
    <row r="8" spans="3:5">
      <c r="C8" s="58"/>
      <c r="D8" s="15"/>
      <c r="E8" s="15"/>
    </row>
    <row r="9" spans="3:5">
      <c r="C9" s="58">
        <v>3</v>
      </c>
      <c r="D9" s="57" t="s">
        <v>18</v>
      </c>
      <c r="E9" s="15" t="s">
        <v>19</v>
      </c>
    </row>
    <row r="10" spans="3:5">
      <c r="C10" s="58"/>
      <c r="D10" s="15"/>
      <c r="E10" s="15"/>
    </row>
    <row r="11" spans="3:5">
      <c r="C11" s="58">
        <v>4</v>
      </c>
      <c r="D11" s="57" t="s">
        <v>0</v>
      </c>
      <c r="E11" s="15" t="s">
        <v>20</v>
      </c>
    </row>
    <row r="12" spans="3:5">
      <c r="C12" s="58"/>
      <c r="D12" s="15"/>
      <c r="E12" s="15"/>
    </row>
    <row r="13" spans="3:5">
      <c r="C13" s="58">
        <v>5</v>
      </c>
      <c r="D13" s="57" t="s">
        <v>2</v>
      </c>
      <c r="E13" s="15" t="s">
        <v>21</v>
      </c>
    </row>
    <row r="14" spans="3:5">
      <c r="C14" s="58"/>
      <c r="D14" s="15"/>
      <c r="E14" s="15"/>
    </row>
    <row r="15" spans="3:5">
      <c r="C15" s="58">
        <v>6</v>
      </c>
      <c r="D15" s="57" t="s">
        <v>180</v>
      </c>
      <c r="E15" s="15" t="s">
        <v>181</v>
      </c>
    </row>
    <row r="16" spans="3:5">
      <c r="C16" s="58"/>
      <c r="D16" s="15"/>
      <c r="E16" s="15"/>
    </row>
    <row r="17" spans="1:5">
      <c r="C17" s="58">
        <v>7</v>
      </c>
      <c r="D17" s="57" t="s">
        <v>182</v>
      </c>
      <c r="E17" s="15" t="s">
        <v>125</v>
      </c>
    </row>
    <row r="18" spans="1:5">
      <c r="C18" s="58"/>
      <c r="D18" s="15"/>
      <c r="E18" s="15"/>
    </row>
    <row r="19" spans="1:5">
      <c r="C19" s="58">
        <v>8</v>
      </c>
      <c r="D19" s="57" t="s">
        <v>124</v>
      </c>
      <c r="E19" s="15" t="s">
        <v>23</v>
      </c>
    </row>
    <row r="20" spans="1:5">
      <c r="C20" s="58"/>
      <c r="D20" s="15"/>
      <c r="E20" s="15"/>
    </row>
    <row r="21" spans="1:5">
      <c r="C21" s="58">
        <v>9</v>
      </c>
      <c r="D21" s="57" t="s">
        <v>22</v>
      </c>
      <c r="E21" s="15" t="s">
        <v>127</v>
      </c>
    </row>
    <row r="22" spans="1:5">
      <c r="C22" s="58"/>
      <c r="D22" s="15"/>
      <c r="E22" s="15"/>
    </row>
    <row r="24" spans="1:5" s="45" customFormat="1">
      <c r="A24" s="45" t="s">
        <v>142</v>
      </c>
    </row>
  </sheetData>
  <mergeCells count="1">
    <mergeCell ref="C2:E2"/>
  </mergeCells>
  <hyperlinks>
    <hyperlink ref="D5" location="Summary!A1" display="Summary" xr:uid="{00000000-0004-0000-0100-000000000000}"/>
    <hyperlink ref="D9" location="'Income statement '!A1" display="Profit &amp; Loss A/c" xr:uid="{00000000-0004-0000-0100-000001000000}"/>
    <hyperlink ref="D11" location="'Balance Sheet'!A1" display="Balance Sheet" xr:uid="{00000000-0004-0000-0100-000002000000}"/>
    <hyperlink ref="D13" location="'Cash Flow Statement '!A1" display="Cash Flow Statement" xr:uid="{00000000-0004-0000-0100-000003000000}"/>
    <hyperlink ref="D21" location="'Debt Schedule '!A1" display="Debt Schedule" xr:uid="{00000000-0004-0000-0100-000004000000}"/>
    <hyperlink ref="D19" location="'CAPEX Schedule '!A1" display="CAPEX  Schedule" xr:uid="{00000000-0004-0000-0100-000005000000}"/>
    <hyperlink ref="D15" location="'Cost Analysis'!A1" display="Cost Analysis" xr:uid="{00000000-0004-0000-0100-000007000000}"/>
    <hyperlink ref="D17" location="'Revenue Analysis'!A1" display="Revenue Model " xr:uid="{00000000-0004-0000-0100-000008000000}"/>
    <hyperlink ref="D7" location="Graph!A1" display="Graphical Presentation " xr:uid="{00000000-0004-0000-0100-00000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P37"/>
  <sheetViews>
    <sheetView showGridLines="0" workbookViewId="0">
      <selection activeCell="C2" sqref="C2:K2"/>
    </sheetView>
  </sheetViews>
  <sheetFormatPr defaultRowHeight="15"/>
  <cols>
    <col min="3" max="3" width="25" bestFit="1" customWidth="1"/>
    <col min="4" max="11" width="7.7109375" bestFit="1" customWidth="1"/>
  </cols>
  <sheetData>
    <row r="2" spans="3:16" ht="18.75">
      <c r="C2" s="189" t="s">
        <v>45</v>
      </c>
      <c r="D2" s="189"/>
      <c r="E2" s="189"/>
      <c r="F2" s="189"/>
      <c r="G2" s="189"/>
      <c r="H2" s="189"/>
      <c r="I2" s="189"/>
      <c r="J2" s="189"/>
      <c r="K2" s="189"/>
    </row>
    <row r="4" spans="3:16">
      <c r="C4" s="46" t="s">
        <v>4</v>
      </c>
      <c r="D4" s="55" t="s">
        <v>78</v>
      </c>
      <c r="E4" s="55" t="s">
        <v>138</v>
      </c>
      <c r="F4" s="55" t="s">
        <v>139</v>
      </c>
      <c r="G4" s="44" t="s">
        <v>74</v>
      </c>
      <c r="H4" s="44" t="s">
        <v>144</v>
      </c>
      <c r="I4" s="44" t="s">
        <v>145</v>
      </c>
      <c r="J4" s="44" t="s">
        <v>146</v>
      </c>
      <c r="K4" s="44" t="s">
        <v>147</v>
      </c>
    </row>
    <row r="5" spans="3:16">
      <c r="C5" s="3"/>
      <c r="D5" s="3"/>
      <c r="E5" s="3"/>
      <c r="F5" s="3"/>
      <c r="G5" s="3"/>
      <c r="H5" s="3"/>
    </row>
    <row r="6" spans="3:16">
      <c r="C6" s="47" t="s">
        <v>28</v>
      </c>
      <c r="H6" s="2"/>
      <c r="I6" s="2"/>
      <c r="J6" s="2"/>
      <c r="K6" s="2"/>
    </row>
    <row r="7" spans="3:16">
      <c r="C7" s="49" t="s">
        <v>3</v>
      </c>
      <c r="D7" s="65">
        <f>Historicals!C45</f>
        <v>0</v>
      </c>
      <c r="E7" s="65">
        <f>Historicals!D45</f>
        <v>0</v>
      </c>
      <c r="F7" s="65">
        <f>Historicals!E45</f>
        <v>0</v>
      </c>
      <c r="G7" s="65" t="e">
        <f>Historicals!#REF!</f>
        <v>#REF!</v>
      </c>
      <c r="H7" s="65" t="e">
        <f>Historicals!#REF!</f>
        <v>#REF!</v>
      </c>
      <c r="I7" s="65" t="e">
        <f>Historicals!#REF!</f>
        <v>#REF!</v>
      </c>
      <c r="J7" s="65" t="e">
        <f>Historicals!#REF!</f>
        <v>#REF!</v>
      </c>
      <c r="K7" s="66" t="e">
        <f>Historicals!#REF!</f>
        <v>#REF!</v>
      </c>
      <c r="M7" s="190" t="s">
        <v>175</v>
      </c>
      <c r="N7" s="191"/>
      <c r="O7" s="191"/>
      <c r="P7" s="192"/>
    </row>
    <row r="8" spans="3:16">
      <c r="C8" s="50" t="s">
        <v>29</v>
      </c>
      <c r="D8" s="67">
        <f>Historicals!C57</f>
        <v>0</v>
      </c>
      <c r="E8" s="67">
        <f>Historicals!D57</f>
        <v>0</v>
      </c>
      <c r="F8" s="67">
        <f>Historicals!E57</f>
        <v>0</v>
      </c>
      <c r="G8" s="67" t="e">
        <f>Historicals!#REF!</f>
        <v>#REF!</v>
      </c>
      <c r="H8" s="67" t="e">
        <f>Historicals!#REF!</f>
        <v>#REF!</v>
      </c>
      <c r="I8" s="67" t="e">
        <f>Historicals!#REF!</f>
        <v>#REF!</v>
      </c>
      <c r="J8" s="67" t="e">
        <f>Historicals!#REF!</f>
        <v>#REF!</v>
      </c>
      <c r="K8" s="68" t="e">
        <f>Historicals!#REF!</f>
        <v>#REF!</v>
      </c>
      <c r="M8" s="50"/>
      <c r="N8" s="1"/>
      <c r="O8" s="1"/>
      <c r="P8" s="75"/>
    </row>
    <row r="9" spans="3:16">
      <c r="C9" s="50" t="s">
        <v>30</v>
      </c>
      <c r="D9" s="67">
        <f>Historicals!C63</f>
        <v>0</v>
      </c>
      <c r="E9" s="67">
        <f>Historicals!D63</f>
        <v>0</v>
      </c>
      <c r="F9" s="67">
        <f>Historicals!E63</f>
        <v>0</v>
      </c>
      <c r="G9" s="67" t="e">
        <f>Historicals!#REF!</f>
        <v>#REF!</v>
      </c>
      <c r="H9" s="67" t="e">
        <f>Historicals!#REF!</f>
        <v>#REF!</v>
      </c>
      <c r="I9" s="67" t="e">
        <f>Historicals!#REF!</f>
        <v>#REF!</v>
      </c>
      <c r="J9" s="67" t="e">
        <f>Historicals!#REF!</f>
        <v>#REF!</v>
      </c>
      <c r="K9" s="68" t="e">
        <f>Historicals!#REF!</f>
        <v>#REF!</v>
      </c>
      <c r="M9" s="76"/>
      <c r="N9" s="1" t="s">
        <v>173</v>
      </c>
      <c r="O9" s="1"/>
      <c r="P9" s="75"/>
    </row>
    <row r="10" spans="3:16">
      <c r="C10" s="51" t="s">
        <v>31</v>
      </c>
      <c r="D10" s="69">
        <f>Historicals!C65</f>
        <v>0</v>
      </c>
      <c r="E10" s="69">
        <f>Historicals!D65</f>
        <v>0</v>
      </c>
      <c r="F10" s="69">
        <f>Historicals!E65</f>
        <v>0</v>
      </c>
      <c r="G10" s="69" t="e">
        <f>Historicals!#REF!</f>
        <v>#REF!</v>
      </c>
      <c r="H10" s="69" t="e">
        <f>Historicals!#REF!</f>
        <v>#REF!</v>
      </c>
      <c r="I10" s="69" t="e">
        <f>Historicals!#REF!</f>
        <v>#REF!</v>
      </c>
      <c r="J10" s="69" t="e">
        <f>Historicals!#REF!</f>
        <v>#REF!</v>
      </c>
      <c r="K10" s="70" t="e">
        <f>Historicals!#REF!</f>
        <v>#REF!</v>
      </c>
      <c r="M10" s="77"/>
      <c r="N10" s="2" t="s">
        <v>174</v>
      </c>
      <c r="O10" s="2"/>
      <c r="P10" s="53"/>
    </row>
    <row r="11" spans="3:16">
      <c r="D11" s="4"/>
      <c r="E11" s="4"/>
      <c r="F11" s="4"/>
      <c r="G11" s="4"/>
      <c r="H11" s="4"/>
      <c r="I11" s="4"/>
      <c r="J11" s="4"/>
      <c r="K11" s="4"/>
    </row>
    <row r="12" spans="3:16">
      <c r="C12" s="48" t="s">
        <v>32</v>
      </c>
      <c r="D12" s="5"/>
      <c r="E12" s="5"/>
      <c r="F12" s="5"/>
      <c r="G12" s="5"/>
      <c r="H12" s="5"/>
      <c r="I12" s="5"/>
      <c r="J12" s="5"/>
      <c r="K12" s="5"/>
    </row>
    <row r="13" spans="3:16">
      <c r="C13" s="49" t="s">
        <v>169</v>
      </c>
      <c r="D13" s="65" t="e">
        <f>'Cash Flow Statement'!C19</f>
        <v>#REF!</v>
      </c>
      <c r="E13" s="65" t="e">
        <f>'Cash Flow Statement'!D19</f>
        <v>#REF!</v>
      </c>
      <c r="F13" s="65" t="e">
        <f>'Cash Flow Statement'!E19</f>
        <v>#REF!</v>
      </c>
      <c r="G13" s="65" t="e">
        <f>'Cash Flow Statement'!F19</f>
        <v>#REF!</v>
      </c>
      <c r="H13" s="65" t="e">
        <f>'Cash Flow Statement'!G19</f>
        <v>#REF!</v>
      </c>
      <c r="I13" s="65">
        <f>'Cash Flow Statement'!H19</f>
        <v>0</v>
      </c>
      <c r="J13" s="65">
        <f>'Cash Flow Statement'!I19</f>
        <v>0</v>
      </c>
      <c r="K13" s="66">
        <f>'Cash Flow Statement'!J19</f>
        <v>0</v>
      </c>
    </row>
    <row r="14" spans="3:16">
      <c r="C14" s="50" t="s">
        <v>170</v>
      </c>
      <c r="D14" s="67" t="e">
        <f>'Cash Flow Statement'!C24</f>
        <v>#REF!</v>
      </c>
      <c r="E14" s="67" t="e">
        <f>'Cash Flow Statement'!D24</f>
        <v>#REF!</v>
      </c>
      <c r="F14" s="67" t="e">
        <f>'Cash Flow Statement'!E24</f>
        <v>#REF!</v>
      </c>
      <c r="G14" s="67" t="e">
        <f>'Cash Flow Statement'!F24</f>
        <v>#REF!</v>
      </c>
      <c r="H14" s="67" t="e">
        <f>'Cash Flow Statement'!G24</f>
        <v>#REF!</v>
      </c>
      <c r="I14" s="67">
        <f>'Cash Flow Statement'!H24</f>
        <v>0</v>
      </c>
      <c r="J14" s="67">
        <f>'Cash Flow Statement'!I24</f>
        <v>0</v>
      </c>
      <c r="K14" s="68">
        <f>'Cash Flow Statement'!J24</f>
        <v>0</v>
      </c>
    </row>
    <row r="15" spans="3:16">
      <c r="C15" s="50" t="s">
        <v>171</v>
      </c>
      <c r="D15" s="67" t="e">
        <f>'Cash Flow Statement'!C32</f>
        <v>#REF!</v>
      </c>
      <c r="E15" s="67" t="e">
        <f>'Cash Flow Statement'!D32</f>
        <v>#REF!</v>
      </c>
      <c r="F15" s="67" t="e">
        <f>'Cash Flow Statement'!E32</f>
        <v>#REF!</v>
      </c>
      <c r="G15" s="67" t="e">
        <f>'Cash Flow Statement'!F32</f>
        <v>#REF!</v>
      </c>
      <c r="H15" s="67" t="e">
        <f>'Cash Flow Statement'!G32</f>
        <v>#REF!</v>
      </c>
      <c r="I15" s="67">
        <f>'Cash Flow Statement'!H32</f>
        <v>0</v>
      </c>
      <c r="J15" s="67">
        <f>'Cash Flow Statement'!I32</f>
        <v>0</v>
      </c>
      <c r="K15" s="68">
        <f>'Cash Flow Statement'!J32</f>
        <v>0</v>
      </c>
    </row>
    <row r="16" spans="3:16">
      <c r="C16" s="50"/>
      <c r="D16" s="43"/>
      <c r="E16" s="43"/>
      <c r="F16" s="43"/>
      <c r="G16" s="43"/>
      <c r="H16" s="43"/>
      <c r="I16" s="43"/>
      <c r="J16" s="43"/>
      <c r="K16" s="59"/>
    </row>
    <row r="17" spans="3:11">
      <c r="C17" s="50" t="s">
        <v>33</v>
      </c>
      <c r="D17" s="67" t="e">
        <f>'Cash Flow Statement'!C38</f>
        <v>#REF!</v>
      </c>
      <c r="E17" s="67" t="e">
        <f>'Cash Flow Statement'!D38</f>
        <v>#REF!</v>
      </c>
      <c r="F17" s="67" t="e">
        <f>'Cash Flow Statement'!E38</f>
        <v>#REF!</v>
      </c>
      <c r="G17" s="67" t="e">
        <f>'Cash Flow Statement'!F38</f>
        <v>#REF!</v>
      </c>
      <c r="H17" s="67" t="e">
        <f>'Cash Flow Statement'!G38</f>
        <v>#REF!</v>
      </c>
      <c r="I17" s="67">
        <f>'Cash Flow Statement'!H38</f>
        <v>0</v>
      </c>
      <c r="J17" s="67">
        <f>'Cash Flow Statement'!I38</f>
        <v>0</v>
      </c>
      <c r="K17" s="68">
        <f>'Cash Flow Statement'!J38</f>
        <v>0</v>
      </c>
    </row>
    <row r="18" spans="3:11">
      <c r="C18" s="50" t="s">
        <v>34</v>
      </c>
      <c r="D18" s="67" t="e">
        <f>'Cash Flow Statement'!C44</f>
        <v>#REF!</v>
      </c>
      <c r="E18" s="67" t="e">
        <f>'Cash Flow Statement'!D44</f>
        <v>#REF!</v>
      </c>
      <c r="F18" s="67" t="e">
        <f>'Cash Flow Statement'!E44</f>
        <v>#REF!</v>
      </c>
      <c r="G18" s="67" t="e">
        <f>'Cash Flow Statement'!F44</f>
        <v>#REF!</v>
      </c>
      <c r="H18" s="67" t="e">
        <f>'Cash Flow Statement'!G44</f>
        <v>#REF!</v>
      </c>
      <c r="I18" s="67">
        <f>'Cash Flow Statement'!H44</f>
        <v>0</v>
      </c>
      <c r="J18" s="67">
        <f>'Cash Flow Statement'!I44</f>
        <v>0</v>
      </c>
      <c r="K18" s="68">
        <f>'Cash Flow Statement'!J44</f>
        <v>0</v>
      </c>
    </row>
    <row r="19" spans="3:11">
      <c r="C19" s="51" t="s">
        <v>35</v>
      </c>
      <c r="D19" s="69" t="e">
        <f>'Cash Flow Statement'!C45</f>
        <v>#REF!</v>
      </c>
      <c r="E19" s="69" t="e">
        <f>'Cash Flow Statement'!D45</f>
        <v>#REF!</v>
      </c>
      <c r="F19" s="69" t="e">
        <f>'Cash Flow Statement'!E45</f>
        <v>#REF!</v>
      </c>
      <c r="G19" s="69" t="e">
        <f>'Cash Flow Statement'!F45</f>
        <v>#REF!</v>
      </c>
      <c r="H19" s="69" t="e">
        <f>'Cash Flow Statement'!G45</f>
        <v>#REF!</v>
      </c>
      <c r="I19" s="69">
        <f>'Cash Flow Statement'!H45</f>
        <v>0</v>
      </c>
      <c r="J19" s="69">
        <f>'Cash Flow Statement'!I45</f>
        <v>0</v>
      </c>
      <c r="K19" s="70">
        <f>'Cash Flow Statement'!J45</f>
        <v>0</v>
      </c>
    </row>
    <row r="20" spans="3:11">
      <c r="D20" s="4"/>
      <c r="E20" s="4"/>
      <c r="F20" s="4"/>
      <c r="G20" s="4"/>
      <c r="H20" s="4"/>
      <c r="I20" s="4"/>
      <c r="J20" s="4"/>
      <c r="K20" s="4"/>
    </row>
    <row r="21" spans="3:11">
      <c r="C21" s="54" t="s">
        <v>36</v>
      </c>
      <c r="D21" s="43"/>
      <c r="E21" s="43"/>
      <c r="F21" s="43"/>
      <c r="G21" s="43"/>
      <c r="H21" s="43"/>
      <c r="I21" s="43"/>
      <c r="J21" s="43"/>
      <c r="K21" s="43"/>
    </row>
    <row r="22" spans="3:11">
      <c r="C22" s="49" t="s">
        <v>37</v>
      </c>
      <c r="D22" s="65" t="e">
        <f>#REF!</f>
        <v>#REF!</v>
      </c>
      <c r="E22" s="65" t="e">
        <f>#REF!</f>
        <v>#REF!</v>
      </c>
      <c r="F22" s="65" t="e">
        <f>#REF!</f>
        <v>#REF!</v>
      </c>
      <c r="G22" s="65" t="e">
        <f>#REF!</f>
        <v>#REF!</v>
      </c>
      <c r="H22" s="65" t="e">
        <f>#REF!</f>
        <v>#REF!</v>
      </c>
      <c r="I22" s="65" t="e">
        <f>#REF!</f>
        <v>#REF!</v>
      </c>
      <c r="J22" s="65" t="e">
        <f>#REF!</f>
        <v>#REF!</v>
      </c>
      <c r="K22" s="66" t="e">
        <f>#REF!</f>
        <v>#REF!</v>
      </c>
    </row>
    <row r="23" spans="3:11">
      <c r="C23" s="50" t="s">
        <v>38</v>
      </c>
      <c r="D23" s="67" t="e">
        <f>#REF!</f>
        <v>#REF!</v>
      </c>
      <c r="E23" s="67" t="e">
        <f>#REF!</f>
        <v>#REF!</v>
      </c>
      <c r="F23" s="67" t="e">
        <f>#REF!</f>
        <v>#REF!</v>
      </c>
      <c r="G23" s="67" t="e">
        <f>#REF!</f>
        <v>#REF!</v>
      </c>
      <c r="H23" s="67" t="e">
        <f>#REF!</f>
        <v>#REF!</v>
      </c>
      <c r="I23" s="67" t="e">
        <f>#REF!</f>
        <v>#REF!</v>
      </c>
      <c r="J23" s="67" t="e">
        <f>#REF!</f>
        <v>#REF!</v>
      </c>
      <c r="K23" s="68" t="e">
        <f>#REF!</f>
        <v>#REF!</v>
      </c>
    </row>
    <row r="24" spans="3:11">
      <c r="C24" s="50" t="s">
        <v>172</v>
      </c>
      <c r="D24" s="67" t="e">
        <f>#REF!</f>
        <v>#REF!</v>
      </c>
      <c r="E24" s="67" t="e">
        <f>#REF!</f>
        <v>#REF!</v>
      </c>
      <c r="F24" s="67" t="e">
        <f>#REF!</f>
        <v>#REF!</v>
      </c>
      <c r="G24" s="67" t="e">
        <f>#REF!</f>
        <v>#REF!</v>
      </c>
      <c r="H24" s="67" t="e">
        <f>#REF!</f>
        <v>#REF!</v>
      </c>
      <c r="I24" s="67" t="e">
        <f>#REF!</f>
        <v>#REF!</v>
      </c>
      <c r="J24" s="67" t="e">
        <f>#REF!</f>
        <v>#REF!</v>
      </c>
      <c r="K24" s="68" t="e">
        <f>#REF!</f>
        <v>#REF!</v>
      </c>
    </row>
    <row r="25" spans="3:11">
      <c r="C25" s="50" t="s">
        <v>39</v>
      </c>
      <c r="D25" s="67" t="e">
        <f>SUM(#REF!,#REF!)</f>
        <v>#REF!</v>
      </c>
      <c r="E25" s="67" t="e">
        <f>SUM(#REF!,#REF!)</f>
        <v>#REF!</v>
      </c>
      <c r="F25" s="67" t="e">
        <f>SUM(#REF!,#REF!)</f>
        <v>#REF!</v>
      </c>
      <c r="G25" s="67" t="e">
        <f>SUM(#REF!,#REF!)</f>
        <v>#REF!</v>
      </c>
      <c r="H25" s="67" t="e">
        <f>SUM(#REF!,#REF!)</f>
        <v>#REF!</v>
      </c>
      <c r="I25" s="67" t="e">
        <f>SUM(#REF!,#REF!)</f>
        <v>#REF!</v>
      </c>
      <c r="J25" s="67" t="e">
        <f>SUM(#REF!,#REF!)</f>
        <v>#REF!</v>
      </c>
      <c r="K25" s="68" t="e">
        <f>SUM(#REF!,#REF!)</f>
        <v>#REF!</v>
      </c>
    </row>
    <row r="26" spans="3:11">
      <c r="C26" s="50"/>
      <c r="D26" s="52"/>
      <c r="E26" s="52"/>
      <c r="F26" s="52"/>
      <c r="G26" s="52"/>
      <c r="H26" s="52"/>
      <c r="I26" s="52"/>
      <c r="J26" s="52"/>
      <c r="K26" s="60"/>
    </row>
    <row r="27" spans="3:11">
      <c r="C27" s="50" t="s">
        <v>40</v>
      </c>
      <c r="D27" s="67" t="e">
        <f>#REF!</f>
        <v>#REF!</v>
      </c>
      <c r="E27" s="67" t="e">
        <f>#REF!</f>
        <v>#REF!</v>
      </c>
      <c r="F27" s="67" t="e">
        <f>#REF!</f>
        <v>#REF!</v>
      </c>
      <c r="G27" s="67" t="e">
        <f>#REF!</f>
        <v>#REF!</v>
      </c>
      <c r="H27" s="67" t="e">
        <f>#REF!</f>
        <v>#REF!</v>
      </c>
      <c r="I27" s="67" t="e">
        <f>#REF!</f>
        <v>#REF!</v>
      </c>
      <c r="J27" s="67" t="e">
        <f>#REF!</f>
        <v>#REF!</v>
      </c>
      <c r="K27" s="68" t="e">
        <f>#REF!</f>
        <v>#REF!</v>
      </c>
    </row>
    <row r="28" spans="3:11">
      <c r="C28" s="50" t="s">
        <v>41</v>
      </c>
      <c r="D28" s="67" t="e">
        <f>#REF!</f>
        <v>#REF!</v>
      </c>
      <c r="E28" s="67" t="e">
        <f>#REF!</f>
        <v>#REF!</v>
      </c>
      <c r="F28" s="67" t="e">
        <f>#REF!</f>
        <v>#REF!</v>
      </c>
      <c r="G28" s="67" t="e">
        <f>#REF!</f>
        <v>#REF!</v>
      </c>
      <c r="H28" s="67" t="e">
        <f>#REF!</f>
        <v>#REF!</v>
      </c>
      <c r="I28" s="67" t="e">
        <f>#REF!</f>
        <v>#REF!</v>
      </c>
      <c r="J28" s="67" t="e">
        <f>#REF!</f>
        <v>#REF!</v>
      </c>
      <c r="K28" s="68" t="e">
        <f>#REF!</f>
        <v>#REF!</v>
      </c>
    </row>
    <row r="29" spans="3:11">
      <c r="C29" s="51" t="s">
        <v>42</v>
      </c>
      <c r="D29" s="69" t="e">
        <f>#REF!</f>
        <v>#REF!</v>
      </c>
      <c r="E29" s="69" t="e">
        <f>#REF!</f>
        <v>#REF!</v>
      </c>
      <c r="F29" s="69" t="e">
        <f>#REF!</f>
        <v>#REF!</v>
      </c>
      <c r="G29" s="69" t="e">
        <f>#REF!</f>
        <v>#REF!</v>
      </c>
      <c r="H29" s="69" t="e">
        <f>#REF!</f>
        <v>#REF!</v>
      </c>
      <c r="I29" s="69" t="e">
        <f>#REF!</f>
        <v>#REF!</v>
      </c>
      <c r="J29" s="69" t="e">
        <f>#REF!</f>
        <v>#REF!</v>
      </c>
      <c r="K29" s="70" t="e">
        <f>#REF!</f>
        <v>#REF!</v>
      </c>
    </row>
    <row r="31" spans="3:11">
      <c r="C31" s="48" t="s">
        <v>43</v>
      </c>
      <c r="D31" s="2"/>
      <c r="E31" s="2"/>
      <c r="F31" s="2"/>
      <c r="G31" s="2"/>
      <c r="H31" s="2"/>
      <c r="I31" s="2"/>
      <c r="J31" s="2"/>
      <c r="K31" s="2"/>
    </row>
    <row r="32" spans="3:11">
      <c r="C32" s="49" t="s">
        <v>44</v>
      </c>
      <c r="D32" s="71">
        <f>Historicals!C67</f>
        <v>0</v>
      </c>
      <c r="E32" s="71">
        <f>Historicals!D67</f>
        <v>0</v>
      </c>
      <c r="F32" s="71">
        <f>Historicals!E67</f>
        <v>0</v>
      </c>
      <c r="G32" s="71" t="e">
        <f>Historicals!#REF!</f>
        <v>#REF!</v>
      </c>
      <c r="H32" s="71" t="e">
        <f>Historicals!#REF!</f>
        <v>#REF!</v>
      </c>
      <c r="I32" s="71" t="e">
        <f>Historicals!#REF!</f>
        <v>#REF!</v>
      </c>
      <c r="J32" s="71" t="e">
        <f>Historicals!#REF!</f>
        <v>#REF!</v>
      </c>
      <c r="K32" s="72" t="e">
        <f>Historicals!#REF!</f>
        <v>#REF!</v>
      </c>
    </row>
    <row r="33" spans="1:11">
      <c r="C33" s="51" t="s">
        <v>31</v>
      </c>
      <c r="D33" s="73">
        <f>Historicals!C68</f>
        <v>0</v>
      </c>
      <c r="E33" s="73">
        <f>Historicals!D68</f>
        <v>0</v>
      </c>
      <c r="F33" s="73">
        <f>Historicals!E68</f>
        <v>0</v>
      </c>
      <c r="G33" s="73" t="e">
        <f>Historicals!#REF!</f>
        <v>#REF!</v>
      </c>
      <c r="H33" s="73" t="e">
        <f>Historicals!#REF!</f>
        <v>#REF!</v>
      </c>
      <c r="I33" s="73" t="e">
        <f>Historicals!#REF!</f>
        <v>#REF!</v>
      </c>
      <c r="J33" s="73" t="e">
        <f>Historicals!#REF!</f>
        <v>#REF!</v>
      </c>
      <c r="K33" s="74" t="e">
        <f>Historicals!#REF!</f>
        <v>#REF!</v>
      </c>
    </row>
    <row r="37" spans="1:11" s="45" customFormat="1">
      <c r="A37" s="45" t="s">
        <v>142</v>
      </c>
    </row>
  </sheetData>
  <mergeCells count="2">
    <mergeCell ref="C2:K2"/>
    <mergeCell ref="M7:P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71"/>
  <sheetViews>
    <sheetView showGridLines="0" workbookViewId="0"/>
  </sheetViews>
  <sheetFormatPr defaultColWidth="14.85546875" defaultRowHeight="15"/>
  <cols>
    <col min="1" max="1" width="27.5703125" style="8" customWidth="1"/>
    <col min="2" max="10" width="14.85546875" style="8"/>
    <col min="11" max="12" width="11.7109375" style="8" customWidth="1"/>
    <col min="13" max="13" width="15.7109375" style="8" customWidth="1"/>
    <col min="14" max="16384" width="14.85546875" style="8"/>
  </cols>
  <sheetData>
    <row r="1" spans="1:13" ht="16.5" thickBot="1">
      <c r="B1" s="193" t="s">
        <v>141</v>
      </c>
      <c r="C1" s="193"/>
      <c r="D1" s="193"/>
      <c r="E1" s="193" t="s">
        <v>55</v>
      </c>
      <c r="F1" s="193"/>
      <c r="G1" s="193"/>
      <c r="H1" s="193"/>
      <c r="I1" s="193"/>
    </row>
    <row r="2" spans="1:13" ht="15.75">
      <c r="A2" s="16" t="s">
        <v>4</v>
      </c>
      <c r="B2" s="17" t="s">
        <v>78</v>
      </c>
      <c r="C2" s="17" t="s">
        <v>138</v>
      </c>
      <c r="D2" s="17" t="s">
        <v>139</v>
      </c>
      <c r="E2" s="18" t="s">
        <v>74</v>
      </c>
      <c r="F2" s="18" t="s">
        <v>144</v>
      </c>
      <c r="G2" s="18" t="s">
        <v>145</v>
      </c>
      <c r="H2" s="18" t="s">
        <v>146</v>
      </c>
      <c r="I2" s="19" t="s">
        <v>147</v>
      </c>
    </row>
    <row r="3" spans="1:13" s="11" customFormat="1" ht="15.75">
      <c r="A3" s="42"/>
      <c r="B3" s="9"/>
      <c r="C3" s="9"/>
      <c r="D3" s="9"/>
      <c r="E3" s="9"/>
      <c r="F3" s="9"/>
      <c r="G3" s="9"/>
      <c r="H3" s="9"/>
      <c r="I3" s="135"/>
    </row>
    <row r="4" spans="1:13" ht="15.75">
      <c r="A4" s="40" t="s">
        <v>165</v>
      </c>
      <c r="B4" s="119">
        <f>Historicals!C45</f>
        <v>0</v>
      </c>
      <c r="C4" s="119">
        <f>Historicals!D45</f>
        <v>0</v>
      </c>
      <c r="D4" s="119">
        <f>Historicals!E45</f>
        <v>0</v>
      </c>
      <c r="E4" s="119" t="e">
        <f>Historicals!#REF!</f>
        <v>#REF!</v>
      </c>
      <c r="F4" s="119" t="e">
        <f>Historicals!#REF!</f>
        <v>#REF!</v>
      </c>
      <c r="G4" s="119" t="e">
        <f>Historicals!#REF!</f>
        <v>#REF!</v>
      </c>
      <c r="H4" s="119" t="e">
        <f>Historicals!#REF!</f>
        <v>#REF!</v>
      </c>
      <c r="I4" s="120" t="e">
        <f>Historicals!#REF!</f>
        <v>#REF!</v>
      </c>
      <c r="K4" s="190" t="s">
        <v>175</v>
      </c>
      <c r="L4" s="191"/>
      <c r="M4" s="192"/>
    </row>
    <row r="5" spans="1:13" ht="15.75">
      <c r="A5" s="40" t="s">
        <v>128</v>
      </c>
      <c r="B5" s="121">
        <f>Historicals!C67</f>
        <v>0</v>
      </c>
      <c r="C5" s="121">
        <f>Historicals!D67</f>
        <v>0</v>
      </c>
      <c r="D5" s="121">
        <f>Historicals!E67</f>
        <v>0</v>
      </c>
      <c r="E5" s="121" t="e">
        <f>Historicals!#REF!</f>
        <v>#REF!</v>
      </c>
      <c r="F5" s="121" t="e">
        <f>Historicals!#REF!</f>
        <v>#REF!</v>
      </c>
      <c r="G5" s="121" t="e">
        <f>Historicals!#REF!</f>
        <v>#REF!</v>
      </c>
      <c r="H5" s="121" t="e">
        <f>Historicals!#REF!</f>
        <v>#REF!</v>
      </c>
      <c r="I5" s="122" t="e">
        <f>Historicals!#REF!</f>
        <v>#REF!</v>
      </c>
      <c r="K5" s="50"/>
      <c r="L5" s="1"/>
      <c r="M5" s="75"/>
    </row>
    <row r="6" spans="1:13" ht="16.5" thickBot="1">
      <c r="A6" s="41" t="s">
        <v>129</v>
      </c>
      <c r="B6" s="123">
        <f>Historicals!C68</f>
        <v>0</v>
      </c>
      <c r="C6" s="123">
        <f>Historicals!D68</f>
        <v>0</v>
      </c>
      <c r="D6" s="123">
        <f>Historicals!E68</f>
        <v>0</v>
      </c>
      <c r="E6" s="123" t="e">
        <f>Historicals!#REF!</f>
        <v>#REF!</v>
      </c>
      <c r="F6" s="123" t="e">
        <f>Historicals!#REF!</f>
        <v>#REF!</v>
      </c>
      <c r="G6" s="123" t="e">
        <f>Historicals!#REF!</f>
        <v>#REF!</v>
      </c>
      <c r="H6" s="123" t="e">
        <f>Historicals!#REF!</f>
        <v>#REF!</v>
      </c>
      <c r="I6" s="124" t="e">
        <f>Historicals!#REF!</f>
        <v>#REF!</v>
      </c>
      <c r="K6" s="76"/>
      <c r="L6" s="1" t="s">
        <v>173</v>
      </c>
      <c r="M6" s="75"/>
    </row>
    <row r="7" spans="1:13" ht="16.5" thickBot="1">
      <c r="K7" s="77"/>
      <c r="L7" s="2" t="s">
        <v>174</v>
      </c>
      <c r="M7" s="53"/>
    </row>
    <row r="8" spans="1:13" ht="15.75">
      <c r="A8" s="16" t="s">
        <v>4</v>
      </c>
      <c r="B8" s="17" t="s">
        <v>78</v>
      </c>
      <c r="C8" s="17" t="s">
        <v>138</v>
      </c>
      <c r="D8" s="17" t="s">
        <v>139</v>
      </c>
      <c r="E8" s="18" t="s">
        <v>74</v>
      </c>
      <c r="F8" s="18" t="s">
        <v>144</v>
      </c>
      <c r="G8" s="18" t="s">
        <v>145</v>
      </c>
      <c r="H8" s="18" t="s">
        <v>146</v>
      </c>
      <c r="I8" s="19" t="s">
        <v>147</v>
      </c>
    </row>
    <row r="9" spans="1:13" s="10" customFormat="1" ht="15.75">
      <c r="A9" s="39"/>
      <c r="B9" s="9"/>
      <c r="C9" s="9"/>
      <c r="D9" s="9"/>
      <c r="E9" s="9"/>
      <c r="F9" s="9"/>
      <c r="G9" s="9"/>
      <c r="H9" s="9"/>
      <c r="I9" s="135"/>
    </row>
    <row r="10" spans="1:13" ht="15.75">
      <c r="A10" s="40" t="s">
        <v>130</v>
      </c>
      <c r="B10" s="119" t="e">
        <f>#REF!</f>
        <v>#REF!</v>
      </c>
      <c r="C10" s="119" t="e">
        <f>#REF!</f>
        <v>#REF!</v>
      </c>
      <c r="D10" s="119" t="e">
        <f>#REF!</f>
        <v>#REF!</v>
      </c>
      <c r="E10" s="119" t="e">
        <f>#REF!</f>
        <v>#REF!</v>
      </c>
      <c r="F10" s="119" t="e">
        <f>#REF!</f>
        <v>#REF!</v>
      </c>
      <c r="G10" s="119" t="e">
        <f>#REF!</f>
        <v>#REF!</v>
      </c>
      <c r="H10" s="119" t="e">
        <f>#REF!</f>
        <v>#REF!</v>
      </c>
      <c r="I10" s="120" t="e">
        <f>#REF!</f>
        <v>#REF!</v>
      </c>
    </row>
    <row r="11" spans="1:13" ht="15.75">
      <c r="A11" s="40" t="s">
        <v>131</v>
      </c>
      <c r="B11" s="119" t="e">
        <f>#REF!</f>
        <v>#REF!</v>
      </c>
      <c r="C11" s="119" t="e">
        <f>#REF!</f>
        <v>#REF!</v>
      </c>
      <c r="D11" s="119" t="e">
        <f>#REF!</f>
        <v>#REF!</v>
      </c>
      <c r="E11" s="119" t="e">
        <f>#REF!</f>
        <v>#REF!</v>
      </c>
      <c r="F11" s="119" t="e">
        <f>#REF!</f>
        <v>#REF!</v>
      </c>
      <c r="G11" s="119" t="e">
        <f>#REF!</f>
        <v>#REF!</v>
      </c>
      <c r="H11" s="119" t="e">
        <f>#REF!</f>
        <v>#REF!</v>
      </c>
      <c r="I11" s="120" t="e">
        <f>#REF!</f>
        <v>#REF!</v>
      </c>
    </row>
    <row r="12" spans="1:13" ht="16.5" thickBot="1">
      <c r="A12" s="41" t="s">
        <v>132</v>
      </c>
      <c r="B12" s="125" t="e">
        <f>#REF!</f>
        <v>#REF!</v>
      </c>
      <c r="C12" s="125" t="e">
        <f>#REF!</f>
        <v>#REF!</v>
      </c>
      <c r="D12" s="125" t="e">
        <f>#REF!</f>
        <v>#REF!</v>
      </c>
      <c r="E12" s="125" t="e">
        <f>#REF!</f>
        <v>#REF!</v>
      </c>
      <c r="F12" s="125" t="e">
        <f>#REF!</f>
        <v>#REF!</v>
      </c>
      <c r="G12" s="125" t="e">
        <f>#REF!</f>
        <v>#REF!</v>
      </c>
      <c r="H12" s="125" t="e">
        <f>#REF!</f>
        <v>#REF!</v>
      </c>
      <c r="I12" s="126" t="e">
        <f>#REF!</f>
        <v>#REF!</v>
      </c>
    </row>
    <row r="13" spans="1:13" ht="15.75" thickBot="1"/>
    <row r="14" spans="1:13" ht="15.75">
      <c r="A14" s="16" t="s">
        <v>4</v>
      </c>
      <c r="B14" s="17" t="s">
        <v>78</v>
      </c>
      <c r="C14" s="17" t="s">
        <v>138</v>
      </c>
      <c r="D14" s="17" t="s">
        <v>139</v>
      </c>
      <c r="E14" s="18" t="s">
        <v>74</v>
      </c>
      <c r="F14" s="18" t="s">
        <v>144</v>
      </c>
      <c r="G14" s="18" t="s">
        <v>145</v>
      </c>
      <c r="H14" s="18" t="s">
        <v>146</v>
      </c>
      <c r="I14" s="19" t="s">
        <v>147</v>
      </c>
    </row>
    <row r="15" spans="1:13" s="10" customFormat="1" ht="15.75">
      <c r="A15" s="39"/>
      <c r="B15" s="9"/>
      <c r="C15" s="9"/>
      <c r="D15" s="9"/>
      <c r="E15" s="9"/>
      <c r="F15" s="9"/>
      <c r="G15" s="9"/>
      <c r="H15" s="9"/>
      <c r="I15" s="135"/>
    </row>
    <row r="16" spans="1:13" ht="15.75">
      <c r="A16" s="40" t="s">
        <v>133</v>
      </c>
      <c r="B16" s="127" t="e">
        <f>#REF!</f>
        <v>#REF!</v>
      </c>
      <c r="C16" s="127" t="e">
        <f>#REF!</f>
        <v>#REF!</v>
      </c>
      <c r="D16" s="127" t="e">
        <f>#REF!</f>
        <v>#REF!</v>
      </c>
      <c r="E16" s="127" t="e">
        <f>#REF!</f>
        <v>#REF!</v>
      </c>
      <c r="F16" s="127" t="e">
        <f>#REF!</f>
        <v>#REF!</v>
      </c>
      <c r="G16" s="127" t="e">
        <f>#REF!</f>
        <v>#REF!</v>
      </c>
      <c r="H16" s="127" t="e">
        <f>#REF!</f>
        <v>#REF!</v>
      </c>
      <c r="I16" s="128" t="e">
        <f>#REF!</f>
        <v>#REF!</v>
      </c>
    </row>
    <row r="17" spans="1:9" ht="16.5" thickBot="1">
      <c r="A17" s="41" t="s">
        <v>166</v>
      </c>
      <c r="B17" s="129">
        <f>IFERROR(Historicals!C61/Historicals!C62,0)</f>
        <v>0</v>
      </c>
      <c r="C17" s="129">
        <f>IFERROR(Historicals!D61/Historicals!D62,0)</f>
        <v>0</v>
      </c>
      <c r="D17" s="129">
        <f>IFERROR(Historicals!E61/Historicals!E62,0)</f>
        <v>0</v>
      </c>
      <c r="E17" s="129">
        <f>IFERROR(Historicals!#REF!/Historicals!#REF!,0)</f>
        <v>0</v>
      </c>
      <c r="F17" s="129">
        <f>IFERROR(Historicals!#REF!/Historicals!#REF!,0)</f>
        <v>0</v>
      </c>
      <c r="G17" s="129">
        <f>IFERROR(Historicals!#REF!/Historicals!#REF!,0)</f>
        <v>0</v>
      </c>
      <c r="H17" s="129">
        <f>IFERROR(Historicals!#REF!/Historicals!#REF!,0)</f>
        <v>0</v>
      </c>
      <c r="I17" s="130">
        <f>IFERROR(Historicals!#REF!/Historicals!#REF!,0)</f>
        <v>0</v>
      </c>
    </row>
    <row r="18" spans="1:9" ht="16.5" thickBot="1">
      <c r="A18" s="12"/>
      <c r="B18" s="13"/>
      <c r="C18" s="13"/>
      <c r="D18" s="13"/>
      <c r="E18" s="13"/>
      <c r="F18" s="13"/>
      <c r="G18" s="13"/>
      <c r="H18" s="13"/>
      <c r="I18" s="13"/>
    </row>
    <row r="19" spans="1:9" ht="15.75">
      <c r="A19" s="16" t="s">
        <v>4</v>
      </c>
      <c r="B19" s="17" t="s">
        <v>78</v>
      </c>
      <c r="C19" s="17" t="s">
        <v>138</v>
      </c>
      <c r="D19" s="17" t="s">
        <v>139</v>
      </c>
      <c r="E19" s="18" t="s">
        <v>74</v>
      </c>
      <c r="F19" s="18" t="s">
        <v>144</v>
      </c>
      <c r="G19" s="18" t="s">
        <v>145</v>
      </c>
      <c r="H19" s="18" t="s">
        <v>146</v>
      </c>
      <c r="I19" s="19" t="s">
        <v>147</v>
      </c>
    </row>
    <row r="20" spans="1:9" s="10" customFormat="1" ht="15.75">
      <c r="A20" s="39"/>
      <c r="B20" s="9"/>
      <c r="C20" s="9"/>
      <c r="D20" s="9"/>
      <c r="E20" s="9"/>
      <c r="F20" s="9"/>
      <c r="G20" s="9"/>
      <c r="H20" s="9"/>
      <c r="I20" s="135"/>
    </row>
    <row r="21" spans="1:9" ht="15.75">
      <c r="A21" s="40" t="s">
        <v>134</v>
      </c>
      <c r="B21" s="131">
        <f>IFERROR(Historicals!C65/#REF!,0)</f>
        <v>0</v>
      </c>
      <c r="C21" s="131">
        <f>IFERROR(Historicals!D65/#REF!,0)</f>
        <v>0</v>
      </c>
      <c r="D21" s="131">
        <f>IFERROR(Historicals!E65/#REF!,0)</f>
        <v>0</v>
      </c>
      <c r="E21" s="131">
        <f>IFERROR(Historicals!#REF!/#REF!,0)</f>
        <v>0</v>
      </c>
      <c r="F21" s="131">
        <f>IFERROR(Historicals!#REF!/#REF!,0)</f>
        <v>0</v>
      </c>
      <c r="G21" s="131">
        <f>IFERROR(Historicals!#REF!/#REF!,0)</f>
        <v>0</v>
      </c>
      <c r="H21" s="131">
        <f>IFERROR(Historicals!#REF!/#REF!,0)</f>
        <v>0</v>
      </c>
      <c r="I21" s="132">
        <f>IFERROR(Historicals!#REF!/#REF!,0)</f>
        <v>0</v>
      </c>
    </row>
    <row r="22" spans="1:9" ht="15.75">
      <c r="A22" s="40" t="s">
        <v>135</v>
      </c>
      <c r="B22" s="131">
        <f>IFERROR(Historicals!C65/#REF!,0)</f>
        <v>0</v>
      </c>
      <c r="C22" s="131">
        <f>IFERROR(Historicals!D65/#REF!,0)</f>
        <v>0</v>
      </c>
      <c r="D22" s="131">
        <f>IFERROR(Historicals!E65/#REF!,0)</f>
        <v>0</v>
      </c>
      <c r="E22" s="131">
        <f>IFERROR(Historicals!#REF!/#REF!,0)</f>
        <v>0</v>
      </c>
      <c r="F22" s="131">
        <f>IFERROR(Historicals!#REF!/#REF!,0)</f>
        <v>0</v>
      </c>
      <c r="G22" s="131">
        <f>IFERROR(Historicals!#REF!/#REF!,0)</f>
        <v>0</v>
      </c>
      <c r="H22" s="131">
        <f>IFERROR(Historicals!#REF!/#REF!,0)</f>
        <v>0</v>
      </c>
      <c r="I22" s="132">
        <f>IFERROR(Historicals!#REF!/#REF!,0)</f>
        <v>0</v>
      </c>
    </row>
    <row r="23" spans="1:9" ht="16.5" thickBot="1">
      <c r="A23" s="41" t="s">
        <v>136</v>
      </c>
      <c r="B23" s="133">
        <f>IFERROR(Historicals!C61/(#REF!-#REF!),0)</f>
        <v>0</v>
      </c>
      <c r="C23" s="133">
        <f>IFERROR(Historicals!D61/(#REF!-#REF!),0)</f>
        <v>0</v>
      </c>
      <c r="D23" s="133">
        <f>IFERROR(Historicals!E61/(#REF!-#REF!),0)</f>
        <v>0</v>
      </c>
      <c r="E23" s="133">
        <f>IFERROR(Historicals!#REF!/(#REF!-#REF!),0)</f>
        <v>0</v>
      </c>
      <c r="F23" s="133">
        <f>IFERROR(Historicals!#REF!/(#REF!-#REF!),0)</f>
        <v>0</v>
      </c>
      <c r="G23" s="133">
        <f>IFERROR(Historicals!#REF!/(#REF!-#REF!),0)</f>
        <v>0</v>
      </c>
      <c r="H23" s="133">
        <f>IFERROR(Historicals!#REF!/(#REF!-#REF!),0)</f>
        <v>0</v>
      </c>
      <c r="I23" s="134">
        <f>IFERROR(Historicals!#REF!/(#REF!-#REF!),0)</f>
        <v>0</v>
      </c>
    </row>
    <row r="71" spans="1:1" s="45" customFormat="1">
      <c r="A71" s="45" t="s">
        <v>142</v>
      </c>
    </row>
  </sheetData>
  <mergeCells count="3">
    <mergeCell ref="B1:D1"/>
    <mergeCell ref="E1:I1"/>
    <mergeCell ref="K4:M4"/>
  </mergeCells>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I105"/>
  <sheetViews>
    <sheetView showGridLines="0" topLeftCell="B1" workbookViewId="0">
      <selection activeCell="B1" sqref="B1"/>
    </sheetView>
  </sheetViews>
  <sheetFormatPr defaultRowHeight="15"/>
  <cols>
    <col min="1" max="1" width="0" hidden="1" customWidth="1"/>
    <col min="2" max="2" width="63.5703125" bestFit="1" customWidth="1"/>
    <col min="3" max="3" width="12.85546875" customWidth="1"/>
  </cols>
  <sheetData>
    <row r="1" spans="2:9">
      <c r="B1" s="140" t="s">
        <v>184</v>
      </c>
      <c r="C1" s="87"/>
      <c r="D1" s="87"/>
      <c r="E1" s="87"/>
      <c r="F1" s="87"/>
      <c r="G1" s="87"/>
      <c r="H1" s="87"/>
      <c r="I1" s="87"/>
    </row>
    <row r="2" spans="2:9">
      <c r="B2" s="87"/>
      <c r="C2" s="194"/>
      <c r="D2" s="194"/>
      <c r="E2" s="194"/>
      <c r="F2" s="194"/>
      <c r="G2" s="194"/>
      <c r="H2" s="87"/>
      <c r="I2" s="87"/>
    </row>
    <row r="3" spans="2:9">
      <c r="B3" s="179" t="s">
        <v>140</v>
      </c>
      <c r="C3" s="138"/>
      <c r="D3" s="138"/>
      <c r="E3" s="138"/>
      <c r="F3" s="138"/>
      <c r="G3" s="138"/>
      <c r="H3" s="87"/>
      <c r="I3" s="87"/>
    </row>
    <row r="4" spans="2:9">
      <c r="B4" s="139" t="s">
        <v>109</v>
      </c>
      <c r="C4" s="183" t="s">
        <v>188</v>
      </c>
      <c r="D4" s="118"/>
      <c r="E4" s="118"/>
      <c r="F4" s="118"/>
      <c r="G4" s="118"/>
      <c r="H4" s="87"/>
      <c r="I4" s="182"/>
    </row>
    <row r="5" spans="2:9">
      <c r="B5" s="184" t="s">
        <v>110</v>
      </c>
      <c r="C5" s="183" t="s">
        <v>192</v>
      </c>
      <c r="D5" s="118"/>
      <c r="E5" s="118"/>
      <c r="F5" s="118"/>
      <c r="G5" s="118"/>
      <c r="H5" s="87"/>
      <c r="I5" s="87"/>
    </row>
    <row r="6" spans="2:9">
      <c r="B6" s="184" t="s">
        <v>162</v>
      </c>
      <c r="C6" s="118" t="s">
        <v>196</v>
      </c>
      <c r="D6" s="118"/>
      <c r="E6" s="118"/>
      <c r="F6" s="118"/>
      <c r="G6" s="118"/>
      <c r="H6" s="87"/>
      <c r="I6" s="87"/>
    </row>
    <row r="7" spans="2:9">
      <c r="B7" s="184" t="s">
        <v>111</v>
      </c>
      <c r="C7" s="118" t="s">
        <v>189</v>
      </c>
      <c r="D7" s="118"/>
      <c r="E7" s="118"/>
      <c r="F7" s="118"/>
      <c r="G7" s="118"/>
      <c r="H7" s="87"/>
      <c r="I7" s="87"/>
    </row>
    <row r="8" spans="2:9">
      <c r="B8" s="139" t="s">
        <v>112</v>
      </c>
      <c r="C8" s="118" t="s">
        <v>197</v>
      </c>
      <c r="D8" s="118"/>
      <c r="E8" s="118"/>
      <c r="F8" s="118"/>
      <c r="G8" s="118"/>
      <c r="H8" s="87"/>
      <c r="I8" s="87"/>
    </row>
    <row r="9" spans="2:9">
      <c r="B9" s="180" t="s">
        <v>113</v>
      </c>
      <c r="C9" s="118" t="s">
        <v>198</v>
      </c>
      <c r="D9" s="118"/>
      <c r="E9" s="118"/>
      <c r="F9" s="118"/>
      <c r="G9" s="118"/>
      <c r="H9" s="87"/>
      <c r="I9" s="87"/>
    </row>
    <row r="10" spans="2:9">
      <c r="B10" s="139" t="s">
        <v>114</v>
      </c>
      <c r="C10" s="118" t="s">
        <v>190</v>
      </c>
      <c r="D10" s="118"/>
      <c r="E10" s="118"/>
      <c r="F10" s="118"/>
      <c r="G10" s="118"/>
      <c r="H10" s="87"/>
      <c r="I10" s="87"/>
    </row>
    <row r="11" spans="2:9">
      <c r="B11" s="181" t="s">
        <v>115</v>
      </c>
      <c r="C11" s="118" t="s">
        <v>191</v>
      </c>
      <c r="D11" s="118"/>
      <c r="E11" s="118"/>
      <c r="F11" s="118"/>
      <c r="G11" s="118"/>
      <c r="H11" s="87"/>
      <c r="I11" s="87"/>
    </row>
    <row r="12" spans="2:9">
      <c r="B12" s="139" t="s">
        <v>199</v>
      </c>
      <c r="C12" s="118" t="s">
        <v>200</v>
      </c>
      <c r="D12" s="118"/>
      <c r="E12" s="118"/>
      <c r="F12" s="118"/>
      <c r="G12" s="118"/>
      <c r="H12" s="87"/>
      <c r="I12" s="87"/>
    </row>
    <row r="13" spans="2:9">
      <c r="B13" s="138"/>
      <c r="C13" s="137"/>
      <c r="D13" s="137"/>
      <c r="E13" s="137"/>
      <c r="F13" s="137"/>
      <c r="G13" s="137"/>
      <c r="H13" s="87"/>
      <c r="I13" s="87"/>
    </row>
    <row r="14" spans="2:9">
      <c r="B14" s="179" t="s">
        <v>185</v>
      </c>
      <c r="C14" s="118"/>
      <c r="D14" s="118"/>
      <c r="E14" s="118"/>
      <c r="F14" s="118"/>
      <c r="G14" s="118"/>
      <c r="H14" s="87"/>
      <c r="I14" s="87"/>
    </row>
    <row r="15" spans="2:9">
      <c r="B15" s="178" t="s">
        <v>47</v>
      </c>
      <c r="C15" s="118" t="s">
        <v>201</v>
      </c>
    </row>
    <row r="16" spans="2:9">
      <c r="B16" s="185" t="s">
        <v>116</v>
      </c>
      <c r="C16" s="118" t="s">
        <v>204</v>
      </c>
    </row>
    <row r="17" spans="2:3">
      <c r="B17" s="185" t="s">
        <v>117</v>
      </c>
      <c r="C17" s="186" t="s">
        <v>202</v>
      </c>
    </row>
    <row r="18" spans="2:3">
      <c r="B18" s="185" t="s">
        <v>118</v>
      </c>
      <c r="C18" s="118" t="s">
        <v>203</v>
      </c>
    </row>
    <row r="19" spans="2:3">
      <c r="B19" s="185" t="s">
        <v>122</v>
      </c>
      <c r="C19" t="s">
        <v>205</v>
      </c>
    </row>
    <row r="20" spans="2:3">
      <c r="B20" s="178" t="s">
        <v>119</v>
      </c>
    </row>
    <row r="21" spans="2:3">
      <c r="B21" s="178" t="s">
        <v>48</v>
      </c>
      <c r="C21" t="s">
        <v>206</v>
      </c>
    </row>
    <row r="22" spans="2:3">
      <c r="B22" s="178" t="s">
        <v>120</v>
      </c>
    </row>
    <row r="23" spans="2:3">
      <c r="B23" s="178" t="s">
        <v>123</v>
      </c>
    </row>
    <row r="24" spans="2:3">
      <c r="B24" s="178" t="s">
        <v>121</v>
      </c>
      <c r="C24" t="s">
        <v>207</v>
      </c>
    </row>
    <row r="25" spans="2:3">
      <c r="B25" s="178" t="s">
        <v>177</v>
      </c>
      <c r="C25" t="s">
        <v>208</v>
      </c>
    </row>
    <row r="27" spans="2:3">
      <c r="B27" s="179" t="s">
        <v>81</v>
      </c>
    </row>
    <row r="28" spans="2:3">
      <c r="B28" s="178" t="s">
        <v>152</v>
      </c>
      <c r="C28" t="s">
        <v>209</v>
      </c>
    </row>
    <row r="29" spans="2:3">
      <c r="B29" s="185" t="s">
        <v>148</v>
      </c>
      <c r="C29" s="187" t="s">
        <v>210</v>
      </c>
    </row>
    <row r="30" spans="2:3">
      <c r="B30" s="185" t="s">
        <v>149</v>
      </c>
      <c r="C30" s="187"/>
    </row>
    <row r="31" spans="2:3">
      <c r="B31" s="185" t="s">
        <v>150</v>
      </c>
      <c r="C31" s="187"/>
    </row>
    <row r="32" spans="2:3">
      <c r="B32" s="185" t="s">
        <v>151</v>
      </c>
      <c r="C32" s="187"/>
    </row>
    <row r="33" spans="2:3">
      <c r="B33" s="178" t="s">
        <v>153</v>
      </c>
    </row>
    <row r="34" spans="2:3">
      <c r="B34" s="178"/>
    </row>
    <row r="35" spans="2:3">
      <c r="B35" s="178" t="s">
        <v>7</v>
      </c>
      <c r="C35" t="s">
        <v>211</v>
      </c>
    </row>
    <row r="36" spans="2:3">
      <c r="B36" s="185" t="s">
        <v>168</v>
      </c>
      <c r="C36" t="s">
        <v>212</v>
      </c>
    </row>
    <row r="37" spans="2:3">
      <c r="B37" s="185" t="s">
        <v>159</v>
      </c>
      <c r="C37" t="s">
        <v>213</v>
      </c>
    </row>
    <row r="38" spans="2:3">
      <c r="B38" s="185" t="s">
        <v>154</v>
      </c>
      <c r="C38" t="s">
        <v>214</v>
      </c>
    </row>
    <row r="39" spans="2:3">
      <c r="B39" s="185" t="s">
        <v>155</v>
      </c>
      <c r="C39" t="s">
        <v>215</v>
      </c>
    </row>
    <row r="40" spans="2:3">
      <c r="B40" s="185" t="s">
        <v>156</v>
      </c>
      <c r="C40" t="s">
        <v>228</v>
      </c>
    </row>
    <row r="41" spans="2:3">
      <c r="B41" s="185" t="s">
        <v>157</v>
      </c>
    </row>
    <row r="42" spans="2:3">
      <c r="B42" s="178" t="s">
        <v>158</v>
      </c>
      <c r="C42" t="s">
        <v>229</v>
      </c>
    </row>
    <row r="43" spans="2:3">
      <c r="B43" s="178"/>
    </row>
    <row r="44" spans="2:3">
      <c r="B44" s="178" t="s">
        <v>13</v>
      </c>
      <c r="C44" t="s">
        <v>230</v>
      </c>
    </row>
    <row r="45" spans="2:3">
      <c r="B45" s="185" t="s">
        <v>8</v>
      </c>
    </row>
    <row r="46" spans="2:3">
      <c r="B46" s="185" t="s">
        <v>6</v>
      </c>
      <c r="C46" t="s">
        <v>216</v>
      </c>
    </row>
    <row r="47" spans="2:3">
      <c r="B47" s="185" t="s">
        <v>167</v>
      </c>
      <c r="C47" t="s">
        <v>217</v>
      </c>
    </row>
    <row r="48" spans="2:3">
      <c r="B48" s="178" t="s">
        <v>9</v>
      </c>
    </row>
    <row r="49" spans="2:3">
      <c r="B49" s="185" t="s">
        <v>27</v>
      </c>
      <c r="C49" t="s">
        <v>218</v>
      </c>
    </row>
    <row r="50" spans="2:3">
      <c r="B50" s="178" t="s">
        <v>14</v>
      </c>
    </row>
    <row r="51" spans="2:3">
      <c r="B51" s="185" t="s">
        <v>219</v>
      </c>
      <c r="C51" t="s">
        <v>227</v>
      </c>
    </row>
    <row r="52" spans="2:3">
      <c r="B52" s="178" t="s">
        <v>10</v>
      </c>
      <c r="C52" t="s">
        <v>231</v>
      </c>
    </row>
    <row r="53" spans="2:3">
      <c r="B53" s="178" t="s">
        <v>11</v>
      </c>
      <c r="C53" t="s">
        <v>232</v>
      </c>
    </row>
    <row r="54" spans="2:3">
      <c r="B54" s="178" t="s">
        <v>12</v>
      </c>
      <c r="C54" t="s">
        <v>233</v>
      </c>
    </row>
    <row r="55" spans="2:3">
      <c r="B55" s="178"/>
    </row>
    <row r="56" spans="2:3">
      <c r="B56" s="179" t="s">
        <v>79</v>
      </c>
    </row>
    <row r="57" spans="2:3">
      <c r="B57" s="178" t="s">
        <v>46</v>
      </c>
      <c r="C57" t="s">
        <v>234</v>
      </c>
    </row>
    <row r="58" spans="2:3">
      <c r="B58" s="185" t="s">
        <v>49</v>
      </c>
      <c r="C58" t="s">
        <v>235</v>
      </c>
    </row>
    <row r="59" spans="2:3">
      <c r="B59" s="185" t="s">
        <v>178</v>
      </c>
      <c r="C59" t="s">
        <v>236</v>
      </c>
    </row>
    <row r="60" spans="2:3">
      <c r="B60" s="185" t="s">
        <v>179</v>
      </c>
      <c r="C60" t="s">
        <v>237</v>
      </c>
    </row>
    <row r="61" spans="2:3">
      <c r="B61" s="178" t="s">
        <v>50</v>
      </c>
    </row>
    <row r="62" spans="2:3">
      <c r="B62" s="178"/>
    </row>
    <row r="63" spans="2:3">
      <c r="B63" s="178" t="s">
        <v>220</v>
      </c>
      <c r="C63" t="s">
        <v>239</v>
      </c>
    </row>
    <row r="64" spans="2:3">
      <c r="B64" s="185" t="s">
        <v>47</v>
      </c>
      <c r="C64" t="s">
        <v>201</v>
      </c>
    </row>
    <row r="65" spans="2:3">
      <c r="B65" s="185" t="s">
        <v>48</v>
      </c>
      <c r="C65" t="s">
        <v>206</v>
      </c>
    </row>
    <row r="66" spans="2:3">
      <c r="B66" s="185" t="s">
        <v>51</v>
      </c>
      <c r="C66" t="s">
        <v>238</v>
      </c>
    </row>
    <row r="67" spans="2:3">
      <c r="B67" s="185" t="s">
        <v>52</v>
      </c>
      <c r="C67" t="s">
        <v>240</v>
      </c>
    </row>
    <row r="68" spans="2:3">
      <c r="B68" s="185" t="s">
        <v>221</v>
      </c>
      <c r="C68" t="s">
        <v>246</v>
      </c>
    </row>
    <row r="69" spans="2:3">
      <c r="B69" s="178" t="s">
        <v>222</v>
      </c>
    </row>
    <row r="70" spans="2:3">
      <c r="B70" s="178"/>
    </row>
    <row r="71" spans="2:3">
      <c r="B71" s="178" t="s">
        <v>223</v>
      </c>
      <c r="C71" t="s">
        <v>241</v>
      </c>
    </row>
    <row r="72" spans="2:3">
      <c r="B72" s="185" t="s">
        <v>53</v>
      </c>
      <c r="C72" t="s">
        <v>242</v>
      </c>
    </row>
    <row r="73" spans="2:3">
      <c r="B73" s="185" t="s">
        <v>54</v>
      </c>
      <c r="C73" t="s">
        <v>245</v>
      </c>
    </row>
    <row r="74" spans="2:3">
      <c r="B74" s="185" t="s">
        <v>75</v>
      </c>
      <c r="C74" t="s">
        <v>243</v>
      </c>
    </row>
    <row r="75" spans="2:3">
      <c r="B75" s="185" t="s">
        <v>224</v>
      </c>
      <c r="C75" t="s">
        <v>244</v>
      </c>
    </row>
    <row r="76" spans="2:3">
      <c r="B76" s="178" t="s">
        <v>225</v>
      </c>
    </row>
    <row r="77" spans="2:3">
      <c r="B77" s="178"/>
    </row>
    <row r="78" spans="2:3">
      <c r="B78" s="178" t="s">
        <v>226</v>
      </c>
    </row>
    <row r="79" spans="2:3">
      <c r="B79" s="178"/>
    </row>
    <row r="80" spans="2:3">
      <c r="B80" s="178" t="s">
        <v>56</v>
      </c>
      <c r="C80" t="s">
        <v>247</v>
      </c>
    </row>
    <row r="81" spans="2:3">
      <c r="B81" s="185" t="s">
        <v>57</v>
      </c>
      <c r="C81" t="s">
        <v>248</v>
      </c>
    </row>
    <row r="82" spans="2:3">
      <c r="B82" s="185" t="s">
        <v>58</v>
      </c>
      <c r="C82" t="s">
        <v>250</v>
      </c>
    </row>
    <row r="83" spans="2:3">
      <c r="B83" s="178" t="s">
        <v>59</v>
      </c>
      <c r="C83" t="s">
        <v>251</v>
      </c>
    </row>
    <row r="84" spans="2:3">
      <c r="B84" s="178"/>
    </row>
    <row r="85" spans="2:3">
      <c r="B85" s="185" t="s">
        <v>62</v>
      </c>
      <c r="C85" t="s">
        <v>249</v>
      </c>
    </row>
    <row r="86" spans="2:3">
      <c r="B86" s="185" t="s">
        <v>60</v>
      </c>
      <c r="C86" t="s">
        <v>253</v>
      </c>
    </row>
    <row r="87" spans="2:3">
      <c r="B87" s="185" t="s">
        <v>61</v>
      </c>
      <c r="C87" t="s">
        <v>252</v>
      </c>
    </row>
    <row r="88" spans="2:3">
      <c r="B88" s="185" t="s">
        <v>63</v>
      </c>
      <c r="C88" t="s">
        <v>255</v>
      </c>
    </row>
    <row r="89" spans="2:3">
      <c r="B89" s="185" t="s">
        <v>64</v>
      </c>
      <c r="C89" t="s">
        <v>254</v>
      </c>
    </row>
    <row r="90" spans="2:3">
      <c r="B90" s="178"/>
    </row>
    <row r="91" spans="2:3">
      <c r="B91" s="178" t="s">
        <v>70</v>
      </c>
    </row>
    <row r="92" spans="2:3">
      <c r="B92" s="178"/>
    </row>
    <row r="93" spans="2:3">
      <c r="B93" s="178" t="s">
        <v>65</v>
      </c>
      <c r="C93" t="s">
        <v>256</v>
      </c>
    </row>
    <row r="94" spans="2:3">
      <c r="B94" s="185" t="s">
        <v>66</v>
      </c>
      <c r="C94" t="s">
        <v>259</v>
      </c>
    </row>
    <row r="95" spans="2:3">
      <c r="B95" s="185" t="s">
        <v>76</v>
      </c>
      <c r="C95" t="s">
        <v>258</v>
      </c>
    </row>
    <row r="96" spans="2:3">
      <c r="B96" s="185" t="s">
        <v>67</v>
      </c>
      <c r="C96" t="s">
        <v>257</v>
      </c>
    </row>
    <row r="97" spans="2:3">
      <c r="B97" s="185" t="s">
        <v>73</v>
      </c>
      <c r="C97" t="s">
        <v>261</v>
      </c>
    </row>
    <row r="98" spans="2:3">
      <c r="B98" s="185" t="s">
        <v>68</v>
      </c>
      <c r="C98" t="s">
        <v>260</v>
      </c>
    </row>
    <row r="99" spans="2:3">
      <c r="B99" s="185" t="s">
        <v>69</v>
      </c>
      <c r="C99" t="s">
        <v>262</v>
      </c>
    </row>
    <row r="100" spans="2:3">
      <c r="B100" s="178"/>
    </row>
    <row r="101" spans="2:3">
      <c r="B101" s="178" t="s">
        <v>71</v>
      </c>
    </row>
    <row r="102" spans="2:3">
      <c r="B102" s="178"/>
    </row>
    <row r="103" spans="2:3">
      <c r="B103" s="178" t="s">
        <v>72</v>
      </c>
    </row>
    <row r="104" spans="2:3">
      <c r="B104" s="178"/>
    </row>
    <row r="105" spans="2:3">
      <c r="B105" s="178" t="s">
        <v>77</v>
      </c>
    </row>
  </sheetData>
  <mergeCells count="1">
    <mergeCell ref="C2:G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I122"/>
  <sheetViews>
    <sheetView showGridLines="0" tabSelected="1" topLeftCell="B1" zoomScale="90" zoomScaleNormal="90" workbookViewId="0">
      <selection activeCell="H65" sqref="H65"/>
    </sheetView>
  </sheetViews>
  <sheetFormatPr defaultRowHeight="15"/>
  <cols>
    <col min="1" max="1" width="9.140625" style="141"/>
    <col min="2" max="2" width="63.7109375" style="141" bestFit="1" customWidth="1"/>
    <col min="3" max="3" width="9.42578125" style="141" bestFit="1" customWidth="1"/>
    <col min="4" max="4" width="7.85546875" style="141" bestFit="1" customWidth="1"/>
    <col min="5" max="5" width="10.5703125" style="141" bestFit="1" customWidth="1"/>
    <col min="6" max="7" width="9.140625" style="141"/>
    <col min="8" max="8" width="9.85546875" style="141" customWidth="1"/>
    <col min="9" max="9" width="45.28515625" style="141" bestFit="1" customWidth="1"/>
    <col min="10" max="16384" width="9.140625" style="141"/>
  </cols>
  <sheetData>
    <row r="1" spans="2:9">
      <c r="B1" s="140" t="s">
        <v>140</v>
      </c>
    </row>
    <row r="2" spans="2:9" ht="15.75" thickBot="1">
      <c r="C2" s="195" t="s">
        <v>141</v>
      </c>
      <c r="D2" s="195"/>
      <c r="E2" s="195"/>
    </row>
    <row r="3" spans="2:9">
      <c r="B3" s="142" t="s">
        <v>4</v>
      </c>
      <c r="C3" s="143" t="s">
        <v>193</v>
      </c>
      <c r="D3" s="143" t="s">
        <v>194</v>
      </c>
      <c r="E3" s="144" t="s">
        <v>195</v>
      </c>
      <c r="H3" s="196" t="s">
        <v>183</v>
      </c>
      <c r="I3" s="197"/>
    </row>
    <row r="4" spans="2:9">
      <c r="B4" s="145" t="s">
        <v>109</v>
      </c>
      <c r="C4" s="112"/>
      <c r="D4" s="112">
        <f t="shared" ref="D4" si="0">+C8</f>
        <v>0</v>
      </c>
      <c r="E4" s="115">
        <f>+D8</f>
        <v>0</v>
      </c>
      <c r="H4" s="146"/>
      <c r="I4" s="147" t="s">
        <v>176</v>
      </c>
    </row>
    <row r="5" spans="2:9">
      <c r="B5" s="145" t="s">
        <v>110</v>
      </c>
      <c r="C5" s="112">
        <v>0</v>
      </c>
      <c r="D5" s="112">
        <v>0</v>
      </c>
      <c r="E5" s="115">
        <v>0</v>
      </c>
      <c r="H5" s="148"/>
      <c r="I5" s="147" t="s">
        <v>186</v>
      </c>
    </row>
    <row r="6" spans="2:9">
      <c r="B6" s="145" t="s">
        <v>162</v>
      </c>
      <c r="C6" s="112">
        <v>0</v>
      </c>
      <c r="D6" s="112">
        <v>0</v>
      </c>
      <c r="E6" s="115">
        <v>0</v>
      </c>
      <c r="H6" s="149"/>
      <c r="I6" s="150" t="s">
        <v>187</v>
      </c>
    </row>
    <row r="7" spans="2:9">
      <c r="B7" s="145" t="s">
        <v>111</v>
      </c>
      <c r="C7" s="112">
        <v>0</v>
      </c>
      <c r="D7" s="112">
        <v>0</v>
      </c>
      <c r="E7" s="115">
        <v>0</v>
      </c>
    </row>
    <row r="8" spans="2:9">
      <c r="B8" s="151" t="s">
        <v>112</v>
      </c>
      <c r="C8" s="107">
        <f>+C4+C5+C6-C7</f>
        <v>0</v>
      </c>
      <c r="D8" s="107">
        <f t="shared" ref="D8:E8" si="1">+D4+D5+D6-D7</f>
        <v>0</v>
      </c>
      <c r="E8" s="108">
        <f t="shared" si="1"/>
        <v>0</v>
      </c>
    </row>
    <row r="9" spans="2:9">
      <c r="B9" s="145" t="s">
        <v>113</v>
      </c>
      <c r="C9" s="112">
        <f>C11</f>
        <v>0</v>
      </c>
      <c r="D9" s="107">
        <f>+C9+D11</f>
        <v>0</v>
      </c>
      <c r="E9" s="108">
        <f t="shared" ref="E9" si="2">+D9+E11</f>
        <v>0</v>
      </c>
    </row>
    <row r="10" spans="2:9">
      <c r="B10" s="151" t="s">
        <v>114</v>
      </c>
      <c r="C10" s="116">
        <f>+C8-C9</f>
        <v>0</v>
      </c>
      <c r="D10" s="116">
        <f t="shared" ref="D10" si="3">+D8-D9</f>
        <v>0</v>
      </c>
      <c r="E10" s="117">
        <f>+E8-E9</f>
        <v>0</v>
      </c>
    </row>
    <row r="11" spans="2:9">
      <c r="B11" s="151" t="s">
        <v>115</v>
      </c>
      <c r="C11" s="107">
        <f>+(C4+C5+C6-C7)*C13</f>
        <v>0</v>
      </c>
      <c r="D11" s="107">
        <f t="shared" ref="D11" si="4">+(C10+D5+D6-D7)*D13</f>
        <v>0</v>
      </c>
      <c r="E11" s="108">
        <f t="shared" ref="E11" si="5">+(D10+E5+E6-E7)*E13</f>
        <v>0</v>
      </c>
    </row>
    <row r="12" spans="2:9">
      <c r="B12" s="145"/>
      <c r="C12" s="7"/>
      <c r="D12" s="7"/>
      <c r="E12" s="62"/>
    </row>
    <row r="13" spans="2:9" ht="15.75" thickBot="1">
      <c r="B13" s="152" t="s">
        <v>199</v>
      </c>
      <c r="C13" s="113">
        <v>0</v>
      </c>
      <c r="D13" s="113">
        <v>0</v>
      </c>
      <c r="E13" s="114">
        <v>0</v>
      </c>
    </row>
    <row r="14" spans="2:9">
      <c r="B14" s="153"/>
      <c r="C14" s="154"/>
      <c r="D14" s="154"/>
      <c r="E14" s="154"/>
      <c r="F14" s="7"/>
    </row>
    <row r="15" spans="2:9">
      <c r="B15" s="140" t="s">
        <v>22</v>
      </c>
      <c r="F15" s="7"/>
    </row>
    <row r="16" spans="2:9" ht="15.75" thickBot="1">
      <c r="C16" s="195" t="s">
        <v>141</v>
      </c>
      <c r="D16" s="195"/>
      <c r="E16" s="195"/>
    </row>
    <row r="17" spans="2:5">
      <c r="B17" s="142" t="s">
        <v>4</v>
      </c>
      <c r="C17" s="143" t="s">
        <v>193</v>
      </c>
      <c r="D17" s="143" t="s">
        <v>194</v>
      </c>
      <c r="E17" s="144" t="s">
        <v>195</v>
      </c>
    </row>
    <row r="18" spans="2:5">
      <c r="B18" s="155"/>
      <c r="C18" s="7"/>
      <c r="D18" s="7"/>
      <c r="E18" s="62"/>
    </row>
    <row r="19" spans="2:5">
      <c r="B19" s="156" t="s">
        <v>47</v>
      </c>
      <c r="C19" s="7"/>
      <c r="D19" s="7"/>
      <c r="E19" s="62"/>
    </row>
    <row r="20" spans="2:5">
      <c r="B20" s="157" t="s">
        <v>116</v>
      </c>
      <c r="C20" s="112"/>
      <c r="D20" s="112"/>
      <c r="E20" s="115"/>
    </row>
    <row r="21" spans="2:5">
      <c r="B21" s="157" t="s">
        <v>117</v>
      </c>
      <c r="C21" s="112"/>
      <c r="D21" s="112"/>
      <c r="E21" s="115"/>
    </row>
    <row r="22" spans="2:5">
      <c r="B22" s="157" t="s">
        <v>118</v>
      </c>
      <c r="C22" s="112"/>
      <c r="D22" s="112"/>
      <c r="E22" s="115"/>
    </row>
    <row r="23" spans="2:5">
      <c r="B23" s="157" t="s">
        <v>122</v>
      </c>
      <c r="C23" s="112"/>
      <c r="D23" s="112"/>
      <c r="E23" s="115"/>
    </row>
    <row r="24" spans="2:5">
      <c r="B24" s="158" t="s">
        <v>119</v>
      </c>
      <c r="C24" s="159">
        <f t="shared" ref="C24:E24" si="6">SUM(C20:C23)</f>
        <v>0</v>
      </c>
      <c r="D24" s="159">
        <f t="shared" si="6"/>
        <v>0</v>
      </c>
      <c r="E24" s="160">
        <f t="shared" si="6"/>
        <v>0</v>
      </c>
    </row>
    <row r="25" spans="2:5">
      <c r="B25" s="155"/>
      <c r="C25" s="7"/>
      <c r="D25" s="7"/>
      <c r="E25" s="62"/>
    </row>
    <row r="26" spans="2:5">
      <c r="B26" s="161" t="s">
        <v>48</v>
      </c>
      <c r="C26" s="112"/>
      <c r="D26" s="112"/>
      <c r="E26" s="115"/>
    </row>
    <row r="27" spans="2:5">
      <c r="B27" s="162"/>
      <c r="C27" s="7"/>
      <c r="D27" s="7"/>
      <c r="E27" s="62"/>
    </row>
    <row r="28" spans="2:5">
      <c r="B28" s="158" t="s">
        <v>120</v>
      </c>
      <c r="C28" s="159">
        <f t="shared" ref="C28:E28" si="7">C26</f>
        <v>0</v>
      </c>
      <c r="D28" s="159">
        <f t="shared" si="7"/>
        <v>0</v>
      </c>
      <c r="E28" s="160">
        <f t="shared" si="7"/>
        <v>0</v>
      </c>
    </row>
    <row r="29" spans="2:5">
      <c r="B29" s="155"/>
      <c r="C29" s="7"/>
      <c r="D29" s="7"/>
      <c r="E29" s="62"/>
    </row>
    <row r="30" spans="2:5">
      <c r="B30" s="153" t="s">
        <v>123</v>
      </c>
      <c r="C30" s="91">
        <f t="shared" ref="C30:E30" si="8">SUM(C24,C28)</f>
        <v>0</v>
      </c>
      <c r="D30" s="91">
        <f t="shared" si="8"/>
        <v>0</v>
      </c>
      <c r="E30" s="92">
        <f t="shared" si="8"/>
        <v>0</v>
      </c>
    </row>
    <row r="31" spans="2:5">
      <c r="B31" s="155"/>
      <c r="C31" s="7"/>
      <c r="D31" s="7"/>
      <c r="E31" s="62"/>
    </row>
    <row r="32" spans="2:5">
      <c r="B32" s="156" t="s">
        <v>121</v>
      </c>
      <c r="C32" s="78">
        <f t="shared" ref="C32" si="9">C30*C33</f>
        <v>0</v>
      </c>
      <c r="D32" s="78">
        <f>D30*D33</f>
        <v>0</v>
      </c>
      <c r="E32" s="79">
        <f t="shared" ref="E32" si="10">E30*E33</f>
        <v>0</v>
      </c>
    </row>
    <row r="33" spans="2:5" ht="15.75" thickBot="1">
      <c r="B33" s="163" t="s">
        <v>177</v>
      </c>
      <c r="C33" s="176">
        <v>0</v>
      </c>
      <c r="D33" s="176">
        <v>0</v>
      </c>
      <c r="E33" s="177">
        <v>0</v>
      </c>
    </row>
    <row r="34" spans="2:5">
      <c r="B34" s="153"/>
      <c r="C34" s="154"/>
      <c r="D34" s="154"/>
      <c r="E34" s="154"/>
    </row>
    <row r="35" spans="2:5">
      <c r="B35" s="140" t="s">
        <v>81</v>
      </c>
      <c r="C35" s="154"/>
      <c r="D35" s="154"/>
      <c r="E35" s="154"/>
    </row>
    <row r="36" spans="2:5" ht="15.75" thickBot="1">
      <c r="C36" s="195" t="s">
        <v>141</v>
      </c>
      <c r="D36" s="195"/>
      <c r="E36" s="195"/>
    </row>
    <row r="37" spans="2:5">
      <c r="B37" s="142" t="s">
        <v>4</v>
      </c>
      <c r="C37" s="143" t="s">
        <v>193</v>
      </c>
      <c r="D37" s="143" t="s">
        <v>194</v>
      </c>
      <c r="E37" s="144" t="s">
        <v>195</v>
      </c>
    </row>
    <row r="38" spans="2:5">
      <c r="B38" s="158" t="s">
        <v>152</v>
      </c>
      <c r="C38" s="63"/>
      <c r="D38" s="63"/>
      <c r="E38" s="164"/>
    </row>
    <row r="39" spans="2:5">
      <c r="B39" s="158"/>
      <c r="C39" s="63"/>
      <c r="D39" s="63"/>
      <c r="E39" s="164"/>
    </row>
    <row r="40" spans="2:5">
      <c r="B40" s="165" t="s">
        <v>148</v>
      </c>
      <c r="C40" s="88"/>
      <c r="D40" s="88"/>
      <c r="E40" s="136"/>
    </row>
    <row r="41" spans="2:5">
      <c r="B41" s="165" t="s">
        <v>149</v>
      </c>
      <c r="C41" s="88"/>
      <c r="D41" s="88"/>
      <c r="E41" s="136"/>
    </row>
    <row r="42" spans="2:5">
      <c r="B42" s="165" t="s">
        <v>150</v>
      </c>
      <c r="C42" s="88"/>
      <c r="D42" s="88"/>
      <c r="E42" s="136"/>
    </row>
    <row r="43" spans="2:5">
      <c r="B43" s="165" t="s">
        <v>151</v>
      </c>
      <c r="C43" s="88"/>
      <c r="D43" s="88"/>
      <c r="E43" s="136"/>
    </row>
    <row r="44" spans="2:5">
      <c r="B44" s="145"/>
      <c r="C44" s="63"/>
      <c r="D44" s="63"/>
      <c r="E44" s="80"/>
    </row>
    <row r="45" spans="2:5">
      <c r="B45" s="158" t="s">
        <v>153</v>
      </c>
      <c r="C45" s="81">
        <f>SUM(C40:C43)</f>
        <v>0</v>
      </c>
      <c r="D45" s="81">
        <f t="shared" ref="D45:E45" si="11">SUM(D40:D43)</f>
        <v>0</v>
      </c>
      <c r="E45" s="83">
        <f t="shared" si="11"/>
        <v>0</v>
      </c>
    </row>
    <row r="46" spans="2:5">
      <c r="B46" s="145"/>
      <c r="C46" s="63"/>
      <c r="D46" s="63"/>
      <c r="E46" s="80"/>
    </row>
    <row r="47" spans="2:5">
      <c r="B47" s="158" t="s">
        <v>7</v>
      </c>
      <c r="C47" s="63"/>
      <c r="D47" s="63"/>
      <c r="E47" s="80"/>
    </row>
    <row r="48" spans="2:5">
      <c r="B48" s="145" t="s">
        <v>168</v>
      </c>
      <c r="C48" s="88"/>
      <c r="D48" s="88"/>
      <c r="E48" s="136"/>
    </row>
    <row r="49" spans="2:5">
      <c r="B49" s="155" t="s">
        <v>159</v>
      </c>
      <c r="C49" s="88"/>
      <c r="D49" s="88"/>
      <c r="E49" s="136"/>
    </row>
    <row r="50" spans="2:5">
      <c r="B50" s="155" t="s">
        <v>154</v>
      </c>
      <c r="C50" s="88"/>
      <c r="D50" s="88"/>
      <c r="E50" s="136"/>
    </row>
    <row r="51" spans="2:5">
      <c r="B51" s="155" t="s">
        <v>155</v>
      </c>
      <c r="C51" s="88"/>
      <c r="D51" s="88"/>
      <c r="E51" s="136"/>
    </row>
    <row r="52" spans="2:5">
      <c r="B52" s="166" t="s">
        <v>156</v>
      </c>
      <c r="C52" s="88"/>
      <c r="D52" s="88"/>
      <c r="E52" s="136"/>
    </row>
    <row r="53" spans="2:5">
      <c r="B53" s="166" t="s">
        <v>157</v>
      </c>
      <c r="C53" s="88"/>
      <c r="D53" s="88"/>
      <c r="E53" s="136"/>
    </row>
    <row r="54" spans="2:5">
      <c r="B54" s="145"/>
      <c r="C54" s="63"/>
      <c r="D54" s="63"/>
      <c r="E54" s="80"/>
    </row>
    <row r="55" spans="2:5">
      <c r="B55" s="158" t="s">
        <v>158</v>
      </c>
      <c r="C55" s="81">
        <f>SUM(C48:C53)</f>
        <v>0</v>
      </c>
      <c r="D55" s="81">
        <f t="shared" ref="D55:E55" si="12">SUM(D48:D53)</f>
        <v>0</v>
      </c>
      <c r="E55" s="83">
        <f t="shared" si="12"/>
        <v>0</v>
      </c>
    </row>
    <row r="56" spans="2:5">
      <c r="B56" s="155"/>
      <c r="C56" s="63"/>
      <c r="D56" s="63"/>
      <c r="E56" s="80"/>
    </row>
    <row r="57" spans="2:5">
      <c r="B57" s="156" t="s">
        <v>13</v>
      </c>
      <c r="C57" s="81">
        <f>C45-C55</f>
        <v>0</v>
      </c>
      <c r="D57" s="81">
        <f t="shared" ref="D57" si="13">D45-D55</f>
        <v>0</v>
      </c>
      <c r="E57" s="83">
        <f>E45-E55</f>
        <v>0</v>
      </c>
    </row>
    <row r="58" spans="2:5">
      <c r="B58" s="155" t="s">
        <v>8</v>
      </c>
      <c r="C58" s="78">
        <f>C11</f>
        <v>0</v>
      </c>
      <c r="D58" s="78">
        <f t="shared" ref="D58:E58" si="14">D11</f>
        <v>0</v>
      </c>
      <c r="E58" s="79">
        <f t="shared" si="14"/>
        <v>0</v>
      </c>
    </row>
    <row r="59" spans="2:5">
      <c r="B59" s="145" t="s">
        <v>6</v>
      </c>
      <c r="C59" s="88"/>
      <c r="D59" s="88"/>
      <c r="E59" s="136"/>
    </row>
    <row r="60" spans="2:5">
      <c r="B60" s="145" t="s">
        <v>167</v>
      </c>
      <c r="C60" s="88"/>
      <c r="D60" s="88"/>
      <c r="E60" s="136"/>
    </row>
    <row r="61" spans="2:5">
      <c r="B61" s="156" t="s">
        <v>9</v>
      </c>
      <c r="C61" s="81">
        <f>C57-C58+C59+C60</f>
        <v>0</v>
      </c>
      <c r="D61" s="81">
        <f t="shared" ref="D61:E61" si="15">D57-D58+D59+D60</f>
        <v>0</v>
      </c>
      <c r="E61" s="83">
        <f t="shared" si="15"/>
        <v>0</v>
      </c>
    </row>
    <row r="62" spans="2:5">
      <c r="B62" s="145" t="s">
        <v>27</v>
      </c>
      <c r="C62" s="78">
        <f>C32</f>
        <v>0</v>
      </c>
      <c r="D62" s="78">
        <f t="shared" ref="D62:E62" si="16">D32</f>
        <v>0</v>
      </c>
      <c r="E62" s="79">
        <f t="shared" si="16"/>
        <v>0</v>
      </c>
    </row>
    <row r="63" spans="2:5">
      <c r="B63" s="156" t="s">
        <v>14</v>
      </c>
      <c r="C63" s="81">
        <f>C61-C62</f>
        <v>0</v>
      </c>
      <c r="D63" s="81">
        <f t="shared" ref="D63:E63" si="17">D61-D62</f>
        <v>0</v>
      </c>
      <c r="E63" s="83">
        <f t="shared" si="17"/>
        <v>0</v>
      </c>
    </row>
    <row r="64" spans="2:5">
      <c r="B64" s="145" t="s">
        <v>219</v>
      </c>
      <c r="C64" s="88"/>
      <c r="D64" s="88"/>
      <c r="E64" s="136"/>
    </row>
    <row r="65" spans="2:5">
      <c r="B65" s="158" t="s">
        <v>10</v>
      </c>
      <c r="C65" s="81">
        <f t="shared" ref="C65:E65" si="18">C63-C64</f>
        <v>0</v>
      </c>
      <c r="D65" s="81">
        <f t="shared" si="18"/>
        <v>0</v>
      </c>
      <c r="E65" s="83">
        <f t="shared" si="18"/>
        <v>0</v>
      </c>
    </row>
    <row r="66" spans="2:5">
      <c r="B66" s="145"/>
      <c r="C66" s="63"/>
      <c r="D66" s="63"/>
      <c r="E66" s="80"/>
    </row>
    <row r="67" spans="2:5">
      <c r="B67" s="158" t="s">
        <v>11</v>
      </c>
      <c r="C67" s="82">
        <f>IFERROR(C57/C45,0)</f>
        <v>0</v>
      </c>
      <c r="D67" s="82">
        <f t="shared" ref="D67:E67" si="19">IFERROR(D57/D45,0)</f>
        <v>0</v>
      </c>
      <c r="E67" s="84">
        <f t="shared" si="19"/>
        <v>0</v>
      </c>
    </row>
    <row r="68" spans="2:5" ht="15.75" thickBot="1">
      <c r="B68" s="167" t="s">
        <v>12</v>
      </c>
      <c r="C68" s="85">
        <f>IFERROR(C65/C45,0)</f>
        <v>0</v>
      </c>
      <c r="D68" s="85">
        <f t="shared" ref="D68:E68" si="20">IFERROR(D65/D45,0)</f>
        <v>0</v>
      </c>
      <c r="E68" s="86">
        <f t="shared" si="20"/>
        <v>0</v>
      </c>
    </row>
    <row r="70" spans="2:5">
      <c r="B70" s="140" t="s">
        <v>79</v>
      </c>
    </row>
    <row r="71" spans="2:5" ht="15.75" thickBot="1">
      <c r="B71" s="7"/>
      <c r="C71" s="195" t="s">
        <v>141</v>
      </c>
      <c r="D71" s="195"/>
      <c r="E71" s="195"/>
    </row>
    <row r="72" spans="2:5">
      <c r="B72" s="142" t="s">
        <v>4</v>
      </c>
      <c r="C72" s="143" t="s">
        <v>193</v>
      </c>
      <c r="D72" s="143" t="s">
        <v>194</v>
      </c>
      <c r="E72" s="144" t="s">
        <v>195</v>
      </c>
    </row>
    <row r="73" spans="2:5">
      <c r="B73" s="145"/>
      <c r="C73" s="7"/>
      <c r="D73" s="7"/>
      <c r="E73" s="62"/>
    </row>
    <row r="74" spans="2:5">
      <c r="B74" s="158" t="s">
        <v>46</v>
      </c>
      <c r="C74" s="61"/>
      <c r="D74" s="61"/>
      <c r="E74" s="64"/>
    </row>
    <row r="75" spans="2:5">
      <c r="B75" s="155" t="s">
        <v>49</v>
      </c>
      <c r="C75" s="88"/>
      <c r="D75" s="88">
        <f>C75</f>
        <v>0</v>
      </c>
      <c r="E75" s="136">
        <f>D75</f>
        <v>0</v>
      </c>
    </row>
    <row r="76" spans="2:5">
      <c r="B76" s="145" t="s">
        <v>178</v>
      </c>
      <c r="C76" s="88"/>
      <c r="D76" s="88">
        <f>C76+D65</f>
        <v>0</v>
      </c>
      <c r="E76" s="136">
        <f>D76+E65</f>
        <v>0</v>
      </c>
    </row>
    <row r="77" spans="2:5">
      <c r="B77" s="155" t="s">
        <v>179</v>
      </c>
      <c r="C77" s="88"/>
      <c r="D77" s="88">
        <f>C77</f>
        <v>0</v>
      </c>
      <c r="E77" s="136">
        <f>D77</f>
        <v>0</v>
      </c>
    </row>
    <row r="78" spans="2:5">
      <c r="B78" s="158" t="s">
        <v>50</v>
      </c>
      <c r="C78" s="89">
        <f>SUM(C75:C77)</f>
        <v>0</v>
      </c>
      <c r="D78" s="89">
        <f t="shared" ref="D78:E78" si="21">SUM(D75:D77)</f>
        <v>0</v>
      </c>
      <c r="E78" s="90">
        <f t="shared" si="21"/>
        <v>0</v>
      </c>
    </row>
    <row r="79" spans="2:5">
      <c r="B79" s="158"/>
      <c r="C79" s="61"/>
      <c r="D79" s="61"/>
      <c r="E79" s="64"/>
    </row>
    <row r="80" spans="2:5">
      <c r="B80" s="158" t="s">
        <v>220</v>
      </c>
      <c r="C80" s="61"/>
      <c r="D80" s="61"/>
      <c r="E80" s="64"/>
    </row>
    <row r="81" spans="2:5">
      <c r="B81" s="155" t="s">
        <v>47</v>
      </c>
      <c r="C81" s="78">
        <f>C24</f>
        <v>0</v>
      </c>
      <c r="D81" s="78">
        <f t="shared" ref="D81:E81" si="22">D24</f>
        <v>0</v>
      </c>
      <c r="E81" s="79">
        <f t="shared" si="22"/>
        <v>0</v>
      </c>
    </row>
    <row r="82" spans="2:5">
      <c r="B82" s="155" t="s">
        <v>48</v>
      </c>
      <c r="C82" s="78">
        <f>C28</f>
        <v>0</v>
      </c>
      <c r="D82" s="78">
        <f t="shared" ref="D82:E82" si="23">D28</f>
        <v>0</v>
      </c>
      <c r="E82" s="79">
        <f t="shared" si="23"/>
        <v>0</v>
      </c>
    </row>
    <row r="83" spans="2:5">
      <c r="B83" s="155" t="s">
        <v>51</v>
      </c>
      <c r="C83" s="88"/>
      <c r="D83" s="88"/>
      <c r="E83" s="136"/>
    </row>
    <row r="84" spans="2:5">
      <c r="B84" s="155" t="s">
        <v>52</v>
      </c>
      <c r="C84" s="88"/>
      <c r="D84" s="88"/>
      <c r="E84" s="136"/>
    </row>
    <row r="85" spans="2:5">
      <c r="B85" s="155" t="s">
        <v>221</v>
      </c>
      <c r="C85" s="88"/>
      <c r="D85" s="88"/>
      <c r="E85" s="136"/>
    </row>
    <row r="86" spans="2:5">
      <c r="B86" s="158" t="s">
        <v>222</v>
      </c>
      <c r="C86" s="89">
        <f t="shared" ref="C86:E86" si="24">SUM(C81:C85)</f>
        <v>0</v>
      </c>
      <c r="D86" s="89">
        <f t="shared" si="24"/>
        <v>0</v>
      </c>
      <c r="E86" s="90">
        <f t="shared" si="24"/>
        <v>0</v>
      </c>
    </row>
    <row r="87" spans="2:5">
      <c r="B87" s="155"/>
      <c r="C87" s="61"/>
      <c r="D87" s="61"/>
      <c r="E87" s="64"/>
    </row>
    <row r="88" spans="2:5">
      <c r="B88" s="168" t="s">
        <v>223</v>
      </c>
      <c r="C88" s="61"/>
      <c r="D88" s="61"/>
      <c r="E88" s="64"/>
    </row>
    <row r="89" spans="2:5">
      <c r="B89" s="169" t="s">
        <v>53</v>
      </c>
      <c r="C89" s="88"/>
      <c r="D89" s="88"/>
      <c r="E89" s="136"/>
    </row>
    <row r="90" spans="2:5">
      <c r="B90" s="169" t="s">
        <v>54</v>
      </c>
      <c r="C90" s="88"/>
      <c r="D90" s="88"/>
      <c r="E90" s="136"/>
    </row>
    <row r="91" spans="2:5">
      <c r="B91" s="170" t="s">
        <v>75</v>
      </c>
      <c r="C91" s="88"/>
      <c r="D91" s="88"/>
      <c r="E91" s="136"/>
    </row>
    <row r="92" spans="2:5">
      <c r="B92" s="169" t="s">
        <v>224</v>
      </c>
      <c r="C92" s="88"/>
      <c r="D92" s="88"/>
      <c r="E92" s="136"/>
    </row>
    <row r="93" spans="2:5">
      <c r="B93" s="171" t="s">
        <v>225</v>
      </c>
      <c r="C93" s="89">
        <f>SUM(C89:C92)</f>
        <v>0</v>
      </c>
      <c r="D93" s="89">
        <f t="shared" ref="D93:E93" si="25">SUM(D89:D92)</f>
        <v>0</v>
      </c>
      <c r="E93" s="90">
        <f t="shared" si="25"/>
        <v>0</v>
      </c>
    </row>
    <row r="94" spans="2:5">
      <c r="B94" s="171"/>
      <c r="C94" s="61"/>
      <c r="D94" s="61"/>
      <c r="E94" s="64"/>
    </row>
    <row r="95" spans="2:5">
      <c r="B95" s="172" t="s">
        <v>226</v>
      </c>
      <c r="C95" s="91">
        <f>SUM(C78,C86,C93)</f>
        <v>0</v>
      </c>
      <c r="D95" s="91">
        <f t="shared" ref="D95:E95" si="26">SUM(D78,D86,D93)</f>
        <v>0</v>
      </c>
      <c r="E95" s="92">
        <f t="shared" si="26"/>
        <v>0</v>
      </c>
    </row>
    <row r="96" spans="2:5">
      <c r="B96" s="155"/>
      <c r="C96" s="61"/>
      <c r="D96" s="61"/>
      <c r="E96" s="64"/>
    </row>
    <row r="97" spans="2:5">
      <c r="B97" s="168" t="s">
        <v>56</v>
      </c>
      <c r="C97" s="61"/>
      <c r="D97" s="61"/>
      <c r="E97" s="64"/>
    </row>
    <row r="98" spans="2:5">
      <c r="B98" s="155" t="s">
        <v>57</v>
      </c>
      <c r="C98" s="78">
        <f>C8</f>
        <v>0</v>
      </c>
      <c r="D98" s="78">
        <f t="shared" ref="D98:E98" si="27">D8</f>
        <v>0</v>
      </c>
      <c r="E98" s="79">
        <f t="shared" si="27"/>
        <v>0</v>
      </c>
    </row>
    <row r="99" spans="2:5">
      <c r="B99" s="155" t="s">
        <v>58</v>
      </c>
      <c r="C99" s="78">
        <f>C9</f>
        <v>0</v>
      </c>
      <c r="D99" s="78">
        <f t="shared" ref="D99:E99" si="28">D9</f>
        <v>0</v>
      </c>
      <c r="E99" s="79">
        <f t="shared" si="28"/>
        <v>0</v>
      </c>
    </row>
    <row r="100" spans="2:5">
      <c r="B100" s="155" t="s">
        <v>59</v>
      </c>
      <c r="C100" s="78">
        <f>C98-C99</f>
        <v>0</v>
      </c>
      <c r="D100" s="78">
        <f t="shared" ref="D100:E100" si="29">D98-D99</f>
        <v>0</v>
      </c>
      <c r="E100" s="79">
        <f t="shared" si="29"/>
        <v>0</v>
      </c>
    </row>
    <row r="101" spans="2:5">
      <c r="B101" s="155"/>
      <c r="C101" s="61"/>
      <c r="D101" s="61"/>
      <c r="E101" s="64"/>
    </row>
    <row r="102" spans="2:5">
      <c r="B102" s="155" t="s">
        <v>62</v>
      </c>
      <c r="C102" s="88"/>
      <c r="D102" s="88"/>
      <c r="E102" s="136"/>
    </row>
    <row r="103" spans="2:5">
      <c r="B103" s="155" t="s">
        <v>60</v>
      </c>
      <c r="C103" s="88"/>
      <c r="D103" s="88"/>
      <c r="E103" s="136"/>
    </row>
    <row r="104" spans="2:5">
      <c r="B104" s="155" t="s">
        <v>61</v>
      </c>
      <c r="C104" s="88"/>
      <c r="D104" s="88"/>
      <c r="E104" s="136"/>
    </row>
    <row r="105" spans="2:5">
      <c r="B105" s="155" t="s">
        <v>63</v>
      </c>
      <c r="C105" s="88"/>
      <c r="D105" s="88"/>
      <c r="E105" s="136"/>
    </row>
    <row r="106" spans="2:5">
      <c r="B106" s="155" t="s">
        <v>64</v>
      </c>
      <c r="C106" s="88"/>
      <c r="D106" s="88"/>
      <c r="E106" s="136"/>
    </row>
    <row r="107" spans="2:5">
      <c r="B107" s="155"/>
      <c r="C107" s="61"/>
      <c r="D107" s="61"/>
      <c r="E107" s="64"/>
    </row>
    <row r="108" spans="2:5">
      <c r="B108" s="158" t="s">
        <v>70</v>
      </c>
      <c r="C108" s="89">
        <f>SUM(C100:C106)</f>
        <v>0</v>
      </c>
      <c r="D108" s="89">
        <f t="shared" ref="D108:E108" si="30">SUM(D100:D106)</f>
        <v>0</v>
      </c>
      <c r="E108" s="90">
        <f t="shared" si="30"/>
        <v>0</v>
      </c>
    </row>
    <row r="109" spans="2:5">
      <c r="B109" s="155"/>
      <c r="C109" s="61"/>
      <c r="D109" s="61"/>
      <c r="E109" s="64"/>
    </row>
    <row r="110" spans="2:5">
      <c r="B110" s="168" t="s">
        <v>65</v>
      </c>
      <c r="C110" s="61"/>
      <c r="D110" s="61"/>
      <c r="E110" s="64"/>
    </row>
    <row r="111" spans="2:5">
      <c r="B111" s="155" t="s">
        <v>66</v>
      </c>
      <c r="C111" s="88"/>
      <c r="D111" s="88"/>
      <c r="E111" s="136"/>
    </row>
    <row r="112" spans="2:5">
      <c r="B112" s="173" t="s">
        <v>76</v>
      </c>
      <c r="C112" s="88"/>
      <c r="D112" s="88"/>
      <c r="E112" s="136"/>
    </row>
    <row r="113" spans="2:5">
      <c r="B113" s="155" t="s">
        <v>67</v>
      </c>
      <c r="C113" s="88"/>
      <c r="D113" s="88"/>
      <c r="E113" s="136"/>
    </row>
    <row r="114" spans="2:5">
      <c r="B114" s="155" t="s">
        <v>73</v>
      </c>
      <c r="C114" s="88"/>
      <c r="D114" s="88"/>
      <c r="E114" s="136"/>
    </row>
    <row r="115" spans="2:5">
      <c r="B115" s="155" t="s">
        <v>68</v>
      </c>
      <c r="C115" s="88"/>
      <c r="D115" s="88"/>
      <c r="E115" s="136"/>
    </row>
    <row r="116" spans="2:5">
      <c r="B116" s="155" t="s">
        <v>69</v>
      </c>
      <c r="C116" s="88"/>
      <c r="D116" s="88"/>
      <c r="E116" s="136"/>
    </row>
    <row r="117" spans="2:5">
      <c r="B117" s="155"/>
      <c r="C117" s="61"/>
      <c r="D117" s="61"/>
      <c r="E117" s="64"/>
    </row>
    <row r="118" spans="2:5">
      <c r="B118" s="158" t="s">
        <v>71</v>
      </c>
      <c r="C118" s="89">
        <f>SUM(C111:C116)</f>
        <v>0</v>
      </c>
      <c r="D118" s="89">
        <f t="shared" ref="D118" si="31">SUM(D111:D116)</f>
        <v>0</v>
      </c>
      <c r="E118" s="90">
        <f>SUM(E111:E116)</f>
        <v>0</v>
      </c>
    </row>
    <row r="119" spans="2:5">
      <c r="B119" s="155"/>
      <c r="C119" s="61"/>
      <c r="D119" s="61"/>
      <c r="E119" s="64"/>
    </row>
    <row r="120" spans="2:5" ht="15.75" thickBot="1">
      <c r="B120" s="174" t="s">
        <v>72</v>
      </c>
      <c r="C120" s="93">
        <f t="shared" ref="C120:E120" si="32">SUM(C108,C118)</f>
        <v>0</v>
      </c>
      <c r="D120" s="93">
        <f>SUM(D108,D118)</f>
        <v>0</v>
      </c>
      <c r="E120" s="94">
        <f t="shared" si="32"/>
        <v>0</v>
      </c>
    </row>
    <row r="121" spans="2:5">
      <c r="B121" s="145"/>
      <c r="C121" s="7"/>
      <c r="D121" s="7"/>
      <c r="E121" s="7"/>
    </row>
    <row r="122" spans="2:5">
      <c r="B122" s="175" t="s">
        <v>77</v>
      </c>
      <c r="C122" s="95">
        <f t="shared" ref="C122:E122" si="33">C95-C120</f>
        <v>0</v>
      </c>
      <c r="D122" s="95">
        <f t="shared" si="33"/>
        <v>0</v>
      </c>
      <c r="E122" s="95">
        <f t="shared" si="33"/>
        <v>0</v>
      </c>
    </row>
  </sheetData>
  <mergeCells count="5">
    <mergeCell ref="C2:E2"/>
    <mergeCell ref="C16:E16"/>
    <mergeCell ref="C36:E36"/>
    <mergeCell ref="H3:I3"/>
    <mergeCell ref="C71:E71"/>
  </mergeCells>
  <phoneticPr fontId="3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K53"/>
  <sheetViews>
    <sheetView showGridLines="0" topLeftCell="B1" zoomScaleNormal="100" workbookViewId="0">
      <selection activeCell="B2" sqref="B2"/>
    </sheetView>
  </sheetViews>
  <sheetFormatPr defaultRowHeight="15"/>
  <cols>
    <col min="1" max="1" width="0" hidden="1" customWidth="1"/>
    <col min="2" max="2" width="52.5703125" bestFit="1" customWidth="1"/>
    <col min="10" max="10" width="27" bestFit="1" customWidth="1"/>
  </cols>
  <sheetData>
    <row r="1" spans="2:11">
      <c r="B1" s="6" t="s">
        <v>80</v>
      </c>
    </row>
    <row r="2" spans="2:11" ht="15.75" thickBot="1">
      <c r="C2" s="193" t="s">
        <v>5</v>
      </c>
      <c r="D2" s="193"/>
      <c r="E2" s="193"/>
      <c r="F2" s="193"/>
      <c r="G2" s="193"/>
    </row>
    <row r="3" spans="2:11">
      <c r="B3" s="16" t="s">
        <v>4</v>
      </c>
      <c r="C3" s="18" t="s">
        <v>74</v>
      </c>
      <c r="D3" s="18" t="s">
        <v>144</v>
      </c>
      <c r="E3" s="18" t="s">
        <v>145</v>
      </c>
      <c r="F3" s="18" t="s">
        <v>146</v>
      </c>
      <c r="G3" s="19" t="s">
        <v>147</v>
      </c>
    </row>
    <row r="4" spans="2:11">
      <c r="B4" s="20"/>
      <c r="C4" s="21"/>
      <c r="D4" s="21"/>
      <c r="E4" s="21"/>
      <c r="F4" s="21"/>
      <c r="G4" s="100"/>
    </row>
    <row r="5" spans="2:11">
      <c r="B5" s="23" t="s">
        <v>82</v>
      </c>
      <c r="C5" s="109"/>
      <c r="D5" s="109"/>
      <c r="E5" s="109"/>
      <c r="F5" s="109"/>
      <c r="G5" s="110"/>
    </row>
    <row r="6" spans="2:11">
      <c r="B6" s="24" t="s">
        <v>29</v>
      </c>
      <c r="C6" s="101" t="e">
        <f>Historicals!#REF!</f>
        <v>#REF!</v>
      </c>
      <c r="D6" s="101" t="e">
        <f>Historicals!#REF!</f>
        <v>#REF!</v>
      </c>
      <c r="E6" s="101" t="e">
        <f>Historicals!#REF!</f>
        <v>#REF!</v>
      </c>
      <c r="F6" s="101" t="e">
        <f>Historicals!#REF!</f>
        <v>#REF!</v>
      </c>
      <c r="G6" s="102" t="e">
        <f>Historicals!#REF!</f>
        <v>#REF!</v>
      </c>
      <c r="I6" s="190" t="s">
        <v>175</v>
      </c>
      <c r="J6" s="191"/>
      <c r="K6" s="192"/>
    </row>
    <row r="7" spans="2:11">
      <c r="B7" s="24" t="s">
        <v>83</v>
      </c>
      <c r="C7" s="109"/>
      <c r="D7" s="109"/>
      <c r="E7" s="109"/>
      <c r="F7" s="109"/>
      <c r="G7" s="110"/>
      <c r="I7" s="50"/>
      <c r="J7" s="1"/>
      <c r="K7" s="75"/>
    </row>
    <row r="8" spans="2:11">
      <c r="B8" s="25" t="s">
        <v>84</v>
      </c>
      <c r="C8" s="103"/>
      <c r="D8" s="103"/>
      <c r="E8" s="103"/>
      <c r="F8" s="103"/>
      <c r="G8" s="104"/>
      <c r="I8" s="76"/>
      <c r="J8" s="1" t="s">
        <v>173</v>
      </c>
      <c r="K8" s="75"/>
    </row>
    <row r="9" spans="2:11">
      <c r="B9" s="26" t="s">
        <v>86</v>
      </c>
      <c r="C9" s="101" t="e">
        <f>SUM(C6,C8)</f>
        <v>#REF!</v>
      </c>
      <c r="D9" s="101" t="e">
        <f t="shared" ref="D9:F9" si="0">SUM(D6,D8)</f>
        <v>#REF!</v>
      </c>
      <c r="E9" s="101" t="e">
        <f t="shared" si="0"/>
        <v>#REF!</v>
      </c>
      <c r="F9" s="101" t="e">
        <f t="shared" si="0"/>
        <v>#REF!</v>
      </c>
      <c r="G9" s="102" t="e">
        <f t="shared" ref="G9" si="1">SUM(G6,G8)</f>
        <v>#REF!</v>
      </c>
      <c r="I9" s="77"/>
      <c r="J9" s="2" t="s">
        <v>174</v>
      </c>
      <c r="K9" s="53"/>
    </row>
    <row r="10" spans="2:11">
      <c r="B10" s="27"/>
      <c r="C10" s="109"/>
      <c r="D10" s="109"/>
      <c r="E10" s="109"/>
      <c r="F10" s="109"/>
      <c r="G10" s="110"/>
    </row>
    <row r="11" spans="2:11">
      <c r="B11" s="25" t="s">
        <v>87</v>
      </c>
      <c r="C11" s="103" t="e">
        <f>#REF!-#REF!</f>
        <v>#REF!</v>
      </c>
      <c r="D11" s="103" t="e">
        <f>#REF!-#REF!</f>
        <v>#REF!</v>
      </c>
      <c r="E11" s="103" t="e">
        <f>#REF!-#REF!</f>
        <v>#REF!</v>
      </c>
      <c r="F11" s="103" t="e">
        <f>#REF!-#REF!</f>
        <v>#REF!</v>
      </c>
      <c r="G11" s="104" t="e">
        <f>#REF!-#REF!</f>
        <v>#REF!</v>
      </c>
    </row>
    <row r="12" spans="2:11">
      <c r="B12" s="25" t="s">
        <v>105</v>
      </c>
      <c r="C12" s="103" t="e">
        <f>#REF!-#REF!</f>
        <v>#REF!</v>
      </c>
      <c r="D12" s="103" t="e">
        <f>#REF!-#REF!</f>
        <v>#REF!</v>
      </c>
      <c r="E12" s="103" t="e">
        <f>#REF!-#REF!</f>
        <v>#REF!</v>
      </c>
      <c r="F12" s="103" t="e">
        <f>#REF!-#REF!</f>
        <v>#REF!</v>
      </c>
      <c r="G12" s="104" t="e">
        <f>#REF!-#REF!</f>
        <v>#REF!</v>
      </c>
    </row>
    <row r="13" spans="2:11">
      <c r="B13" s="25" t="s">
        <v>88</v>
      </c>
      <c r="C13" s="103" t="e">
        <f>#REF!-#REF!</f>
        <v>#REF!</v>
      </c>
      <c r="D13" s="103" t="e">
        <f>#REF!-#REF!</f>
        <v>#REF!</v>
      </c>
      <c r="E13" s="103" t="e">
        <f>#REF!-#REF!</f>
        <v>#REF!</v>
      </c>
      <c r="F13" s="103" t="e">
        <f>#REF!-#REF!</f>
        <v>#REF!</v>
      </c>
      <c r="G13" s="104" t="e">
        <f>#REF!-#REF!</f>
        <v>#REF!</v>
      </c>
    </row>
    <row r="14" spans="2:11">
      <c r="B14" s="25" t="s">
        <v>106</v>
      </c>
      <c r="C14" s="103" t="e">
        <f>SUM(#REF!)-SUM(#REF!)</f>
        <v>#REF!</v>
      </c>
      <c r="D14" s="103" t="e">
        <f>SUM(#REF!)-SUM(#REF!)</f>
        <v>#REF!</v>
      </c>
      <c r="E14" s="103" t="e">
        <f>SUM(#REF!)-SUM(#REF!)</f>
        <v>#REF!</v>
      </c>
      <c r="F14" s="103" t="e">
        <f>SUM(#REF!)-SUM(#REF!)</f>
        <v>#REF!</v>
      </c>
      <c r="G14" s="104" t="e">
        <f>SUM(#REF!)-SUM(#REF!)</f>
        <v>#REF!</v>
      </c>
      <c r="H14" s="22"/>
    </row>
    <row r="15" spans="2:11">
      <c r="B15" s="20" t="s">
        <v>160</v>
      </c>
      <c r="C15" s="103" t="e">
        <f>Historicals!#REF!</f>
        <v>#REF!</v>
      </c>
      <c r="D15" s="103" t="e">
        <f>Historicals!#REF!</f>
        <v>#REF!</v>
      </c>
      <c r="E15" s="103" t="e">
        <f>Historicals!#REF!</f>
        <v>#REF!</v>
      </c>
      <c r="F15" s="103" t="e">
        <f>Historicals!#REF!</f>
        <v>#REF!</v>
      </c>
      <c r="G15" s="104" t="e">
        <f>Historicals!#REF!</f>
        <v>#REF!</v>
      </c>
    </row>
    <row r="16" spans="2:11">
      <c r="B16" s="14" t="s">
        <v>167</v>
      </c>
      <c r="C16" s="103" t="e">
        <f>Historicals!#REF!</f>
        <v>#REF!</v>
      </c>
      <c r="D16" s="103" t="e">
        <f>Historicals!#REF!</f>
        <v>#REF!</v>
      </c>
      <c r="E16" s="103" t="e">
        <f>Historicals!#REF!</f>
        <v>#REF!</v>
      </c>
      <c r="F16" s="103" t="e">
        <f>Historicals!#REF!</f>
        <v>#REF!</v>
      </c>
      <c r="G16" s="104" t="e">
        <f>Historicals!#REF!</f>
        <v>#REF!</v>
      </c>
    </row>
    <row r="17" spans="2:7">
      <c r="B17" s="20" t="s">
        <v>104</v>
      </c>
      <c r="C17" s="103" t="e">
        <f>-Historicals!#REF!</f>
        <v>#REF!</v>
      </c>
      <c r="D17" s="103" t="e">
        <f>-Historicals!#REF!</f>
        <v>#REF!</v>
      </c>
      <c r="E17" s="103" t="e">
        <f>-Historicals!#REF!</f>
        <v>#REF!</v>
      </c>
      <c r="F17" s="103" t="e">
        <f>-Historicals!#REF!</f>
        <v>#REF!</v>
      </c>
      <c r="G17" s="104" t="e">
        <f>-Historicals!#REF!</f>
        <v>#REF!</v>
      </c>
    </row>
    <row r="18" spans="2:7">
      <c r="B18" s="28"/>
      <c r="C18" s="109"/>
      <c r="D18" s="109"/>
      <c r="E18" s="109"/>
      <c r="F18" s="109"/>
      <c r="G18" s="110"/>
    </row>
    <row r="19" spans="2:7">
      <c r="B19" s="26" t="s">
        <v>89</v>
      </c>
      <c r="C19" s="105" t="e">
        <f>SUM(C9:C17)</f>
        <v>#REF!</v>
      </c>
      <c r="D19" s="105" t="e">
        <f t="shared" ref="D19:F19" si="2">SUM(D9:D17)</f>
        <v>#REF!</v>
      </c>
      <c r="E19" s="105" t="e">
        <f t="shared" si="2"/>
        <v>#REF!</v>
      </c>
      <c r="F19" s="105" t="e">
        <f t="shared" si="2"/>
        <v>#REF!</v>
      </c>
      <c r="G19" s="106" t="e">
        <f t="shared" ref="G19" si="3">SUM(G9:G17)</f>
        <v>#REF!</v>
      </c>
    </row>
    <row r="20" spans="2:7">
      <c r="B20" s="28"/>
      <c r="C20" s="109"/>
      <c r="D20" s="109"/>
      <c r="E20" s="109"/>
      <c r="F20" s="109"/>
      <c r="G20" s="110"/>
    </row>
    <row r="21" spans="2:7">
      <c r="B21" s="24" t="s">
        <v>108</v>
      </c>
      <c r="C21" s="109"/>
      <c r="D21" s="109"/>
      <c r="E21" s="109"/>
      <c r="F21" s="109"/>
      <c r="G21" s="110"/>
    </row>
    <row r="22" spans="2:7">
      <c r="B22" s="20" t="s">
        <v>90</v>
      </c>
      <c r="C22" s="103" t="e">
        <f>-#REF!</f>
        <v>#REF!</v>
      </c>
      <c r="D22" s="103" t="e">
        <f>-#REF!</f>
        <v>#REF!</v>
      </c>
      <c r="E22" s="103" t="e">
        <f>-#REF!</f>
        <v>#REF!</v>
      </c>
      <c r="F22" s="103" t="e">
        <f>-#REF!</f>
        <v>#REF!</v>
      </c>
      <c r="G22" s="104" t="e">
        <f>-#REF!</f>
        <v>#REF!</v>
      </c>
    </row>
    <row r="23" spans="2:7">
      <c r="B23" s="20" t="s">
        <v>161</v>
      </c>
      <c r="C23" s="103" t="e">
        <f>-#REF!</f>
        <v>#REF!</v>
      </c>
      <c r="D23" s="103" t="e">
        <f>-#REF!</f>
        <v>#REF!</v>
      </c>
      <c r="E23" s="103" t="e">
        <f>-#REF!</f>
        <v>#REF!</v>
      </c>
      <c r="F23" s="103" t="e">
        <f>-#REF!</f>
        <v>#REF!</v>
      </c>
      <c r="G23" s="104" t="e">
        <f>-#REF!</f>
        <v>#REF!</v>
      </c>
    </row>
    <row r="24" spans="2:7">
      <c r="B24" s="26" t="s">
        <v>91</v>
      </c>
      <c r="C24" s="105" t="e">
        <f>SUM(C22:C23)</f>
        <v>#REF!</v>
      </c>
      <c r="D24" s="105" t="e">
        <f>SUM(D22:D23)</f>
        <v>#REF!</v>
      </c>
      <c r="E24" s="105" t="e">
        <f>SUM(E22:E23)</f>
        <v>#REF!</v>
      </c>
      <c r="F24" s="105" t="e">
        <f>SUM(F22:F23)</f>
        <v>#REF!</v>
      </c>
      <c r="G24" s="106" t="e">
        <f>SUM(G22:G23)</f>
        <v>#REF!</v>
      </c>
    </row>
    <row r="25" spans="2:7">
      <c r="B25" s="27"/>
      <c r="C25" s="109"/>
      <c r="D25" s="109"/>
      <c r="E25" s="109"/>
      <c r="F25" s="109"/>
      <c r="G25" s="110"/>
    </row>
    <row r="26" spans="2:7">
      <c r="B26" s="26" t="s">
        <v>92</v>
      </c>
      <c r="C26" s="109"/>
      <c r="D26" s="109"/>
      <c r="E26" s="109"/>
      <c r="F26" s="109"/>
      <c r="G26" s="110"/>
    </row>
    <row r="27" spans="2:7">
      <c r="B27" s="20" t="s">
        <v>93</v>
      </c>
      <c r="C27" s="103" t="e">
        <f>#REF!-#REF!</f>
        <v>#REF!</v>
      </c>
      <c r="D27" s="103" t="e">
        <f>#REF!-#REF!</f>
        <v>#REF!</v>
      </c>
      <c r="E27" s="103" t="e">
        <f>#REF!-#REF!</f>
        <v>#REF!</v>
      </c>
      <c r="F27" s="103" t="e">
        <f>#REF!-#REF!</f>
        <v>#REF!</v>
      </c>
      <c r="G27" s="104" t="e">
        <f>#REF!-#REF!</f>
        <v>#REF!</v>
      </c>
    </row>
    <row r="28" spans="2:7">
      <c r="B28" s="20" t="s">
        <v>163</v>
      </c>
      <c r="C28" s="103" t="e">
        <f>#REF!-#REF!</f>
        <v>#REF!</v>
      </c>
      <c r="D28" s="103" t="e">
        <f>#REF!-#REF!</f>
        <v>#REF!</v>
      </c>
      <c r="E28" s="103" t="e">
        <f>#REF!-#REF!</f>
        <v>#REF!</v>
      </c>
      <c r="F28" s="103" t="e">
        <f>#REF!-#REF!</f>
        <v>#REF!</v>
      </c>
      <c r="G28" s="104" t="e">
        <f>#REF!-#REF!</f>
        <v>#REF!</v>
      </c>
    </row>
    <row r="29" spans="2:7">
      <c r="B29" s="20" t="s">
        <v>143</v>
      </c>
      <c r="C29" s="103" t="e">
        <f>SUM(#REF!,#REF!)-SUM(#REF!,#REF!)</f>
        <v>#REF!</v>
      </c>
      <c r="D29" s="103" t="e">
        <f>SUM(#REF!,#REF!)-SUM(#REF!,#REF!)</f>
        <v>#REF!</v>
      </c>
      <c r="E29" s="103" t="e">
        <f>SUM(#REF!,#REF!)-SUM(#REF!,#REF!)</f>
        <v>#REF!</v>
      </c>
      <c r="F29" s="103" t="e">
        <f>SUM(#REF!,#REF!)-SUM(#REF!,#REF!)</f>
        <v>#REF!</v>
      </c>
      <c r="G29" s="104" t="e">
        <f>SUM(#REF!,#REF!)-SUM(#REF!,#REF!)</f>
        <v>#REF!</v>
      </c>
    </row>
    <row r="30" spans="2:7">
      <c r="B30" s="20" t="s">
        <v>94</v>
      </c>
      <c r="C30" s="103" t="e">
        <f>-Historicals!#REF!</f>
        <v>#REF!</v>
      </c>
      <c r="D30" s="103" t="e">
        <f>-Historicals!#REF!</f>
        <v>#REF!</v>
      </c>
      <c r="E30" s="103" t="e">
        <f>-Historicals!#REF!</f>
        <v>#REF!</v>
      </c>
      <c r="F30" s="103" t="e">
        <f>-Historicals!#REF!</f>
        <v>#REF!</v>
      </c>
      <c r="G30" s="104" t="e">
        <f>-Historicals!#REF!</f>
        <v>#REF!</v>
      </c>
    </row>
    <row r="31" spans="2:7">
      <c r="B31" s="29"/>
      <c r="C31" s="109"/>
      <c r="D31" s="109"/>
      <c r="E31" s="109"/>
      <c r="F31" s="109"/>
      <c r="G31" s="110"/>
    </row>
    <row r="32" spans="2:7">
      <c r="B32" s="26" t="s">
        <v>95</v>
      </c>
      <c r="C32" s="105" t="e">
        <f>SUM(C27:C30)</f>
        <v>#REF!</v>
      </c>
      <c r="D32" s="105" t="e">
        <f>SUM(D27:D30)</f>
        <v>#REF!</v>
      </c>
      <c r="E32" s="105" t="e">
        <f>SUM(E27:E30)</f>
        <v>#REF!</v>
      </c>
      <c r="F32" s="105" t="e">
        <f>SUM(F27:F30)</f>
        <v>#REF!</v>
      </c>
      <c r="G32" s="106" t="e">
        <f>SUM(G27:G30)</f>
        <v>#REF!</v>
      </c>
    </row>
    <row r="33" spans="2:7">
      <c r="B33" s="30"/>
      <c r="C33" s="109"/>
      <c r="D33" s="109"/>
      <c r="E33" s="109"/>
      <c r="F33" s="109"/>
      <c r="G33" s="110"/>
    </row>
    <row r="34" spans="2:7" ht="30">
      <c r="B34" s="31" t="s">
        <v>85</v>
      </c>
      <c r="C34" s="103"/>
      <c r="D34" s="103"/>
      <c r="E34" s="103"/>
      <c r="F34" s="103"/>
      <c r="G34" s="104"/>
    </row>
    <row r="35" spans="2:7">
      <c r="B35" s="31"/>
      <c r="C35" s="109"/>
      <c r="D35" s="109"/>
      <c r="E35" s="109"/>
      <c r="F35" s="109"/>
      <c r="G35" s="110"/>
    </row>
    <row r="36" spans="2:7">
      <c r="B36" s="32" t="s">
        <v>96</v>
      </c>
      <c r="C36" s="103" t="e">
        <f>SUM(C19,C24,C32)</f>
        <v>#REF!</v>
      </c>
      <c r="D36" s="103" t="e">
        <f>SUM(D19,D24,D32)</f>
        <v>#REF!</v>
      </c>
      <c r="E36" s="103" t="e">
        <f>SUM(E19,E24,E32)</f>
        <v>#REF!</v>
      </c>
      <c r="F36" s="103" t="e">
        <f>SUM(F19,F24,F32)</f>
        <v>#REF!</v>
      </c>
      <c r="G36" s="104" t="e">
        <f>SUM(G19,G24,G32)</f>
        <v>#REF!</v>
      </c>
    </row>
    <row r="37" spans="2:7">
      <c r="B37" s="32" t="s">
        <v>97</v>
      </c>
      <c r="C37" s="103" t="e">
        <f>#REF!</f>
        <v>#REF!</v>
      </c>
      <c r="D37" s="103" t="e">
        <f>#REF!</f>
        <v>#REF!</v>
      </c>
      <c r="E37" s="103" t="e">
        <f>#REF!</f>
        <v>#REF!</v>
      </c>
      <c r="F37" s="103" t="e">
        <f>#REF!</f>
        <v>#REF!</v>
      </c>
      <c r="G37" s="104" t="e">
        <f>#REF!</f>
        <v>#REF!</v>
      </c>
    </row>
    <row r="38" spans="2:7">
      <c r="B38" s="111" t="s">
        <v>98</v>
      </c>
      <c r="C38" s="101" t="e">
        <f>SUM(C36:C37)</f>
        <v>#REF!</v>
      </c>
      <c r="D38" s="101" t="e">
        <f>SUM(D36:D37)</f>
        <v>#REF!</v>
      </c>
      <c r="E38" s="101" t="e">
        <f>SUM(E36:E37)</f>
        <v>#REF!</v>
      </c>
      <c r="F38" s="101" t="e">
        <f>SUM(F36:F37)</f>
        <v>#REF!</v>
      </c>
      <c r="G38" s="102" t="e">
        <f>SUM(G36:G37)</f>
        <v>#REF!</v>
      </c>
    </row>
    <row r="39" spans="2:7">
      <c r="B39" s="14" t="s">
        <v>164</v>
      </c>
      <c r="C39" s="107" t="e">
        <f>'Cash Flow Statement'!C38-#REF!</f>
        <v>#REF!</v>
      </c>
      <c r="D39" s="107" t="e">
        <f>'Cash Flow Statement'!D38-#REF!</f>
        <v>#REF!</v>
      </c>
      <c r="E39" s="107" t="e">
        <f>'Cash Flow Statement'!E38-#REF!</f>
        <v>#REF!</v>
      </c>
      <c r="F39" s="107" t="e">
        <f>'Cash Flow Statement'!F38-#REF!</f>
        <v>#REF!</v>
      </c>
      <c r="G39" s="108" t="e">
        <f>'Cash Flow Statement'!G38-#REF!</f>
        <v>#REF!</v>
      </c>
    </row>
    <row r="40" spans="2:7">
      <c r="B40" s="33"/>
      <c r="C40" s="109"/>
      <c r="D40" s="109"/>
      <c r="E40" s="109"/>
      <c r="F40" s="109"/>
      <c r="G40" s="110"/>
    </row>
    <row r="41" spans="2:7">
      <c r="B41" s="34" t="s">
        <v>99</v>
      </c>
      <c r="C41" s="109"/>
      <c r="D41" s="109"/>
      <c r="E41" s="109"/>
      <c r="F41" s="109"/>
      <c r="G41" s="110"/>
    </row>
    <row r="42" spans="2:7">
      <c r="B42" s="35"/>
      <c r="C42" s="109"/>
      <c r="D42" s="109"/>
      <c r="E42" s="109"/>
      <c r="F42" s="109"/>
      <c r="G42" s="110"/>
    </row>
    <row r="43" spans="2:7">
      <c r="B43" s="20" t="s">
        <v>1</v>
      </c>
      <c r="C43" s="103" t="e">
        <f>C19</f>
        <v>#REF!</v>
      </c>
      <c r="D43" s="103" t="e">
        <f>D19</f>
        <v>#REF!</v>
      </c>
      <c r="E43" s="103" t="e">
        <f>E19</f>
        <v>#REF!</v>
      </c>
      <c r="F43" s="103" t="e">
        <f>F19</f>
        <v>#REF!</v>
      </c>
      <c r="G43" s="104" t="e">
        <f>G19</f>
        <v>#REF!</v>
      </c>
    </row>
    <row r="44" spans="2:7">
      <c r="B44" s="20" t="s">
        <v>100</v>
      </c>
      <c r="C44" s="103" t="e">
        <f>C22+C23</f>
        <v>#REF!</v>
      </c>
      <c r="D44" s="103" t="e">
        <f t="shared" ref="D44:G44" si="4">D22+D23</f>
        <v>#REF!</v>
      </c>
      <c r="E44" s="103" t="e">
        <f t="shared" si="4"/>
        <v>#REF!</v>
      </c>
      <c r="F44" s="103" t="e">
        <f t="shared" si="4"/>
        <v>#REF!</v>
      </c>
      <c r="G44" s="104" t="e">
        <f t="shared" si="4"/>
        <v>#REF!</v>
      </c>
    </row>
    <row r="45" spans="2:7">
      <c r="B45" s="111" t="s">
        <v>101</v>
      </c>
      <c r="C45" s="101" t="e">
        <f>SUM(C43:C44)</f>
        <v>#REF!</v>
      </c>
      <c r="D45" s="101" t="e">
        <f t="shared" ref="D45:F45" si="5">SUM(D43:D44)</f>
        <v>#REF!</v>
      </c>
      <c r="E45" s="101" t="e">
        <f t="shared" si="5"/>
        <v>#REF!</v>
      </c>
      <c r="F45" s="101" t="e">
        <f t="shared" si="5"/>
        <v>#REF!</v>
      </c>
      <c r="G45" s="102" t="e">
        <f t="shared" ref="G45" si="6">SUM(G43:G44)</f>
        <v>#REF!</v>
      </c>
    </row>
    <row r="46" spans="2:7">
      <c r="B46" s="35"/>
      <c r="C46" s="21"/>
      <c r="D46" s="21"/>
      <c r="E46" s="21"/>
      <c r="F46" s="21"/>
      <c r="G46" s="100"/>
    </row>
    <row r="47" spans="2:7">
      <c r="B47" s="38" t="s">
        <v>102</v>
      </c>
      <c r="C47" s="21"/>
      <c r="D47" s="21"/>
      <c r="E47" s="21"/>
      <c r="F47" s="21"/>
      <c r="G47" s="100"/>
    </row>
    <row r="48" spans="2:7">
      <c r="B48" s="36" t="s">
        <v>107</v>
      </c>
      <c r="C48" s="96">
        <f>IFERROR(C19/Historicals!#REF!,0)</f>
        <v>0</v>
      </c>
      <c r="D48" s="96">
        <f>IFERROR(D19/Historicals!#REF!,0)</f>
        <v>0</v>
      </c>
      <c r="E48" s="96">
        <f>IFERROR(E19/Historicals!#REF!,0)</f>
        <v>0</v>
      </c>
      <c r="F48" s="96">
        <f>IFERROR(F19/Historicals!#REF!,0)</f>
        <v>0</v>
      </c>
      <c r="G48" s="97">
        <f>IFERROR(G19/Historicals!#REF!,0)</f>
        <v>0</v>
      </c>
    </row>
    <row r="49" spans="2:7" ht="15.75" thickBot="1">
      <c r="B49" s="37" t="s">
        <v>103</v>
      </c>
      <c r="C49" s="98">
        <f>IFERROR(C45/C19,0)</f>
        <v>0</v>
      </c>
      <c r="D49" s="98">
        <f>IFERROR(D45/D19,0)</f>
        <v>0</v>
      </c>
      <c r="E49" s="98">
        <f>IFERROR(E45/E19,0)</f>
        <v>0</v>
      </c>
      <c r="F49" s="98">
        <f>IFERROR(F45/F19,0)</f>
        <v>0</v>
      </c>
      <c r="G49" s="99">
        <f>IFERROR(G45/G19,0)</f>
        <v>0</v>
      </c>
    </row>
    <row r="53" spans="2:7" s="45" customFormat="1">
      <c r="B53" s="45" t="s">
        <v>142</v>
      </c>
    </row>
  </sheetData>
  <mergeCells count="2">
    <mergeCell ref="C2:G2"/>
    <mergeCell ref="I6:K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Index</vt:lpstr>
      <vt:lpstr>Summary</vt:lpstr>
      <vt:lpstr>Charts</vt:lpstr>
      <vt:lpstr>Definitions</vt:lpstr>
      <vt:lpstr>Historicals</vt:lpstr>
      <vt:lpstr>Cash Flow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CFI</dc:creator>
  <cp:lastModifiedBy>Anku</cp:lastModifiedBy>
  <cp:lastPrinted>2019-08-06T08:42:55Z</cp:lastPrinted>
  <dcterms:created xsi:type="dcterms:W3CDTF">2014-11-08T22:00:02Z</dcterms:created>
  <dcterms:modified xsi:type="dcterms:W3CDTF">2021-01-04T02:20:19Z</dcterms:modified>
</cp:coreProperties>
</file>