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60:"/>
    </mc:Choice>
  </mc:AlternateContent>
  <xr:revisionPtr revIDLastSave="0" documentId="13_ncr:1_{F706F41F-AA80-3745-8F54-04F1570EBB3F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11" i="1"/>
  <c r="J7" i="1"/>
  <c r="J8" i="1"/>
  <c r="J9" i="1"/>
  <c r="J10" i="1"/>
  <c r="J12" i="1"/>
  <c r="K11" i="1"/>
  <c r="K12" i="1"/>
  <c r="J3" i="1"/>
  <c r="J4" i="1"/>
  <c r="J26" i="1"/>
  <c r="J27" i="1"/>
  <c r="J28" i="1"/>
  <c r="J29" i="1"/>
  <c r="K29" i="1"/>
  <c r="K28" i="1"/>
  <c r="K27" i="1"/>
  <c r="K26" i="1"/>
  <c r="K4" i="1"/>
  <c r="K3" i="1"/>
  <c r="K10" i="1"/>
  <c r="K9" i="1"/>
  <c r="K8" i="1"/>
  <c r="K7" i="1"/>
  <c r="K15" i="1"/>
  <c r="K16" i="1"/>
  <c r="K17" i="1"/>
  <c r="K18" i="1"/>
  <c r="K19" i="1"/>
  <c r="K20" i="1"/>
  <c r="K23" i="1"/>
  <c r="K22" i="1"/>
  <c r="K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<sst xmlns="http://schemas.openxmlformats.org/spreadsheetml/2006/main" count="100" uniqueCount="38">
  <si>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</si>
  <si>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</si>
  <si>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</si>
  <si>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</si>
  <si>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</si>
  <si>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</si>
  <si>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</si>
  <si>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</si>
  <si>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</si>
  <si>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</si>
  <si>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</si>
  <si>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</si>
  <si>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</si>
  <si>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</si>
  <si>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</si>
  <si>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</si>
  <si>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</si>
  <si>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</si>
  <si>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</si>
  <si>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</si>
  <si>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</si>
  <si>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</si>
  <si>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</si>
  <si>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</si>
  <si>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</si>
  <si>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</si>
  <si>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</si>
  <si>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</si>
  <si>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</si>
  <si>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Amount</t>
  </si>
  <si>
    <t>%</t>
  </si>
  <si>
    <t>Public Equity</t>
  </si>
  <si>
    <t>Total</t>
  </si>
  <si>
    <t>DGX</t>
  </si>
  <si>
    <t>Health Care</t>
  </si>
  <si>
    <t>Health Care Services</t>
  </si>
  <si>
    <t>YUM</t>
  </si>
  <si>
    <t>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</si>
</sst>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29"/>
  <sheetViews>
    <sheetView tabSelected="1" zoomScaleNormal="100" workbookViewId="0">
      <selection activeCell="F21" sqref="F21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t="s">
        <v>5</v>
      </c>
      <c r="G1" t="s">
        <v>4</v>
      </c>
    </row>
    <row r="2" spans="1:16" x14ac:dyDescent="0.2">
      <c r="A2" t="s">
        <v>11</v>
      </c>
      <c r="B2" t="s">
        <v>31</v>
      </c>
      <c r="C2" t="s">
        <v>8</v>
      </c>
      <c r="D2" t="s">
        <v>17</v>
      </c>
      <c r="E2" t="s">
        <v>6</v>
      </c>
      <c r="F2" s="1">
        <v>630000</v>
      </c>
      <c r="G2" t="s">
        <v>7</v>
      </c>
      <c r="I2" t="s">
        <v>0</v>
      </c>
      <c r="J2" t="s">
        <v>29</v>
      </c>
      <c r="K2" t="s">
        <v>30</v>
      </c>
      <c r="L2" s="3"/>
    </row>
    <row r="3" spans="1:16" x14ac:dyDescent="0.2">
      <c r="A3" t="s">
        <v>12</v>
      </c>
      <c r="B3" t="s">
        <v>31</v>
      </c>
      <c r="C3" t="s">
        <v>10</v>
      </c>
      <c r="D3" t="s">
        <v>18</v>
      </c>
      <c r="E3" t="s">
        <v>6</v>
      </c>
      <c r="F3" s="1">
        <v>746000</v>
      </c>
      <c r="G3" t="s">
        <v>7</v>
      </c>
      <c r="I3" t="s">
        <v>31</v>
      </c>
      <c r="J3" s="4">
        <f>SUMIF(B:B,I3,F:F)</f>
        <v>4661000</v>
      </c>
      <c r="K3" s="3">
        <f>J3/$J$4</f>
        <v>1</v>
      </c>
      <c r="L3" s="3"/>
    </row>
    <row r="4" spans="1:16" x14ac:dyDescent="0.2">
      <c r="A4" t="s">
        <v>13</v>
      </c>
      <c r="B4" t="s">
        <v>31</v>
      </c>
      <c r="C4" t="s">
        <v>9</v>
      </c>
      <c r="D4" t="s">
        <v>20</v>
      </c>
      <c r="E4" t="s">
        <v>6</v>
      </c>
      <c r="F4" s="1">
        <v>380000</v>
      </c>
      <c r="G4" t="s">
        <v>7</v>
      </c>
      <c r="I4" t="s">
        <v>32</v>
      </c>
      <c r="J4" s="4">
        <f>SUM(J3)</f>
        <v>4661000</v>
      </c>
      <c r="K4" s="3">
        <f>J4/$J$4</f>
        <v>1</v>
      </c>
      <c r="L4" s="3"/>
    </row>
    <row r="5" spans="1:16" x14ac:dyDescent="0.2">
      <c r="A5" t="s">
        <v>14</v>
      </c>
      <c r="B5" t="s">
        <v>31</v>
      </c>
      <c r="C5" t="s">
        <v>10</v>
      </c>
      <c r="D5" t="s">
        <v>21</v>
      </c>
      <c r="E5" t="s">
        <v>6</v>
      </c>
      <c r="F5" s="1">
        <v>429000</v>
      </c>
      <c r="G5" t="s">
        <v>7</v>
      </c>
      <c r="P5" s="2"/>
    </row>
    <row r="6" spans="1:16" x14ac:dyDescent="0.2">
      <c r="A6" t="s">
        <v>23</v>
      </c>
      <c r="B6" t="s">
        <v>31</v>
      </c>
      <c r="C6" t="s">
        <v>9</v>
      </c>
      <c r="D6" t="s">
        <v>19</v>
      </c>
      <c r="E6" t="s">
        <v>22</v>
      </c>
      <c r="F6" s="1">
        <v>920000</v>
      </c>
      <c r="G6" t="s">
        <v>7</v>
      </c>
      <c r="I6" t="s">
        <v>3</v>
      </c>
      <c r="J6" t="s">
        <v>29</v>
      </c>
      <c r="K6" t="s">
        <v>30</v>
      </c>
      <c r="P6" s="2"/>
    </row>
    <row r="7" spans="1:16" x14ac:dyDescent="0.2">
      <c r="A7" t="s">
        <v>15</v>
      </c>
      <c r="B7" t="s">
        <v>31</v>
      </c>
      <c r="C7" t="s">
        <v>24</v>
      </c>
      <c r="D7" t="s">
        <v>25</v>
      </c>
      <c r="E7" t="s">
        <v>22</v>
      </c>
      <c r="F7" s="1">
        <v>505000</v>
      </c>
      <c r="G7" t="s">
        <v>7</v>
      </c>
      <c r="I7" t="s">
        <v>8</v>
      </c>
      <c r="J7" s="4">
        <f>SUMIF(C:C,I7,F:F)</f>
        <v>630000</v>
      </c>
      <c r="K7" s="3">
        <f>J7/$J$12</f>
        <v>0.13516412786955589</v>
      </c>
    </row>
    <row r="8" spans="1:16" x14ac:dyDescent="0.2">
      <c r="A8" t="s">
        <v>26</v>
      </c>
      <c r="B8" t="s">
        <v>31</v>
      </c>
      <c r="C8" t="s">
        <v>24</v>
      </c>
      <c r="D8" t="s">
        <v>18</v>
      </c>
      <c r="E8" t="s">
        <v>27</v>
      </c>
      <c r="F8" s="1">
        <v>246000</v>
      </c>
      <c r="G8" t="s">
        <v>7</v>
      </c>
      <c r="I8" t="s">
        <v>10</v>
      </c>
      <c r="J8" s="4">
        <f>SUMIF(C:C,I8,F:F)</f>
        <v>1300000</v>
      </c>
      <c r="K8" s="3">
        <f>J8/$J$12</f>
        <v>0.27891010512765502</v>
      </c>
    </row>
    <row r="9" spans="1:16" x14ac:dyDescent="0.2">
      <c r="A9" t="s">
        <v>28</v>
      </c>
      <c r="B9" t="s">
        <v>31</v>
      </c>
      <c r="C9" t="s">
        <v>9</v>
      </c>
      <c r="D9" t="s">
        <v>19</v>
      </c>
      <c r="E9" t="s">
        <v>27</v>
      </c>
      <c r="F9" s="1">
        <v>380000</v>
      </c>
      <c r="G9" t="s">
        <v>7</v>
      </c>
      <c r="I9" t="s">
        <v>9</v>
      </c>
      <c r="J9" s="4">
        <f>SUMIF(C:C,I9,F:F)</f>
        <v>1680000</v>
      </c>
      <c r="K9" s="3">
        <f>J9/$J$12</f>
        <v>0.36043767431881568</v>
      </c>
    </row>
    <row r="10" spans="1:16" x14ac:dyDescent="0.2">
      <c r="A10" t="s">
        <v>33</v>
      </c>
      <c r="B10" t="s">
        <v>31</v>
      </c>
      <c r="C10" t="s">
        <v>34</v>
      </c>
      <c r="D10" t="s">
        <v>35</v>
      </c>
      <c r="E10" t="s">
        <v>6</v>
      </c>
      <c r="F10" s="1">
        <v>300000</v>
      </c>
      <c r="G10" t="s">
        <v>7</v>
      </c>
      <c r="I10" t="s">
        <v>24</v>
      </c>
      <c r="J10" s="4">
        <f>SUMIF(C:C,I10,F:F)</f>
        <v>751000</v>
      </c>
      <c r="K10" s="3">
        <f>J10/$J$12</f>
        <v>0.16112422226989917</v>
      </c>
    </row>
    <row r="11" spans="1:16" x14ac:dyDescent="0.2">
      <c r="A11" t="s">
        <v>36</v>
      </c>
      <c r="B11" t="s">
        <v>31</v>
      </c>
      <c r="C11" t="s">
        <v>10</v>
      </c>
      <c r="D11" t="s">
        <v>37</v>
      </c>
      <c r="E11" t="s">
        <v>6</v>
      </c>
      <c r="F11" s="1">
        <v>125000</v>
      </c>
      <c r="G11" t="s">
        <v>7</v>
      </c>
      <c r="I11" t="s">
        <v>34</v>
      </c>
      <c r="J11" s="4">
        <f>SUMIF(C:C,I11,F:F)</f>
        <v>300000</v>
      </c>
      <c r="K11" s="3">
        <f>J11/$J$12</f>
        <v>6.4363870414074237E-2</v>
      </c>
    </row>
    <row r="12" spans="1:16" x14ac:dyDescent="0.2">
      <c r="F12" s="1"/>
      <c r="I12" t="s">
        <v>32</v>
      </c>
      <c r="J12" s="4">
        <f>SUM(J7:J11)</f>
        <v>4661000</v>
      </c>
      <c r="K12" s="3">
        <f>J12/$J$12</f>
        <v>1</v>
      </c>
    </row>
    <row r="14" spans="1:16" x14ac:dyDescent="0.2">
      <c r="I14" t="s">
        <v>16</v>
      </c>
      <c r="J14" t="s">
        <v>29</v>
      </c>
      <c r="K14" t="s">
        <v>30</v>
      </c>
    </row>
    <row r="15" spans="1:16" x14ac:dyDescent="0.2">
      <c r="I15" t="s">
        <v>17</v>
      </c>
      <c r="J15" s="4">
        <f>SUMIF(D:D,I15,F:F)</f>
        <v>630000</v>
      </c>
      <c r="K15" s="3">
        <f>J15/$J$23</f>
        <v>0.13516412786955589</v>
      </c>
    </row>
    <row r="16" spans="1:16" x14ac:dyDescent="0.2">
      <c r="I16" t="s">
        <v>18</v>
      </c>
      <c r="J16" s="4">
        <f>SUMIF(D:D,I16,F:F)</f>
        <v>992000</v>
      </c>
      <c r="K16" s="3">
        <f>J16/$J$23</f>
        <v>0.21282986483587213</v>
      </c>
    </row>
    <row r="17" spans="9:11" x14ac:dyDescent="0.2">
      <c r="I17" t="s">
        <v>20</v>
      </c>
      <c r="J17" s="4">
        <f>SUMIF(D:D,I17,F:F)</f>
        <v>380000</v>
      </c>
      <c r="K17" s="3">
        <f>J17/$J$23</f>
        <v>8.1527569191160693E-2</v>
      </c>
    </row>
    <row r="18" spans="9:11" x14ac:dyDescent="0.2">
      <c r="I18" t="s">
        <v>21</v>
      </c>
      <c r="J18" s="4">
        <f>SUMIF(D:D,I18,F:F)</f>
        <v>429000</v>
      </c>
      <c r="K18" s="3">
        <f>J18/$J$23</f>
        <v>9.2040334692126149E-2</v>
      </c>
    </row>
    <row r="19" spans="9:11" x14ac:dyDescent="0.2">
      <c r="I19" t="s">
        <v>19</v>
      </c>
      <c r="J19" s="4">
        <f>SUMIF(D:D,I19,F:F)</f>
        <v>1300000</v>
      </c>
      <c r="K19" s="3">
        <f>J19/$J$23</f>
        <v>0.27891010512765502</v>
      </c>
    </row>
    <row r="20" spans="9:11" x14ac:dyDescent="0.2">
      <c r="I20" t="s">
        <v>25</v>
      </c>
      <c r="J20" s="4">
        <f>SUMIF(D:D,I20,F:F)</f>
        <v>505000</v>
      </c>
      <c r="K20" s="3">
        <f>J20/$J$23</f>
        <v>0.10834584853035829</v>
      </c>
    </row>
    <row r="21" spans="9:11" x14ac:dyDescent="0.2">
      <c r="I21" t="s">
        <v>35</v>
      </c>
      <c r="J21" s="4">
        <f>SUMIF(D:D,I21,F:F)</f>
        <v>300000</v>
      </c>
      <c r="K21" s="3">
        <f>J21/$J$23</f>
        <v>6.4363870414074237E-2</v>
      </c>
    </row>
    <row r="22" spans="9:11" x14ac:dyDescent="0.2">
      <c r="I22" t="s">
        <v>37</v>
      </c>
      <c r="J22" s="4">
        <f>SUMIF(D:D,I22,F:F)</f>
        <v>125000</v>
      </c>
      <c r="K22" s="3">
        <f>J22/$J$23</f>
        <v>2.6818279339197598E-2</v>
      </c>
    </row>
    <row r="23" spans="9:11" x14ac:dyDescent="0.2">
      <c r="I23" t="s">
        <v>32</v>
      </c>
      <c r="J23" s="4">
        <f>SUM(J15:J22)</f>
        <v>4661000</v>
      </c>
      <c r="K23" s="3">
        <f>J23/$J$23</f>
        <v>1</v>
      </c>
    </row>
    <row r="24" spans="9:11" x14ac:dyDescent="0.2">
      <c r="J24" s="4"/>
      <c r="K24" s="3"/>
    </row>
    <row r="25" spans="9:11" x14ac:dyDescent="0.2">
      <c r="I25" t="s">
        <v>1</v>
      </c>
      <c r="J25" t="s">
        <v>29</v>
      </c>
      <c r="K25" t="s">
        <v>30</v>
      </c>
    </row>
    <row r="26" spans="9:11" x14ac:dyDescent="0.2">
      <c r="I26" t="s">
        <v>6</v>
      </c>
      <c r="J26" s="4">
        <f>SUMIF(E:E,I26,F:F)</f>
        <v>2610000</v>
      </c>
      <c r="K26" s="3">
        <f>J26/$J$29</f>
        <v>0.55996567260244579</v>
      </c>
    </row>
    <row r="27" spans="9:11" x14ac:dyDescent="0.2">
      <c r="I27" t="s">
        <v>22</v>
      </c>
      <c r="J27" s="4">
        <f>SUMIF(E:E,I27,F:F)</f>
        <v>1425000</v>
      </c>
      <c r="K27" s="3">
        <f>J27/$J$29</f>
        <v>0.30572838446685263</v>
      </c>
    </row>
    <row r="28" spans="9:11" x14ac:dyDescent="0.2">
      <c r="I28" t="s">
        <v>27</v>
      </c>
      <c r="J28" s="4">
        <f>SUMIF(E:E,I28,F:F)</f>
        <v>626000</v>
      </c>
      <c r="K28" s="3">
        <f>J28/$J$29</f>
        <v>0.13430594293070156</v>
      </c>
    </row>
    <row r="29" spans="9:11" x14ac:dyDescent="0.2">
      <c r="I29" t="s">
        <v>32</v>
      </c>
      <c r="J29" s="4">
        <f>SUM(J26:J28)</f>
        <v>4661000</v>
      </c>
      <c r="K29" s="3">
        <f>J29/$J$29</f>
        <v>1</v>
      </c>
    </row>
  </sheetData>
  <conditionalFormatting sqref="K26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2 K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2022-04-29T09:34:14Z</dcterms:modified>
</cp:coreProperties>
</file>