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147D7109-7837-4D32-B26B-2780D60D42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1" l="1"/>
  <c r="V31" i="1"/>
  <c r="W31" i="1" s="1"/>
  <c r="T31" i="1"/>
  <c r="S31" i="1"/>
  <c r="W30" i="1"/>
  <c r="W29" i="1"/>
  <c r="W28" i="1"/>
  <c r="W27" i="1"/>
  <c r="W26" i="1"/>
  <c r="W25" i="1"/>
  <c r="L56" i="1"/>
  <c r="L55" i="1"/>
  <c r="L54" i="1"/>
  <c r="L53" i="1"/>
  <c r="K56" i="1"/>
  <c r="J56" i="1"/>
  <c r="M48" i="1"/>
  <c r="L48" i="1"/>
  <c r="K48" i="1"/>
  <c r="J48" i="1"/>
  <c r="O39" i="1"/>
  <c r="N39" i="1"/>
  <c r="M39" i="1"/>
  <c r="L39" i="1"/>
  <c r="K39" i="1"/>
  <c r="J39" i="1"/>
  <c r="O38" i="1"/>
  <c r="O37" i="1"/>
  <c r="O36" i="1"/>
  <c r="O35" i="1"/>
  <c r="L30" i="1"/>
  <c r="K30" i="1"/>
  <c r="J30" i="1"/>
  <c r="L29" i="1"/>
  <c r="L28" i="1"/>
  <c r="L27" i="1"/>
  <c r="L26" i="1"/>
  <c r="L25" i="1"/>
  <c r="D26" i="1" a="1"/>
  <c r="D26" i="1"/>
  <c r="F27" i="1"/>
  <c r="E27" i="1"/>
  <c r="F38" i="1"/>
  <c r="E38" i="1"/>
  <c r="F34" i="1"/>
  <c r="E33" i="1" a="1"/>
  <c r="E33" i="1"/>
  <c r="E34" i="1"/>
  <c r="D33" i="1" a="1"/>
  <c r="D33" i="1"/>
  <c r="D38" i="1"/>
  <c r="C46" i="1"/>
  <c r="F43" i="1" a="1"/>
  <c r="F43" i="1"/>
  <c r="F44" i="1"/>
  <c r="F46" i="1" s="1"/>
  <c r="E43" i="1" a="1"/>
  <c r="E43" i="1"/>
  <c r="E44" i="1"/>
  <c r="E46" i="1" s="1"/>
  <c r="D43" i="1" a="1"/>
  <c r="D43" i="1"/>
  <c r="D44" i="1"/>
  <c r="D37" i="1"/>
  <c r="F37" i="1"/>
  <c r="E37" i="1"/>
  <c r="E10" i="1"/>
  <c r="E18" i="1"/>
  <c r="E19" i="1" s="1"/>
  <c r="D34" i="1"/>
  <c r="F33" i="1" a="1"/>
  <c r="F33" i="1"/>
  <c r="D27" i="1"/>
  <c r="F26" i="1"/>
  <c r="F18" i="1"/>
  <c r="D18" i="1"/>
  <c r="F10" i="1"/>
  <c r="D10" i="1"/>
  <c r="D46" i="1" l="1"/>
  <c r="D45" i="1"/>
  <c r="E45" i="1"/>
  <c r="F45" i="1"/>
  <c r="D19" i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<sst xmlns="http://schemas.openxmlformats.org/spreadsheetml/2006/main" count="140" uniqueCount="35">
  <si>
    <t>Столбец6</t>
  </si>
  <si>
    <t>Столбец1</t>
  </si>
  <si>
    <t>Столбец2</t>
  </si>
  <si>
    <t>Столбец3</t>
  </si>
  <si>
    <t>Столбец4</t>
  </si>
  <si>
    <t>Столбец5</t>
  </si>
  <si>
    <t>Дата поступления</t>
  </si>
  <si>
    <t>Наименование товара</t>
  </si>
  <si>
    <t>Отдел</t>
  </si>
  <si>
    <t>Количество, шт</t>
  </si>
  <si>
    <t>Цена</t>
  </si>
  <si>
    <t>Стоимость товаров в партии</t>
  </si>
  <si>
    <t>Пальто</t>
  </si>
  <si>
    <t>Одежда</t>
  </si>
  <si>
    <t>Костюм</t>
  </si>
  <si>
    <t>Брюки</t>
  </si>
  <si>
    <t>Одежда Всего</t>
  </si>
  <si>
    <t>Сапоги</t>
  </si>
  <si>
    <t>Обувь</t>
  </si>
  <si>
    <t>Туфли</t>
  </si>
  <si>
    <t>Обувь Всего</t>
  </si>
  <si>
    <t>Общий итог</t>
  </si>
  <si>
    <t>Сумма по полю Стоимость товаров в партии</t>
  </si>
  <si>
    <t>Кол-во значений по полю Отдел</t>
  </si>
  <si>
    <t>03.05.99 Среднее</t>
  </si>
  <si>
    <t>03.05.99 Кол-во</t>
  </si>
  <si>
    <t>(Все)</t>
  </si>
  <si>
    <t>04.05.99 Среднее</t>
  </si>
  <si>
    <t xml:space="preserve">04.05.99 Кол-во </t>
  </si>
  <si>
    <t>08.05.99 Среднее</t>
  </si>
  <si>
    <t>08.05.99 Кол-во</t>
  </si>
  <si>
    <t>10.05.99 Среднее</t>
  </si>
  <si>
    <t>10.05.99 Кол-во</t>
  </si>
  <si>
    <t>Общее среднее</t>
  </si>
  <si>
    <t>Общее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</si>
</sst>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A1CFC-D213-4B67-8683-6C749552C4FC}" name="Таблица2" displayName="Таблица2" ref="A23:F46" totalsRowShown="0">
  <autoFilter ref="A23:F46" xr:uid="{BEEA1CFC-D213-4B67-8683-6C749552C4FC}"/>
  <tableColumns count="6">
    <tableColumn id="1" xr3:uid="{004A8C32-9985-4F8C-A2EE-E61B6845EC48}" name="Дата поступления"/>
    <tableColumn id="2" xr3:uid="{26B569F4-920F-42CC-AAD3-BEEA7A3A36ED}" name="Наименование товара"/>
    <tableColumn id="3" xr3:uid="{4D135897-63E3-4094-8F03-D4B4FB5B59EB}" name="Отдел"/>
    <tableColumn id="4" xr3:uid="{E47E8031-C306-4862-A4E5-EB6BDBAFB92F}" name="Количество, шт"/>
    <tableColumn id="5" xr3:uid="{6872B5C2-B8DA-4224-8BB3-598BE99A202C}" name="Цена"/>
    <tableColumn id="6" xr3:uid="{0AD02D97-C61C-4EFF-BFE6-D17F6FA21329}" name="Стоимость товаров в партии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ACDE22-98DF-4A67-8674-2361A370BA96}" name="Таблица3" displayName="Таблица3" ref="A2:F19" totalsRowShown="0">
  <autoFilter ref="A2:F19" xr:uid="{69ACDE22-98DF-4A67-8674-2361A370BA96}"/>
  <tableColumns count="6">
    <tableColumn id="1" xr3:uid="{152FE340-6420-4270-8092-D2430E0CA98D}" name="Столбец6" dataDxfId="0"/>
    <tableColumn id="2" xr3:uid="{DBFB565B-2613-44C0-9CDA-51086CB4AFB2}" name="Столбец1"/>
    <tableColumn id="3" xr3:uid="{95D87CE1-0546-47E2-895C-D21F9F0B375F}" name="Столбец2"/>
    <tableColumn id="4" xr3:uid="{3474CE6A-22F1-4DCA-9AF5-3B704AD27C3E}" name="Столбец3"/>
    <tableColumn id="5" xr3:uid="{7B744D92-988F-4DF1-B8EC-D3243C9542F7}" name="Столбец4"/>
    <tableColumn id="6" xr3:uid="{98E36A16-2B79-495F-B5EC-91B14BE3B5D5}" name="Столбец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6"/>
  <sheetViews>
    <sheetView tabSelected="1" topLeftCell="I8" workbookViewId="0">
      <selection activeCell="W31" sqref="Q23:W31"/>
    </sheetView>
  </sheetViews>
  <sheetFormatPr defaultRowHeight="15"/>
  <cols>
    <col min="1" max="1" width="30.7109375" customWidth="1"/>
    <col min="2" max="2" width="24.7109375" customWidth="1"/>
    <col min="3" max="3" width="14.28515625" customWidth="1"/>
    <col min="4" max="4" width="17.7109375" customWidth="1"/>
    <col min="5" max="5" width="12.140625" customWidth="1"/>
    <col min="6" max="6" width="30.28515625" customWidth="1"/>
    <col min="9" max="9" width="45.28515625" customWidth="1"/>
    <col min="10" max="10" width="21" customWidth="1"/>
    <col min="12" max="12" width="11.42578125" customWidth="1"/>
    <col min="13" max="13" width="12.42578125" customWidth="1"/>
    <col min="15" max="15" width="12.5703125" customWidth="1"/>
    <col min="17" max="17" width="36.85546875" customWidth="1"/>
    <col min="18" max="18" width="21.42578125" customWidth="1"/>
    <col min="19" max="19" width="17.85546875" customWidth="1"/>
    <col min="20" max="20" width="11.28515625" customWidth="1"/>
    <col min="21" max="21" width="11.85546875" customWidth="1"/>
    <col min="22" max="22" width="12" customWidth="1"/>
    <col min="23" max="23" width="13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5.75" customHeight="1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>
        <v>39571</v>
      </c>
      <c r="B4" t="s">
        <v>12</v>
      </c>
      <c r="C4" t="s">
        <v>13</v>
      </c>
      <c r="D4">
        <v>10</v>
      </c>
      <c r="E4">
        <v>1200</v>
      </c>
      <c r="F4">
        <v>12000</v>
      </c>
    </row>
    <row r="5" spans="1:6">
      <c r="A5" s="1">
        <v>39571</v>
      </c>
      <c r="B5" t="s">
        <v>14</v>
      </c>
      <c r="C5" t="s">
        <v>13</v>
      </c>
      <c r="D5">
        <v>15</v>
      </c>
      <c r="E5">
        <v>1000</v>
      </c>
      <c r="F5">
        <v>15000</v>
      </c>
    </row>
    <row r="6" spans="1:6">
      <c r="A6" s="1">
        <v>39572</v>
      </c>
      <c r="B6" t="s">
        <v>14</v>
      </c>
      <c r="C6" t="s">
        <v>13</v>
      </c>
      <c r="D6">
        <v>20</v>
      </c>
      <c r="E6">
        <v>900</v>
      </c>
      <c r="F6">
        <v>18000</v>
      </c>
    </row>
    <row r="7" spans="1:6">
      <c r="A7" s="1">
        <v>39572</v>
      </c>
      <c r="B7" t="s">
        <v>15</v>
      </c>
      <c r="C7" t="s">
        <v>13</v>
      </c>
      <c r="D7">
        <v>28</v>
      </c>
      <c r="E7">
        <v>250</v>
      </c>
      <c r="F7">
        <v>7000</v>
      </c>
    </row>
    <row r="8" spans="1:6">
      <c r="A8" s="1">
        <v>39572</v>
      </c>
      <c r="B8" t="s">
        <v>14</v>
      </c>
      <c r="C8" t="s">
        <v>13</v>
      </c>
      <c r="D8">
        <v>15</v>
      </c>
      <c r="E8">
        <v>900</v>
      </c>
      <c r="F8">
        <v>13500</v>
      </c>
    </row>
    <row r="9" spans="1:6">
      <c r="A9" s="1">
        <v>39578</v>
      </c>
      <c r="B9" t="s">
        <v>12</v>
      </c>
      <c r="C9" t="s">
        <v>13</v>
      </c>
      <c r="D9">
        <v>15</v>
      </c>
      <c r="E9">
        <v>1200</v>
      </c>
      <c r="F9">
        <v>180006</v>
      </c>
    </row>
    <row r="10" spans="1:6">
      <c r="A10" s="1"/>
      <c r="C10" t="s">
        <v>16</v>
      </c>
      <c r="D10">
        <f>SUM(D4:D9)</f>
        <v>103</v>
      </c>
      <c r="E10">
        <f>SUM(E4:E9)</f>
        <v>5450</v>
      </c>
      <c r="F10">
        <f>SUM(F4:F9)</f>
        <v>245506</v>
      </c>
    </row>
    <row r="11" spans="1:6">
      <c r="A11" s="1">
        <v>39572</v>
      </c>
      <c r="B11" t="s">
        <v>17</v>
      </c>
      <c r="C11" t="s">
        <v>18</v>
      </c>
      <c r="D11">
        <v>25</v>
      </c>
      <c r="E11">
        <v>600</v>
      </c>
      <c r="F11">
        <v>15000</v>
      </c>
    </row>
    <row r="12" spans="1:6">
      <c r="A12" s="1">
        <v>39572</v>
      </c>
      <c r="B12" t="s">
        <v>19</v>
      </c>
      <c r="C12" t="s">
        <v>18</v>
      </c>
      <c r="D12">
        <v>18</v>
      </c>
      <c r="E12">
        <v>770</v>
      </c>
      <c r="F12">
        <v>13860</v>
      </c>
    </row>
    <row r="13" spans="1:6">
      <c r="A13" s="1">
        <v>39576</v>
      </c>
      <c r="B13" t="s">
        <v>17</v>
      </c>
      <c r="C13" t="s">
        <v>18</v>
      </c>
      <c r="D13">
        <v>20</v>
      </c>
      <c r="E13">
        <v>100</v>
      </c>
      <c r="F13">
        <v>3000</v>
      </c>
    </row>
    <row r="14" spans="1:6">
      <c r="A14" s="1">
        <v>39576</v>
      </c>
      <c r="B14" t="s">
        <v>19</v>
      </c>
      <c r="C14" t="s">
        <v>18</v>
      </c>
      <c r="D14">
        <v>25</v>
      </c>
      <c r="E14">
        <v>770</v>
      </c>
      <c r="F14">
        <v>15400</v>
      </c>
    </row>
    <row r="15" spans="1:6">
      <c r="A15" s="1">
        <v>39578</v>
      </c>
      <c r="B15" t="s">
        <v>17</v>
      </c>
      <c r="C15" t="s">
        <v>18</v>
      </c>
      <c r="D15">
        <v>25</v>
      </c>
      <c r="E15">
        <v>100</v>
      </c>
      <c r="F15">
        <v>2500</v>
      </c>
    </row>
    <row r="16" spans="1:6">
      <c r="A16" s="1">
        <v>39578</v>
      </c>
      <c r="B16" t="s">
        <v>19</v>
      </c>
      <c r="C16" t="s">
        <v>18</v>
      </c>
      <c r="D16">
        <v>30</v>
      </c>
      <c r="E16">
        <v>770</v>
      </c>
      <c r="F16">
        <v>19250</v>
      </c>
    </row>
    <row r="17" spans="1:23">
      <c r="A17" s="1">
        <v>39578</v>
      </c>
      <c r="B17" t="s">
        <v>17</v>
      </c>
      <c r="C17" t="s">
        <v>18</v>
      </c>
      <c r="D17">
        <v>14</v>
      </c>
      <c r="E17">
        <v>600</v>
      </c>
      <c r="F17">
        <v>8400</v>
      </c>
    </row>
    <row r="18" spans="1:23">
      <c r="C18" t="s">
        <v>20</v>
      </c>
      <c r="D18">
        <f>SUM(D11:D17)</f>
        <v>157</v>
      </c>
      <c r="E18">
        <f>SUM(E11:E17)</f>
        <v>3710</v>
      </c>
      <c r="F18">
        <f>SUM(F11:F17)</f>
        <v>77410</v>
      </c>
    </row>
    <row r="19" spans="1:23">
      <c r="C19" t="s">
        <v>21</v>
      </c>
      <c r="D19">
        <f>D18+D10</f>
        <v>260</v>
      </c>
      <c r="E19">
        <f>E18+E10</f>
        <v>9160</v>
      </c>
      <c r="F19">
        <f>F18+F10</f>
        <v>322916</v>
      </c>
    </row>
    <row r="23" spans="1:23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I23" s="2" t="s">
        <v>22</v>
      </c>
      <c r="J23" s="2" t="s">
        <v>8</v>
      </c>
      <c r="K23" s="2"/>
      <c r="L23" s="2"/>
      <c r="Q23" s="2" t="s">
        <v>23</v>
      </c>
      <c r="R23" s="2"/>
      <c r="S23" s="2" t="s">
        <v>6</v>
      </c>
      <c r="T23" s="2"/>
      <c r="U23" s="2"/>
      <c r="V23" s="2"/>
      <c r="W23" s="2"/>
    </row>
    <row r="24" spans="1:23">
      <c r="A24" s="1">
        <v>39571</v>
      </c>
      <c r="B24" t="s">
        <v>12</v>
      </c>
      <c r="C24" t="s">
        <v>13</v>
      </c>
      <c r="D24">
        <v>10</v>
      </c>
      <c r="E24">
        <v>1200</v>
      </c>
      <c r="F24">
        <v>12000</v>
      </c>
      <c r="I24" s="2" t="s">
        <v>7</v>
      </c>
      <c r="J24" s="2" t="s">
        <v>18</v>
      </c>
      <c r="K24" s="2" t="s">
        <v>13</v>
      </c>
      <c r="L24" s="2" t="s">
        <v>21</v>
      </c>
      <c r="Q24" s="2" t="s">
        <v>8</v>
      </c>
      <c r="R24" s="2" t="s">
        <v>7</v>
      </c>
      <c r="S24" s="3">
        <v>36283</v>
      </c>
      <c r="T24" s="3">
        <v>36284</v>
      </c>
      <c r="U24" s="3">
        <v>36288</v>
      </c>
      <c r="V24" s="3">
        <v>36290</v>
      </c>
      <c r="W24" s="2" t="s">
        <v>21</v>
      </c>
    </row>
    <row r="25" spans="1:23">
      <c r="A25" s="1">
        <v>39571</v>
      </c>
      <c r="B25" t="s">
        <v>14</v>
      </c>
      <c r="C25" t="s">
        <v>13</v>
      </c>
      <c r="D25">
        <v>15</v>
      </c>
      <c r="E25">
        <v>1000</v>
      </c>
      <c r="F25">
        <v>15000</v>
      </c>
      <c r="I25" s="2" t="s">
        <v>15</v>
      </c>
      <c r="J25" s="2">
        <v>83500</v>
      </c>
      <c r="K25" s="2">
        <v>7000</v>
      </c>
      <c r="L25" s="2">
        <f>SUM(I25:K25)</f>
        <v>90500</v>
      </c>
      <c r="Q25" s="2" t="s">
        <v>18</v>
      </c>
      <c r="R25" s="2" t="s">
        <v>17</v>
      </c>
      <c r="S25" s="2">
        <v>2</v>
      </c>
      <c r="T25" s="2">
        <v>1</v>
      </c>
      <c r="U25" s="2">
        <v>1</v>
      </c>
      <c r="V25" s="2">
        <v>2</v>
      </c>
      <c r="W25" s="2">
        <f>V25+U25+T25+S25</f>
        <v>6</v>
      </c>
    </row>
    <row r="26" spans="1:23">
      <c r="A26" t="s">
        <v>24</v>
      </c>
      <c r="C26">
        <v>1</v>
      </c>
      <c r="D26" cm="1">
        <f t="array" ref="D26">SUM(D24:D25/2)</f>
        <v>12.5</v>
      </c>
      <c r="E26">
        <v>1100</v>
      </c>
      <c r="F26">
        <f>F24+F25/10</f>
        <v>13500</v>
      </c>
      <c r="I26" s="2" t="s">
        <v>14</v>
      </c>
      <c r="J26" s="2">
        <v>28900</v>
      </c>
      <c r="K26" s="2">
        <v>46500</v>
      </c>
      <c r="L26" s="2">
        <f>K26+J26</f>
        <v>75400</v>
      </c>
      <c r="Q26" s="2"/>
      <c r="R26" s="2" t="s">
        <v>19</v>
      </c>
      <c r="S26" s="2">
        <v>3</v>
      </c>
      <c r="T26" s="2">
        <v>2</v>
      </c>
      <c r="U26" s="2">
        <v>1</v>
      </c>
      <c r="V26" s="2">
        <v>3</v>
      </c>
      <c r="W26" s="2">
        <f>V26+U26+T26+S26</f>
        <v>9</v>
      </c>
    </row>
    <row r="27" spans="1:23">
      <c r="A27" t="s">
        <v>25</v>
      </c>
      <c r="C27">
        <v>2</v>
      </c>
      <c r="D27">
        <f>D25+D24</f>
        <v>25</v>
      </c>
      <c r="E27">
        <f>SUM(E24:E25)</f>
        <v>2200</v>
      </c>
      <c r="F27">
        <f>SUM(F24:F25)</f>
        <v>27000</v>
      </c>
      <c r="I27" s="2" t="s">
        <v>12</v>
      </c>
      <c r="J27" s="2">
        <v>48510</v>
      </c>
      <c r="K27" s="2">
        <v>3005</v>
      </c>
      <c r="L27" s="2">
        <f>K27+J27</f>
        <v>51515</v>
      </c>
      <c r="Q27" s="2" t="s">
        <v>20</v>
      </c>
      <c r="R27" s="2"/>
      <c r="S27" s="2">
        <v>5</v>
      </c>
      <c r="T27" s="2">
        <v>1</v>
      </c>
      <c r="U27" s="2">
        <v>3</v>
      </c>
      <c r="V27" s="2">
        <v>4</v>
      </c>
      <c r="W27" s="2">
        <f>V27+U27+T27+S27</f>
        <v>13</v>
      </c>
    </row>
    <row r="28" spans="1:23">
      <c r="A28" s="1">
        <v>39572</v>
      </c>
      <c r="B28" t="s">
        <v>17</v>
      </c>
      <c r="C28" t="s">
        <v>18</v>
      </c>
      <c r="D28">
        <v>25</v>
      </c>
      <c r="E28">
        <v>600</v>
      </c>
      <c r="F28">
        <v>15000</v>
      </c>
      <c r="I28" s="2" t="s">
        <v>17</v>
      </c>
      <c r="J28" s="2">
        <v>30067</v>
      </c>
      <c r="K28" s="2">
        <v>83500</v>
      </c>
      <c r="L28" s="2">
        <f>J28+K28</f>
        <v>113567</v>
      </c>
      <c r="Q28" s="2" t="s">
        <v>13</v>
      </c>
      <c r="R28" s="2" t="s">
        <v>15</v>
      </c>
      <c r="S28" s="2">
        <v>1</v>
      </c>
      <c r="T28" s="2">
        <v>1</v>
      </c>
      <c r="U28" s="2">
        <v>5</v>
      </c>
      <c r="V28" s="2">
        <v>2</v>
      </c>
      <c r="W28" s="2">
        <f>V28+U28+T28+S28</f>
        <v>9</v>
      </c>
    </row>
    <row r="29" spans="1:23">
      <c r="A29" s="1">
        <v>39572</v>
      </c>
      <c r="B29" t="s">
        <v>19</v>
      </c>
      <c r="C29" t="s">
        <v>18</v>
      </c>
      <c r="D29">
        <v>18</v>
      </c>
      <c r="E29">
        <v>770</v>
      </c>
      <c r="F29">
        <v>13860</v>
      </c>
      <c r="I29" s="2" t="s">
        <v>19</v>
      </c>
      <c r="J29" s="2">
        <v>28900</v>
      </c>
      <c r="K29" s="2">
        <v>48510</v>
      </c>
      <c r="L29" s="2">
        <f>K29+J29</f>
        <v>77410</v>
      </c>
      <c r="Q29" s="2"/>
      <c r="R29" s="2" t="s">
        <v>14</v>
      </c>
      <c r="S29" s="2">
        <v>3</v>
      </c>
      <c r="T29" s="2">
        <v>2</v>
      </c>
      <c r="U29" s="2">
        <v>4</v>
      </c>
      <c r="V29" s="2">
        <v>1</v>
      </c>
      <c r="W29" s="2">
        <f>V29+U29+T29+S29</f>
        <v>10</v>
      </c>
    </row>
    <row r="30" spans="1:23">
      <c r="A30" s="1">
        <v>39572</v>
      </c>
      <c r="B30" t="s">
        <v>17</v>
      </c>
      <c r="C30" t="s">
        <v>18</v>
      </c>
      <c r="D30">
        <v>20</v>
      </c>
      <c r="E30">
        <v>900</v>
      </c>
      <c r="F30">
        <v>18000</v>
      </c>
      <c r="I30" s="2" t="s">
        <v>21</v>
      </c>
      <c r="J30" s="2">
        <f>SUM(J25:J29)</f>
        <v>219877</v>
      </c>
      <c r="K30" s="2">
        <f>SUM(K25:K29)</f>
        <v>188515</v>
      </c>
      <c r="L30" s="2">
        <f>SUM(L25:L29)</f>
        <v>408392</v>
      </c>
      <c r="Q30" s="2"/>
      <c r="R30" s="2" t="s">
        <v>12</v>
      </c>
      <c r="S30" s="2">
        <v>2</v>
      </c>
      <c r="T30" s="2">
        <v>3</v>
      </c>
      <c r="U30" s="2">
        <v>3</v>
      </c>
      <c r="V30" s="2">
        <v>29</v>
      </c>
      <c r="W30" s="2">
        <f>V30+U30+T30+S30</f>
        <v>37</v>
      </c>
    </row>
    <row r="31" spans="1:23">
      <c r="A31" s="1">
        <v>39572</v>
      </c>
      <c r="B31" t="s">
        <v>14</v>
      </c>
      <c r="C31" t="s">
        <v>13</v>
      </c>
      <c r="D31">
        <v>28</v>
      </c>
      <c r="E31">
        <v>250</v>
      </c>
      <c r="F31">
        <v>7000</v>
      </c>
      <c r="Q31" s="2" t="s">
        <v>16</v>
      </c>
      <c r="R31" s="2"/>
      <c r="S31" s="2">
        <f>S30+S29+S28+S27+S26+S25</f>
        <v>16</v>
      </c>
      <c r="T31" s="2">
        <f>SUM(T25:T30)</f>
        <v>10</v>
      </c>
      <c r="U31" s="2">
        <f>SUM(U30+U29+U28+U27+U26+U25)</f>
        <v>17</v>
      </c>
      <c r="V31" s="2">
        <f>SUM(V30+V29+V28+V27+V26+V25)</f>
        <v>41</v>
      </c>
      <c r="W31" s="2">
        <f>V31+U31+T31+S31</f>
        <v>84</v>
      </c>
    </row>
    <row r="32" spans="1:23">
      <c r="A32" s="1">
        <v>39572</v>
      </c>
      <c r="B32" t="s">
        <v>17</v>
      </c>
      <c r="C32" t="s">
        <v>18</v>
      </c>
      <c r="D32">
        <v>15</v>
      </c>
      <c r="E32">
        <v>900</v>
      </c>
      <c r="F32">
        <v>13500</v>
      </c>
      <c r="I32" s="2" t="s">
        <v>8</v>
      </c>
      <c r="J32" s="2" t="s">
        <v>26</v>
      </c>
      <c r="K32" s="2"/>
      <c r="L32" s="2"/>
      <c r="M32" s="2"/>
      <c r="N32" s="2"/>
      <c r="O32" s="2"/>
    </row>
    <row r="33" spans="1:15">
      <c r="A33" t="s">
        <v>27</v>
      </c>
      <c r="C33">
        <v>2</v>
      </c>
      <c r="D33" cm="1">
        <f t="array" ref="D33">SUM(D28:D32/5)</f>
        <v>21.2</v>
      </c>
      <c r="E33" cm="1">
        <f t="array" ref="E33">SUM(E28:E32/5)</f>
        <v>684</v>
      </c>
      <c r="F33" cm="1">
        <f t="array" ref="F33">SUM(F28:F32/5)</f>
        <v>13472</v>
      </c>
      <c r="I33" s="2" t="s">
        <v>22</v>
      </c>
      <c r="J33" s="2" t="s">
        <v>7</v>
      </c>
      <c r="K33" s="2"/>
      <c r="L33" s="2"/>
      <c r="M33" s="2"/>
      <c r="N33" s="2"/>
      <c r="O33" s="2"/>
    </row>
    <row r="34" spans="1:15">
      <c r="A34" t="s">
        <v>28</v>
      </c>
      <c r="C34">
        <v>5</v>
      </c>
      <c r="D34">
        <f>SUM(D28:D33)</f>
        <v>127.2</v>
      </c>
      <c r="E34">
        <f>SUM(E28:E33)</f>
        <v>4104</v>
      </c>
      <c r="F34">
        <f>SUM(F28:F32)</f>
        <v>67360</v>
      </c>
      <c r="I34" s="2" t="s">
        <v>6</v>
      </c>
      <c r="J34" s="2" t="s">
        <v>15</v>
      </c>
      <c r="K34" s="2" t="s">
        <v>14</v>
      </c>
      <c r="L34" s="2" t="s">
        <v>12</v>
      </c>
      <c r="M34" s="2" t="s">
        <v>17</v>
      </c>
      <c r="N34" s="2" t="s">
        <v>19</v>
      </c>
      <c r="O34" s="2" t="s">
        <v>21</v>
      </c>
    </row>
    <row r="35" spans="1:15">
      <c r="A35" s="1">
        <v>39576</v>
      </c>
      <c r="B35" t="s">
        <v>17</v>
      </c>
      <c r="C35" t="s">
        <v>18</v>
      </c>
      <c r="D35">
        <v>30</v>
      </c>
      <c r="E35">
        <v>100</v>
      </c>
      <c r="F35">
        <v>3000</v>
      </c>
      <c r="I35" s="3">
        <v>36283</v>
      </c>
      <c r="J35" s="2">
        <v>3455</v>
      </c>
      <c r="K35" s="2">
        <v>15000</v>
      </c>
      <c r="L35" s="2">
        <v>12000</v>
      </c>
      <c r="M35" s="2">
        <v>30567</v>
      </c>
      <c r="N35" s="2">
        <v>23677</v>
      </c>
      <c r="O35" s="2">
        <f>SUM(J35:N35)</f>
        <v>84699</v>
      </c>
    </row>
    <row r="36" spans="1:15">
      <c r="A36" s="1">
        <v>39576</v>
      </c>
      <c r="B36" t="s">
        <v>19</v>
      </c>
      <c r="C36" t="s">
        <v>18</v>
      </c>
      <c r="D36">
        <v>20</v>
      </c>
      <c r="E36">
        <v>770</v>
      </c>
      <c r="F36">
        <v>15400</v>
      </c>
      <c r="I36" s="3">
        <v>36284</v>
      </c>
      <c r="J36" s="2">
        <v>7000</v>
      </c>
      <c r="K36" s="2">
        <v>31500</v>
      </c>
      <c r="L36" s="2">
        <v>56780</v>
      </c>
      <c r="M36" s="2">
        <v>15000</v>
      </c>
      <c r="N36" s="2">
        <v>13860</v>
      </c>
      <c r="O36" s="2">
        <f>N36+M36+L36+K36+J36</f>
        <v>124140</v>
      </c>
    </row>
    <row r="37" spans="1:15">
      <c r="A37" t="s">
        <v>29</v>
      </c>
      <c r="C37">
        <v>1</v>
      </c>
      <c r="D37">
        <f>D36+D35/2</f>
        <v>35</v>
      </c>
      <c r="E37">
        <f>E36+E35/2</f>
        <v>820</v>
      </c>
      <c r="F37">
        <f>F36+F35/2</f>
        <v>16900</v>
      </c>
      <c r="I37" s="3">
        <v>36288</v>
      </c>
      <c r="J37" s="2">
        <v>6433</v>
      </c>
      <c r="K37" s="2">
        <v>43400</v>
      </c>
      <c r="L37" s="2">
        <v>23087</v>
      </c>
      <c r="M37" s="2">
        <v>3000</v>
      </c>
      <c r="N37" s="2">
        <v>15400</v>
      </c>
      <c r="O37" s="2">
        <f>N37+M37+L37+K37+J37</f>
        <v>91320</v>
      </c>
    </row>
    <row r="38" spans="1:15">
      <c r="A38" t="s">
        <v>30</v>
      </c>
      <c r="C38">
        <v>2</v>
      </c>
      <c r="D38">
        <f>D36+D35</f>
        <v>50</v>
      </c>
      <c r="E38">
        <f>SUM(E35:E36)</f>
        <v>870</v>
      </c>
      <c r="F38">
        <f>SUM(F35:F36)</f>
        <v>18400</v>
      </c>
      <c r="I38" s="3">
        <v>36290</v>
      </c>
      <c r="J38" s="2">
        <v>45456</v>
      </c>
      <c r="K38" s="2">
        <v>12309</v>
      </c>
      <c r="L38" s="2">
        <v>18000</v>
      </c>
      <c r="M38" s="2">
        <v>10900</v>
      </c>
      <c r="N38" s="2">
        <v>19250</v>
      </c>
      <c r="O38" s="2">
        <f>N38+M38+L38+K38+J38</f>
        <v>105915</v>
      </c>
    </row>
    <row r="39" spans="1:15">
      <c r="A39" s="1">
        <v>39578</v>
      </c>
      <c r="B39" t="s">
        <v>17</v>
      </c>
      <c r="C39" t="s">
        <v>18</v>
      </c>
      <c r="D39">
        <v>25</v>
      </c>
      <c r="E39">
        <v>100</v>
      </c>
      <c r="F39">
        <v>2500</v>
      </c>
      <c r="I39" s="2" t="s">
        <v>21</v>
      </c>
      <c r="J39" s="2">
        <f>SUM(J35:J38)</f>
        <v>62344</v>
      </c>
      <c r="K39" s="2">
        <f>SUM(K35:K38)</f>
        <v>102209</v>
      </c>
      <c r="L39" s="2">
        <f>SUM(L35:L38)</f>
        <v>109867</v>
      </c>
      <c r="M39" s="2">
        <f>SUM(M35:M38)</f>
        <v>59467</v>
      </c>
      <c r="N39" s="2">
        <f>SUM(N35:N38)</f>
        <v>72187</v>
      </c>
      <c r="O39" s="2">
        <f>SUM(O35:O38)</f>
        <v>406074</v>
      </c>
    </row>
    <row r="40" spans="1:15">
      <c r="A40" s="1">
        <v>39578</v>
      </c>
      <c r="B40" t="s">
        <v>19</v>
      </c>
      <c r="C40" t="s">
        <v>18</v>
      </c>
      <c r="D40">
        <v>25</v>
      </c>
      <c r="E40">
        <v>770</v>
      </c>
      <c r="F40">
        <v>19250</v>
      </c>
    </row>
    <row r="41" spans="1:15">
      <c r="A41" s="1">
        <v>39578</v>
      </c>
      <c r="B41" t="s">
        <v>17</v>
      </c>
      <c r="C41" t="s">
        <v>18</v>
      </c>
      <c r="D41">
        <v>14</v>
      </c>
      <c r="E41">
        <v>600</v>
      </c>
      <c r="F41">
        <v>8400</v>
      </c>
    </row>
    <row r="42" spans="1:15">
      <c r="A42" s="1">
        <v>39578</v>
      </c>
      <c r="B42" t="s">
        <v>12</v>
      </c>
      <c r="C42" t="s">
        <v>13</v>
      </c>
      <c r="D42">
        <v>15</v>
      </c>
      <c r="E42">
        <v>1200</v>
      </c>
      <c r="F42">
        <v>18000</v>
      </c>
      <c r="I42" s="2" t="s">
        <v>8</v>
      </c>
      <c r="J42" s="2" t="s">
        <v>13</v>
      </c>
      <c r="K42" s="2"/>
      <c r="L42" s="2"/>
      <c r="M42" s="2"/>
    </row>
    <row r="43" spans="1:15">
      <c r="A43" t="s">
        <v>31</v>
      </c>
      <c r="C43">
        <v>2</v>
      </c>
      <c r="D43" cm="1">
        <f t="array" ref="D43">SUM(D39:D42/4)</f>
        <v>19.75</v>
      </c>
      <c r="E43" cm="1">
        <f t="array" ref="E43">SUM(E39:E42/4)</f>
        <v>667.5</v>
      </c>
      <c r="F43" cm="1">
        <f t="array" ref="F43">SUM(F39:F42/4)</f>
        <v>12037.5</v>
      </c>
      <c r="I43" s="2" t="s">
        <v>22</v>
      </c>
      <c r="J43" s="2" t="s">
        <v>7</v>
      </c>
      <c r="K43" s="2"/>
      <c r="L43" s="2"/>
      <c r="M43" s="2"/>
    </row>
    <row r="44" spans="1:15">
      <c r="A44" t="s">
        <v>32</v>
      </c>
      <c r="C44">
        <v>4</v>
      </c>
      <c r="D44">
        <f>SUM(D39:D43)</f>
        <v>98.75</v>
      </c>
      <c r="E44">
        <f>SUM(E39:E43)</f>
        <v>3337.5</v>
      </c>
      <c r="F44">
        <f>SUM(F39:F43)</f>
        <v>60187.5</v>
      </c>
      <c r="I44" s="2" t="s">
        <v>6</v>
      </c>
      <c r="J44" s="2" t="s">
        <v>15</v>
      </c>
      <c r="K44" s="2" t="s">
        <v>14</v>
      </c>
      <c r="L44" s="2" t="s">
        <v>12</v>
      </c>
      <c r="M44" s="2" t="s">
        <v>21</v>
      </c>
    </row>
    <row r="45" spans="1:15">
      <c r="A45" t="s">
        <v>33</v>
      </c>
      <c r="C45">
        <v>3</v>
      </c>
      <c r="D45">
        <f>D43+D37+D33+D26/4</f>
        <v>79.075000000000003</v>
      </c>
      <c r="E45">
        <f>E43+E37+E33+E26/4</f>
        <v>2446.5</v>
      </c>
      <c r="F45">
        <f>F43+F37+F33+F26/4</f>
        <v>45784.5</v>
      </c>
      <c r="I45" s="3">
        <v>36283</v>
      </c>
      <c r="J45" s="2">
        <v>8090</v>
      </c>
      <c r="K45" s="2">
        <v>15000</v>
      </c>
      <c r="L45" s="2">
        <v>12000</v>
      </c>
      <c r="M45" s="2">
        <v>27000</v>
      </c>
    </row>
    <row r="46" spans="1:15">
      <c r="A46" t="s">
        <v>34</v>
      </c>
      <c r="C46">
        <f>C44+C38+C34+C27</f>
        <v>13</v>
      </c>
      <c r="D46">
        <f>D44+D38+D34+D27</f>
        <v>300.95</v>
      </c>
      <c r="E46">
        <f>E44+E38+E33+E27</f>
        <v>7091.5</v>
      </c>
      <c r="F46">
        <f>F44+F38+F34+F27</f>
        <v>172947.5</v>
      </c>
      <c r="I46" s="3">
        <v>36284</v>
      </c>
      <c r="J46" s="2">
        <v>7000</v>
      </c>
      <c r="K46" s="2">
        <v>31500</v>
      </c>
      <c r="L46" s="2">
        <v>1340</v>
      </c>
      <c r="M46" s="2">
        <v>38500</v>
      </c>
    </row>
    <row r="47" spans="1:15">
      <c r="I47" s="3">
        <v>36290</v>
      </c>
      <c r="J47" s="2">
        <v>6577</v>
      </c>
      <c r="K47" s="2">
        <v>23000</v>
      </c>
      <c r="L47" s="2">
        <v>18000</v>
      </c>
      <c r="M47" s="2">
        <v>18000</v>
      </c>
    </row>
    <row r="48" spans="1:15">
      <c r="I48" s="2" t="s">
        <v>21</v>
      </c>
      <c r="J48" s="2">
        <f>SUM(J45:J47)</f>
        <v>21667</v>
      </c>
      <c r="K48" s="2">
        <f>SUM(K45:K47)</f>
        <v>69500</v>
      </c>
      <c r="L48" s="2">
        <f>SUM(L45:L47)</f>
        <v>31340</v>
      </c>
      <c r="M48" s="2">
        <f>SUM(M45:M47)</f>
        <v>83500</v>
      </c>
    </row>
    <row r="50" spans="9:12">
      <c r="I50" s="2" t="s">
        <v>8</v>
      </c>
      <c r="J50" s="2" t="s">
        <v>18</v>
      </c>
      <c r="K50" s="2"/>
      <c r="L50" s="2"/>
    </row>
    <row r="51" spans="9:12">
      <c r="I51" s="2" t="s">
        <v>22</v>
      </c>
      <c r="J51" s="2" t="s">
        <v>7</v>
      </c>
      <c r="K51" s="2"/>
      <c r="L51" s="2"/>
    </row>
    <row r="52" spans="9:12">
      <c r="I52" s="2" t="s">
        <v>6</v>
      </c>
      <c r="J52" s="2" t="s">
        <v>17</v>
      </c>
      <c r="K52" s="2" t="s">
        <v>19</v>
      </c>
      <c r="L52" s="2" t="s">
        <v>21</v>
      </c>
    </row>
    <row r="53" spans="9:12">
      <c r="I53" s="3">
        <v>36284</v>
      </c>
      <c r="J53" s="2">
        <v>15000</v>
      </c>
      <c r="K53" s="2">
        <v>13860</v>
      </c>
      <c r="L53" s="2">
        <f>SUM(J53:K53)</f>
        <v>28860</v>
      </c>
    </row>
    <row r="54" spans="9:12">
      <c r="I54" s="3">
        <v>36288</v>
      </c>
      <c r="J54" s="2">
        <v>3000</v>
      </c>
      <c r="K54" s="2">
        <v>15400</v>
      </c>
      <c r="L54" s="2">
        <f>K54+J54</f>
        <v>18400</v>
      </c>
    </row>
    <row r="55" spans="9:12">
      <c r="I55" s="3">
        <v>36290</v>
      </c>
      <c r="J55" s="2">
        <v>10900</v>
      </c>
      <c r="K55" s="2">
        <v>19250</v>
      </c>
      <c r="L55" s="2">
        <f>K55+J55</f>
        <v>30150</v>
      </c>
    </row>
    <row r="56" spans="9:12">
      <c r="I56" s="2" t="s">
        <v>21</v>
      </c>
      <c r="J56" s="2">
        <f>SUM(J53:J55)</f>
        <v>28900</v>
      </c>
      <c r="K56" s="2">
        <f>SUM(K53:K55)</f>
        <v>48510</v>
      </c>
      <c r="L56" s="2">
        <f>K56+J56</f>
        <v>77410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2022-11-12T09:38:28Z</dcterms:created>
  <dcterms:modified xsi:type="dcterms:W3CDTF">2022-11-12T13:43:35Z</dcterms:modified>
  <cp:category/>
  <cp:contentStatus/>
</cp:coreProperties>
</file>