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npoom-DTS-045\Downloads\"/>
    </mc:Choice>
  </mc:AlternateContent>
  <bookViews>
    <workbookView xWindow="0" yWindow="0" windowWidth="38400" windowHeight="15150"/>
  </bookViews>
  <sheets>
    <sheet name="0.총괄" sheetId="4" r:id="rId1"/>
    <sheet name="양천구-유동인구-유동인구분석" sheetId="2" r:id="rId2"/>
    <sheet name="공공시설 방문 현황 관리" sheetId="3" r:id="rId3"/>
    <sheet name="건축인허가" sheetId="5" r:id="rId4"/>
    <sheet name="드론시뮬레이션" sheetId="6" r:id="rId5"/>
    <sheet name="하천모니터링" sheetId="7" r:id="rId6"/>
  </sheets>
  <externalReferences>
    <externalReference r:id="rId7"/>
    <externalReference r:id="rId8"/>
  </externalReferences>
  <definedNames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  <definedName name="기준일">'0.총괄'!$H$3</definedName>
    <definedName name="착수일">'0.총괄'!$B$3</definedName>
    <definedName name="휴일목록">'[2]1.사업관리'!$X$32:$X$45</definedName>
    <definedName name="ㅓㅘㅗ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4" i="6"/>
  <c r="K3" i="6"/>
  <c r="K30" i="5"/>
  <c r="K31" i="5"/>
  <c r="K32" i="5"/>
  <c r="K33" i="5"/>
  <c r="K34" i="5"/>
  <c r="K29" i="5"/>
  <c r="K3" i="5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J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4" i="5" l="1"/>
  <c r="M2" i="3"/>
  <c r="L2" i="3"/>
  <c r="N2" i="7"/>
  <c r="N2" i="6"/>
  <c r="N2" i="5"/>
  <c r="N36" i="3" l="1"/>
  <c r="E9" i="4"/>
  <c r="E18" i="4" s="1"/>
  <c r="N29" i="3"/>
  <c r="N30" i="3"/>
  <c r="N31" i="3"/>
  <c r="N32" i="3"/>
  <c r="N33" i="3"/>
  <c r="N34" i="3"/>
  <c r="N35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F20" i="4"/>
  <c r="E19" i="4"/>
  <c r="E20" i="4"/>
  <c r="E21" i="4"/>
  <c r="D19" i="4"/>
  <c r="D20" i="4"/>
  <c r="D21" i="4"/>
  <c r="G11" i="4"/>
  <c r="G20" i="4" s="1"/>
  <c r="F1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6" i="4"/>
  <c r="C7" i="4"/>
  <c r="C5" i="4" s="1"/>
  <c r="M2" i="2"/>
  <c r="E8" i="4" s="1"/>
  <c r="L2" i="2"/>
  <c r="D8" i="4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N2" i="3" l="1"/>
  <c r="D9" i="4"/>
  <c r="D18" i="4" s="1"/>
  <c r="E17" i="4"/>
  <c r="E7" i="4"/>
  <c r="E16" i="4" s="1"/>
  <c r="N2" i="2"/>
  <c r="D7" i="4" l="1"/>
  <c r="E5" i="4"/>
  <c r="D17" i="4"/>
  <c r="F8" i="4"/>
  <c r="F17" i="4" s="1"/>
  <c r="G8" i="4"/>
  <c r="G17" i="4" s="1"/>
  <c r="G12" i="4" l="1"/>
  <c r="G21" i="4" s="1"/>
  <c r="F12" i="4"/>
  <c r="F21" i="4" s="1"/>
  <c r="D6" i="4"/>
  <c r="G9" i="4" l="1"/>
  <c r="G18" i="4" s="1"/>
  <c r="F9" i="4"/>
  <c r="F18" i="4" s="1"/>
  <c r="F10" i="4"/>
  <c r="F19" i="4" s="1"/>
  <c r="G10" i="4"/>
  <c r="G19" i="4" s="1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<sst xmlns="http://schemas.openxmlformats.org/spreadsheetml/2006/main" count="643" uniqueCount="265">
  <si>
    <t>1Depth</t>
  </si>
  <si>
    <t>2Depth</t>
  </si>
  <si>
    <t>3Depth</t>
  </si>
  <si>
    <t>특화서비스</t>
    <phoneticPr fontId="2" type="noConversion"/>
  </si>
  <si>
    <t>서울시 양천구</t>
    <phoneticPr fontId="2" type="noConversion"/>
  </si>
  <si>
    <t>유동인구</t>
    <phoneticPr fontId="2" type="noConversion"/>
  </si>
  <si>
    <t>유동인구분석</t>
    <phoneticPr fontId="2" type="noConversion"/>
  </si>
  <si>
    <t>주기능</t>
    <phoneticPr fontId="2" type="noConversion"/>
  </si>
  <si>
    <t>기간별 총 방문자 수</t>
    <phoneticPr fontId="2" type="noConversion"/>
  </si>
  <si>
    <t>기간내 시간대별 방문자수</t>
    <phoneticPr fontId="2" type="noConversion"/>
  </si>
  <si>
    <t>요일별 방문자(명)</t>
    <phoneticPr fontId="2" type="noConversion"/>
  </si>
  <si>
    <t>월별 방문자(명)</t>
    <phoneticPr fontId="2" type="noConversion"/>
  </si>
  <si>
    <t>테마정원 방문자 분석</t>
    <phoneticPr fontId="2" type="noConversion"/>
  </si>
  <si>
    <t>최다 방문지점</t>
    <phoneticPr fontId="2" type="noConversion"/>
  </si>
  <si>
    <t>최소 방문지점</t>
    <phoneticPr fontId="2" type="noConversion"/>
  </si>
  <si>
    <t>최다/최소 유입지점</t>
    <phoneticPr fontId="2" type="noConversion"/>
  </si>
  <si>
    <t>최다/최소 유출지점</t>
    <phoneticPr fontId="2" type="noConversion"/>
  </si>
  <si>
    <t>테마정원 방문 현황 목록</t>
    <phoneticPr fontId="2" type="noConversion"/>
  </si>
  <si>
    <t>맵 POI 표시</t>
    <phoneticPr fontId="2" type="noConversion"/>
  </si>
  <si>
    <t>기간별 방문현황</t>
    <phoneticPr fontId="2" type="noConversion"/>
  </si>
  <si>
    <t>화면</t>
    <phoneticPr fontId="2" type="noConversion"/>
  </si>
  <si>
    <t>팝업 - 화면</t>
    <phoneticPr fontId="2" type="noConversion"/>
  </si>
  <si>
    <t>양천 - 유입</t>
    <phoneticPr fontId="2" type="noConversion"/>
  </si>
  <si>
    <t>양천 - 월별 방문자</t>
    <phoneticPr fontId="2" type="noConversion"/>
  </si>
  <si>
    <t>양천 - 유출</t>
    <phoneticPr fontId="2" type="noConversion"/>
  </si>
  <si>
    <t>양천 - 기간내 방문자</t>
    <phoneticPr fontId="2" type="noConversion"/>
  </si>
  <si>
    <t>양천 - 방문자 수</t>
    <phoneticPr fontId="2" type="noConversion"/>
  </si>
  <si>
    <t>양천 - 요일별 방문자</t>
    <phoneticPr fontId="2" type="noConversion"/>
  </si>
  <si>
    <t>막대 그래프 - 새벽, 오전, 오후, 저녁 표시</t>
    <phoneticPr fontId="2" type="noConversion"/>
  </si>
  <si>
    <t>꺽은선 그래프 - 월별 방문자 표시</t>
    <phoneticPr fontId="2" type="noConversion"/>
  </si>
  <si>
    <t>꺽은선 그래프 - 요일별 방문자 표시</t>
    <phoneticPr fontId="2" type="noConversion"/>
  </si>
  <si>
    <t>방문자수</t>
    <phoneticPr fontId="2" type="noConversion"/>
  </si>
  <si>
    <t>유입</t>
    <phoneticPr fontId="2" type="noConversion"/>
  </si>
  <si>
    <t>유출</t>
    <phoneticPr fontId="2" type="noConversion"/>
  </si>
  <si>
    <t>막대 그래프 - 방문자수</t>
    <phoneticPr fontId="2" type="noConversion"/>
  </si>
  <si>
    <t>막대 그래프 - 유입</t>
    <phoneticPr fontId="2" type="noConversion"/>
  </si>
  <si>
    <t>막대 그래프 - 유출</t>
    <phoneticPr fontId="2" type="noConversion"/>
  </si>
  <si>
    <t>목록 조회</t>
    <phoneticPr fontId="2" type="noConversion"/>
  </si>
  <si>
    <t>최다 방문지점 출력</t>
    <phoneticPr fontId="2" type="noConversion"/>
  </si>
  <si>
    <t>최소 방문지점 출력</t>
    <phoneticPr fontId="2" type="noConversion"/>
  </si>
  <si>
    <t>최다/최소 유입지점 출력</t>
    <phoneticPr fontId="2" type="noConversion"/>
  </si>
  <si>
    <t>최다/최소 유출지점 출력</t>
    <phoneticPr fontId="2" type="noConversion"/>
  </si>
  <si>
    <t>맵 POI 표시 지점 이동</t>
    <phoneticPr fontId="2" type="noConversion"/>
  </si>
  <si>
    <t>메인메뉴</t>
    <phoneticPr fontId="2" type="noConversion"/>
  </si>
  <si>
    <t>REST API</t>
    <phoneticPr fontId="2" type="noConversion"/>
  </si>
  <si>
    <t>새로고침</t>
    <phoneticPr fontId="2" type="noConversion"/>
  </si>
  <si>
    <t>조회기간 선택</t>
    <phoneticPr fontId="2" type="noConversion"/>
  </si>
  <si>
    <t>기능1</t>
    <phoneticPr fontId="2" type="noConversion"/>
  </si>
  <si>
    <t>기능2</t>
    <phoneticPr fontId="2" type="noConversion"/>
  </si>
  <si>
    <t>김지훈</t>
    <phoneticPr fontId="2" type="noConversion"/>
  </si>
  <si>
    <t>작업기간</t>
    <phoneticPr fontId="2" type="noConversion"/>
  </si>
  <si>
    <t>계획종료일</t>
    <phoneticPr fontId="2" type="noConversion"/>
  </si>
  <si>
    <t>작업자</t>
    <phoneticPr fontId="2" type="noConversion"/>
  </si>
  <si>
    <t>계획시작일</t>
    <phoneticPr fontId="2" type="noConversion"/>
  </si>
  <si>
    <t>방문자 누적통계 - 연도별 방문자수(명)</t>
    <phoneticPr fontId="2" type="noConversion"/>
  </si>
  <si>
    <t>방문자 누적통계 - 요일별 방문자수(명)</t>
    <phoneticPr fontId="2" type="noConversion"/>
  </si>
  <si>
    <t>방문자 누적통계 - 월별 방문자수(명)</t>
    <phoneticPr fontId="2" type="noConversion"/>
  </si>
  <si>
    <t>방문자 누적통계 - 시간별 방문 현황(명)</t>
    <phoneticPr fontId="2" type="noConversion"/>
  </si>
  <si>
    <t>방문자 통계 - 연도별 방문자수(명)</t>
    <phoneticPr fontId="2" type="noConversion"/>
  </si>
  <si>
    <t>방문자 통계 - 요일별 방문자수(명)</t>
    <phoneticPr fontId="2" type="noConversion"/>
  </si>
  <si>
    <t>방문자 통계 - 월별 방문자수(명)</t>
    <phoneticPr fontId="2" type="noConversion"/>
  </si>
  <si>
    <t>방문자 통계 - 시간별 방문 현황(명)</t>
    <phoneticPr fontId="2" type="noConversion"/>
  </si>
  <si>
    <t>센서별 방문자 정보 조회</t>
    <phoneticPr fontId="2" type="noConversion"/>
  </si>
  <si>
    <t>층별 방문자 정보 조회</t>
    <phoneticPr fontId="2" type="noConversion"/>
  </si>
  <si>
    <t>건물 방문자 정보 조회</t>
    <phoneticPr fontId="2" type="noConversion"/>
  </si>
  <si>
    <t>건물명 목록</t>
    <phoneticPr fontId="2" type="noConversion"/>
  </si>
  <si>
    <t>꺽은선 그래프 - 연도별 방문자 표시</t>
    <phoneticPr fontId="2" type="noConversion"/>
  </si>
  <si>
    <t>연도별 방문자수(명)</t>
    <phoneticPr fontId="2" type="noConversion"/>
  </si>
  <si>
    <t>요일별 방문자수(명)</t>
    <phoneticPr fontId="2" type="noConversion"/>
  </si>
  <si>
    <t>월별 방문자수(명)</t>
    <phoneticPr fontId="2" type="noConversion"/>
  </si>
  <si>
    <t>그래프 R1~R10 시간대별</t>
    <phoneticPr fontId="2" type="noConversion"/>
  </si>
  <si>
    <t>시간별 방문 현황(명)</t>
    <phoneticPr fontId="2" type="noConversion"/>
  </si>
  <si>
    <t>누적 통계</t>
    <phoneticPr fontId="2" type="noConversion"/>
  </si>
  <si>
    <t>조회기간 기준 통계</t>
    <phoneticPr fontId="2" type="noConversion"/>
  </si>
  <si>
    <t>방문자 통계</t>
    <phoneticPr fontId="2" type="noConversion"/>
  </si>
  <si>
    <t>센서 상세 정보</t>
    <phoneticPr fontId="2" type="noConversion"/>
  </si>
  <si>
    <t>센서 POI</t>
    <phoneticPr fontId="2" type="noConversion"/>
  </si>
  <si>
    <t>3D Tile 텍스쳐 로드</t>
    <phoneticPr fontId="2" type="noConversion"/>
  </si>
  <si>
    <t>층별 LOD4</t>
    <phoneticPr fontId="2" type="noConversion"/>
  </si>
  <si>
    <t>전체 LOD4</t>
    <phoneticPr fontId="2" type="noConversion"/>
  </si>
  <si>
    <t>층별 방문자 목록 조회</t>
    <phoneticPr fontId="2" type="noConversion"/>
  </si>
  <si>
    <t>건물 방문자 목록 조회</t>
    <phoneticPr fontId="2" type="noConversion"/>
  </si>
  <si>
    <t>공공시설 방문 현황 관리</t>
    <phoneticPr fontId="2" type="noConversion"/>
  </si>
  <si>
    <t>공공시설 스마트관리 서비스</t>
    <phoneticPr fontId="2" type="noConversion"/>
  </si>
  <si>
    <t>전북 완주군</t>
    <phoneticPr fontId="2" type="noConversion"/>
  </si>
  <si>
    <t>기능2</t>
    <phoneticPr fontId="2" type="noConversion"/>
  </si>
  <si>
    <t>기능1</t>
    <phoneticPr fontId="2" type="noConversion"/>
  </si>
  <si>
    <t>주기능</t>
    <phoneticPr fontId="2" type="noConversion"/>
  </si>
  <si>
    <t>메인메뉴</t>
    <phoneticPr fontId="2" type="noConversion"/>
  </si>
  <si>
    <t>테스트확인 개발팀(O)</t>
    <phoneticPr fontId="2" type="noConversion"/>
  </si>
  <si>
    <t>테스트확인(LX)(O)</t>
    <phoneticPr fontId="2" type="noConversion"/>
  </si>
  <si>
    <t>개발서버</t>
    <phoneticPr fontId="2" type="noConversion"/>
  </si>
  <si>
    <t>운영서버</t>
    <phoneticPr fontId="2" type="noConversion"/>
  </si>
  <si>
    <t>O</t>
  </si>
  <si>
    <t>계획
진행률
(%)</t>
  </si>
  <si>
    <t>실적
진행률
(%)</t>
    <phoneticPr fontId="12" type="noConversion"/>
  </si>
  <si>
    <t>계획
대비
  진행률</t>
    <phoneticPr fontId="12" type="noConversion"/>
  </si>
  <si>
    <t>전체</t>
    <phoneticPr fontId="12" type="noConversion"/>
  </si>
  <si>
    <t>차이</t>
    <phoneticPr fontId="12" type="noConversion"/>
  </si>
  <si>
    <t>계획대비</t>
    <phoneticPr fontId="12" type="noConversion"/>
  </si>
  <si>
    <t>실적진행률</t>
    <phoneticPr fontId="12" type="noConversion"/>
  </si>
  <si>
    <t>계획진행률</t>
    <phoneticPr fontId="12" type="noConversion"/>
  </si>
  <si>
    <t>개발</t>
    <phoneticPr fontId="12" type="noConversion"/>
  </si>
  <si>
    <t>사업관리</t>
    <phoneticPr fontId="12" type="noConversion"/>
  </si>
  <si>
    <t>비고</t>
    <phoneticPr fontId="12" type="noConversion"/>
  </si>
  <si>
    <t>계획대비
진행률</t>
    <phoneticPr fontId="12" type="noConversion"/>
  </si>
  <si>
    <t>실적진행률
(누계)</t>
    <phoneticPr fontId="12" type="noConversion"/>
  </si>
  <si>
    <t>계획진행률
(누계)</t>
    <phoneticPr fontId="12" type="noConversion"/>
  </si>
  <si>
    <t>비중(%)</t>
    <phoneticPr fontId="12" type="noConversion"/>
  </si>
  <si>
    <t>구분</t>
    <phoneticPr fontId="12" type="noConversion"/>
  </si>
  <si>
    <t>&lt;-- (필수) 시작일/종료일 입력</t>
    <phoneticPr fontId="12" type="noConversion"/>
  </si>
  <si>
    <t xml:space="preserve">기준일 : </t>
    <phoneticPr fontId="12" type="noConversion"/>
  </si>
  <si>
    <t xml:space="preserve">사업기간(일) : </t>
    <phoneticPr fontId="12" type="noConversion"/>
  </si>
  <si>
    <t xml:space="preserve">종료일 : </t>
    <phoneticPr fontId="12" type="noConversion"/>
  </si>
  <si>
    <t xml:space="preserve">착수일 : </t>
    <phoneticPr fontId="12" type="noConversion"/>
  </si>
  <si>
    <t xml:space="preserve">주차 : </t>
    <phoneticPr fontId="12" type="noConversion"/>
  </si>
  <si>
    <t>공공시설 방문 현황 관리</t>
    <phoneticPr fontId="12" type="noConversion"/>
  </si>
  <si>
    <t>건축인허가</t>
    <phoneticPr fontId="12" type="noConversion"/>
  </si>
  <si>
    <t>드론시뮬레이션</t>
    <phoneticPr fontId="2" type="noConversion"/>
  </si>
  <si>
    <t>하천모니터링</t>
    <phoneticPr fontId="12" type="noConversion"/>
  </si>
  <si>
    <t>LX 1차 잔여업무 우선순위 개발 과업 총괄 진행율</t>
    <phoneticPr fontId="2" type="noConversion"/>
  </si>
  <si>
    <t>분석 및 준비</t>
    <phoneticPr fontId="2" type="noConversion"/>
  </si>
  <si>
    <t>화면 퍼블리싱</t>
    <phoneticPr fontId="2" type="noConversion"/>
  </si>
  <si>
    <t>센서 상세 정보 팝업 - 화면 퍼블리싱</t>
    <phoneticPr fontId="2" type="noConversion"/>
  </si>
  <si>
    <t>서비스</t>
  </si>
  <si>
    <t>건축인허가 시뮬레이션</t>
  </si>
  <si>
    <t>일조권 사선제한 분석</t>
  </si>
  <si>
    <t>-</t>
  </si>
  <si>
    <t>건축물 정보</t>
  </si>
  <si>
    <t>분석 및 준비</t>
  </si>
  <si>
    <t>화면 퍼블리싱</t>
  </si>
  <si>
    <t>필지 선택</t>
  </si>
  <si>
    <t>주소검색 - 시도/구군/읍면동 리스트박스 조회</t>
  </si>
  <si>
    <t>연속지적도 on /off</t>
  </si>
  <si>
    <t>직접지정</t>
  </si>
  <si>
    <t>목록</t>
  </si>
  <si>
    <t>선택 삭제</t>
  </si>
  <si>
    <t>필지 적용</t>
  </si>
  <si>
    <t>건축선 생성</t>
  </si>
  <si>
    <t>건축선 수동 생성 - 영역 지정 및 편집</t>
  </si>
  <si>
    <t>건축선 수동 생성 - 선택 선 활성화 및 색변경</t>
  </si>
  <si>
    <t>건축선 수동 생성 - 안내 팝업</t>
  </si>
  <si>
    <t>건축선 초기화</t>
  </si>
  <si>
    <t>건축선 생성 목록</t>
  </si>
  <si>
    <t>조회</t>
  </si>
  <si>
    <t>삭제</t>
  </si>
  <si>
    <t>정북방향 지정</t>
  </si>
  <si>
    <t>이격거리 변경</t>
  </si>
  <si>
    <t>건축선 업로드(shp, dxf)</t>
  </si>
  <si>
    <t>건축선 업로드(shp, dxf) - 영역지정 및 편집</t>
  </si>
  <si>
    <t>토지이음 바로가기 - 팝업</t>
  </si>
  <si>
    <t>건축 인허가 정보 입력</t>
  </si>
  <si>
    <t>주용도 ( 건축물 용도 ) 선택</t>
  </si>
  <si>
    <t>주용도 ( 건축물 용도 ) 팝업</t>
  </si>
  <si>
    <t>시뮬레이션 분석 - 필수입력 체크</t>
  </si>
  <si>
    <t>시뮬레이션 분석 - 건물 레이어 그리기</t>
  </si>
  <si>
    <t>시뮬레이션 분석 - 사전제한 레이어 그리기</t>
  </si>
  <si>
    <t>시뮬레이션 분석 - 사전제한 레이어 On /Off</t>
  </si>
  <si>
    <t>결과보고서 - 화면 퍼블리싱</t>
  </si>
  <si>
    <t>결과보고서 - 저장</t>
  </si>
  <si>
    <t>결과보고서 - 스크린샷 촬영</t>
  </si>
  <si>
    <t>결과보고서 - 보고서 다운로드</t>
  </si>
  <si>
    <t>결과보고서 - 건물 배치 ( 3D 자동화 연결 )</t>
  </si>
  <si>
    <t>REST API</t>
  </si>
  <si>
    <t>결과보고서</t>
  </si>
  <si>
    <t>비행경로 시뮬레이션</t>
  </si>
  <si>
    <t>드론 비행경로 시뮬레이션</t>
  </si>
  <si>
    <t>새로고침</t>
  </si>
  <si>
    <t>드론 모델 선택 - 화면 퍼블리싱</t>
  </si>
  <si>
    <t>드론 모델 상세 정보 - 화면 퍼블리싱</t>
  </si>
  <si>
    <t>드론 모델 선택</t>
  </si>
  <si>
    <t>자유경로 지정</t>
  </si>
  <si>
    <t>자유경로 지정 안내 - 팝업 화면 퍼블리싱</t>
  </si>
  <si>
    <t>비행 포인트 그리기</t>
  </si>
  <si>
    <t>비행 포인트 목록</t>
  </si>
  <si>
    <t>비행 포인트 그리기 - 삭제 안내 - 팝업 화면 퍼블리싱</t>
  </si>
  <si>
    <t>비행 포인트 목록 -선택삭제</t>
  </si>
  <si>
    <t>비행 포인트 그리기 - 초기화 안내 - 팝업 화면 퍼블리싱</t>
  </si>
  <si>
    <t>비행 포인트 목록 - 초기화</t>
  </si>
  <si>
    <t>비행 포인트 목록 - 일괄적용</t>
  </si>
  <si>
    <t>비행 포인트 그리기 - 체크시 하이라이트</t>
  </si>
  <si>
    <t>비행 포인트 그리기 - 이착륙 조작</t>
  </si>
  <si>
    <t>비행 포인트 그리기 - 포인트 삭제</t>
  </si>
  <si>
    <t>비행 포인트 그리기 - 초기화</t>
  </si>
  <si>
    <t>비행 포인트 그리기 - 일괄적용</t>
  </si>
  <si>
    <t>비행금지구역 그리기</t>
  </si>
  <si>
    <t>비행제한구역 그리기</t>
  </si>
  <si>
    <t>비행장교통구역 그리기</t>
  </si>
  <si>
    <t>비행 정보 구역</t>
  </si>
  <si>
    <t>레이어 추가 - 리스트 조회 - 팝업 화면 퍼블리싱</t>
  </si>
  <si>
    <t>그리기 - 레이어 추가</t>
  </si>
  <si>
    <t>그리기 - 선택삭제</t>
  </si>
  <si>
    <t>그리기 - 전체삭제</t>
  </si>
  <si>
    <t>목록 - 레이어 추가</t>
  </si>
  <si>
    <t>목록 - 선택삭제</t>
  </si>
  <si>
    <t>목록 - 전체삭제</t>
  </si>
  <si>
    <t>비행시작</t>
  </si>
  <si>
    <t>드론 촬영 범위 계산이 불가능한 경우 - 안내 - 팝업 화면 퍼블리싱</t>
  </si>
  <si>
    <t>비행속도 입력 - 안내 - 팝업 화면 퍼블리싱</t>
  </si>
  <si>
    <t>드론 그리기</t>
  </si>
  <si>
    <t>비행 시뮬레이션 정보(드론 모의비행 정보) - 팝업 화면 퍼블리싱</t>
  </si>
  <si>
    <t>드론 그리기 - 3D 모델 비행 모드</t>
  </si>
  <si>
    <t>드론 그리기 - 사각형 촬용 범위 레이어 표출</t>
  </si>
  <si>
    <t>드론 그리기 - 비행 괴적 하이라이트 그리기</t>
  </si>
  <si>
    <t>드론 비행 경로 내 위험 지역 중첩 경고 - 팝업 화면 퍼블리싱</t>
  </si>
  <si>
    <t>비행중  위험 지역 진입시 경고 팝업 - Message</t>
  </si>
  <si>
    <t>결과보고서 - 팝업 화면 퍼블리싱</t>
  </si>
  <si>
    <t>결과보고서 - 드론정보 상세</t>
  </si>
  <si>
    <t>결과보고서 - 드론모의비행 결과</t>
  </si>
  <si>
    <t>결과보고서 - 비행경로 생성결과 다시보기</t>
  </si>
  <si>
    <t>관련 API 설계</t>
  </si>
  <si>
    <t>하천 모니터링</t>
  </si>
  <si>
    <t>실시간 하천 모니터링</t>
  </si>
  <si>
    <t>하천 모니터링 메인 - 상단</t>
  </si>
  <si>
    <t>주소, 기상, 온도정보, 바람, 습도</t>
  </si>
  <si>
    <t>기능 구현</t>
  </si>
  <si>
    <t>지도 WMS 로드</t>
  </si>
  <si>
    <t>관측소 목록 돌아가기</t>
  </si>
  <si>
    <t>하천 관측소 조회</t>
  </si>
  <si>
    <t>초기화</t>
  </si>
  <si>
    <t>하천 권역, 관할기관, 관측소명 조회</t>
  </si>
  <si>
    <t>전체 관측소 목록 조회</t>
  </si>
  <si>
    <t>하천 관측소 정보</t>
  </si>
  <si>
    <t>팝업 화면 퍼블리싱</t>
  </si>
  <si>
    <t>POI 관측소 그리기</t>
  </si>
  <si>
    <t>관측소 위치 이동</t>
  </si>
  <si>
    <t>관측소 정보 조회</t>
  </si>
  <si>
    <t>실시간 CCTV 조회</t>
  </si>
  <si>
    <t>현재경보 수위 단계</t>
  </si>
  <si>
    <t>실시간 하천정보</t>
  </si>
  <si>
    <t>기본정보</t>
  </si>
  <si>
    <t>센서위치</t>
  </si>
  <si>
    <t>실시간 계측 수위 차트</t>
  </si>
  <si>
    <t>수위설정</t>
  </si>
  <si>
    <t>경보 수위 설정</t>
  </si>
  <si>
    <t>저장</t>
  </si>
  <si>
    <t>수위예측</t>
  </si>
  <si>
    <t xml:space="preserve">시뮬레이션 결과 </t>
  </si>
  <si>
    <t>차트</t>
  </si>
  <si>
    <t>리포트 다운로드</t>
  </si>
  <si>
    <t xml:space="preserve">수위 데이터 상세 조회 </t>
  </si>
  <si>
    <t>리포트 생성</t>
  </si>
  <si>
    <t>수위 조회 리포트</t>
  </si>
  <si>
    <t xml:space="preserve">유량 데이터 상세 조회 </t>
  </si>
  <si>
    <t>유량 조회 리포트</t>
  </si>
  <si>
    <t>하천 권역 목록</t>
  </si>
  <si>
    <t>관할 기관</t>
  </si>
  <si>
    <t>관측소명</t>
  </si>
  <si>
    <t>경보 수위 설정 조회</t>
  </si>
  <si>
    <t>경보 수위 설정 저장</t>
  </si>
  <si>
    <t>시뮬레이션 결과 리포트 다운로드</t>
  </si>
  <si>
    <t>수위 조회 리포트 다운로드</t>
  </si>
  <si>
    <t>유량 조회 리포트 다운로드</t>
  </si>
  <si>
    <t>양천구-유동인구분석</t>
    <phoneticPr fontId="2" type="noConversion"/>
  </si>
  <si>
    <t>완주군-공공시설 방문 현황 관리</t>
    <phoneticPr fontId="12" type="noConversion"/>
  </si>
  <si>
    <t>서비스-건축인허가</t>
    <phoneticPr fontId="12" type="noConversion"/>
  </si>
  <si>
    <t>서비스-드론시뮬레이션</t>
    <phoneticPr fontId="2" type="noConversion"/>
  </si>
  <si>
    <t>서비스-하천모니터링</t>
    <phoneticPr fontId="12" type="noConversion"/>
  </si>
  <si>
    <t>김지훈</t>
    <phoneticPr fontId="2" type="noConversion"/>
  </si>
  <si>
    <t>김지훈</t>
    <phoneticPr fontId="2" type="noConversion"/>
  </si>
  <si>
    <t>김지훈</t>
    <phoneticPr fontId="2" type="noConversion"/>
  </si>
  <si>
    <t>TBD</t>
    <phoneticPr fontId="2" type="noConversion"/>
  </si>
  <si>
    <t>TBD</t>
    <phoneticPr fontId="2" type="noConversion"/>
  </si>
  <si>
    <t>TBD</t>
    <phoneticPr fontId="2" type="noConversion"/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</si>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</sst>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9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나눔명조"/>
      <family val="3"/>
      <charset val="129"/>
    </font>
    <font>
      <sz val="11"/>
      <color rgb="FF000000"/>
      <name val="맑은 고딕"/>
      <family val="3"/>
      <charset val="129"/>
    </font>
    <font>
      <sz val="11"/>
      <name val="나눔명조"/>
      <family val="3"/>
      <charset val="129"/>
    </font>
    <font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9" fillId="0" borderId="0" applyFont="0" applyFill="0" applyBorder="0" applyAlignment="0" applyProtection="0">
      <alignment vertical="center"/>
    </xf>
    <xf numFmtId="177" fontId="1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6" fontId="5" fillId="4" borderId="3" xfId="1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4" borderId="3" xfId="1" applyNumberFormat="1" applyFont="1" applyFill="1" applyBorder="1">
      <alignment vertical="center"/>
    </xf>
    <xf numFmtId="0" fontId="7" fillId="4" borderId="3" xfId="1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11" fillId="4" borderId="11" xfId="3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10" fontId="13" fillId="4" borderId="2" xfId="2" applyNumberFormat="1" applyFont="1" applyFill="1" applyBorder="1">
      <alignment vertical="center"/>
    </xf>
    <xf numFmtId="177" fontId="14" fillId="0" borderId="0" xfId="4" applyFont="1">
      <alignment vertical="center"/>
    </xf>
    <xf numFmtId="178" fontId="14" fillId="0" borderId="0" xfId="5" applyNumberFormat="1" applyFont="1">
      <alignment vertical="center"/>
    </xf>
    <xf numFmtId="177" fontId="14" fillId="0" borderId="0" xfId="4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78" fontId="14" fillId="0" borderId="0" xfId="5" applyNumberFormat="1" applyFont="1" applyAlignment="1">
      <alignment horizontal="center" vertical="center"/>
    </xf>
    <xf numFmtId="14" fontId="14" fillId="0" borderId="0" xfId="5" applyNumberFormat="1" applyFont="1" applyAlignment="1">
      <alignment horizontal="center" vertical="center"/>
    </xf>
    <xf numFmtId="10" fontId="17" fillId="6" borderId="2" xfId="4" applyNumberFormat="1" applyFont="1" applyFill="1" applyBorder="1" applyAlignment="1">
      <alignment horizontal="center" vertical="center"/>
    </xf>
    <xf numFmtId="10" fontId="17" fillId="6" borderId="1" xfId="4" applyNumberFormat="1" applyFont="1" applyFill="1" applyBorder="1" applyAlignment="1">
      <alignment horizontal="center" vertical="center"/>
    </xf>
    <xf numFmtId="177" fontId="18" fillId="7" borderId="12" xfId="4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 wrapText="1"/>
    </xf>
    <xf numFmtId="177" fontId="18" fillId="7" borderId="12" xfId="4" applyFont="1" applyFill="1" applyBorder="1" applyAlignment="1">
      <alignment horizontal="center" vertical="center" wrapText="1"/>
    </xf>
    <xf numFmtId="178" fontId="17" fillId="0" borderId="0" xfId="5" applyNumberFormat="1" applyFont="1">
      <alignment vertical="center"/>
    </xf>
    <xf numFmtId="178" fontId="15" fillId="0" borderId="0" xfId="5" applyNumberFormat="1" applyFont="1">
      <alignment vertical="center"/>
    </xf>
    <xf numFmtId="14" fontId="20" fillId="0" borderId="0" xfId="4" applyNumberFormat="1" applyFont="1" applyAlignment="1">
      <alignment horizontal="center" vertical="center"/>
    </xf>
    <xf numFmtId="178" fontId="14" fillId="0" borderId="0" xfId="5" applyNumberFormat="1" applyFont="1" applyBorder="1" applyAlignment="1">
      <alignment horizontal="center" vertical="center"/>
    </xf>
    <xf numFmtId="178" fontId="18" fillId="0" borderId="0" xfId="5" applyNumberFormat="1" applyFont="1" applyFill="1" applyBorder="1" applyAlignment="1">
      <alignment horizontal="center" vertical="center"/>
    </xf>
    <xf numFmtId="9" fontId="14" fillId="6" borderId="0" xfId="5" applyFont="1" applyFill="1" applyBorder="1" applyAlignment="1">
      <alignment horizontal="center" vertical="center"/>
    </xf>
    <xf numFmtId="10" fontId="14" fillId="6" borderId="0" xfId="4" applyNumberFormat="1" applyFont="1" applyFill="1" applyAlignment="1">
      <alignment horizontal="center" vertical="center"/>
    </xf>
    <xf numFmtId="10" fontId="17" fillId="0" borderId="13" xfId="4" applyNumberFormat="1" applyFont="1" applyBorder="1" applyAlignment="1">
      <alignment horizontal="center" vertical="center" wrapText="1"/>
    </xf>
    <xf numFmtId="178" fontId="14" fillId="0" borderId="14" xfId="5" applyNumberFormat="1" applyFont="1" applyBorder="1" applyAlignment="1">
      <alignment horizontal="center" vertical="center"/>
    </xf>
    <xf numFmtId="178" fontId="18" fillId="0" borderId="14" xfId="5" applyNumberFormat="1" applyFont="1" applyFill="1" applyBorder="1" applyAlignment="1">
      <alignment horizontal="center" vertical="center"/>
    </xf>
    <xf numFmtId="178" fontId="14" fillId="6" borderId="14" xfId="5" applyNumberFormat="1" applyFont="1" applyFill="1" applyBorder="1" applyAlignment="1">
      <alignment horizontal="center" vertical="center"/>
    </xf>
    <xf numFmtId="10" fontId="17" fillId="0" borderId="17" xfId="4" applyNumberFormat="1" applyFont="1" applyBorder="1" applyAlignment="1">
      <alignment horizontal="center" vertical="center" wrapText="1"/>
    </xf>
    <xf numFmtId="178" fontId="14" fillId="0" borderId="1" xfId="5" applyNumberFormat="1" applyFont="1" applyBorder="1" applyAlignment="1">
      <alignment horizontal="center" vertical="center"/>
    </xf>
    <xf numFmtId="178" fontId="18" fillId="0" borderId="1" xfId="5" applyNumberFormat="1" applyFont="1" applyBorder="1" applyAlignment="1">
      <alignment horizontal="center" vertical="center"/>
    </xf>
    <xf numFmtId="178" fontId="14" fillId="0" borderId="1" xfId="5" applyNumberFormat="1" applyFont="1" applyFill="1" applyBorder="1" applyAlignment="1">
      <alignment horizontal="center" vertical="center"/>
    </xf>
    <xf numFmtId="178" fontId="14" fillId="6" borderId="1" xfId="5" applyNumberFormat="1" applyFont="1" applyFill="1" applyBorder="1" applyAlignment="1">
      <alignment horizontal="center" vertical="center"/>
    </xf>
    <xf numFmtId="10" fontId="17" fillId="6" borderId="18" xfId="4" applyNumberFormat="1" applyFont="1" applyFill="1" applyBorder="1" applyAlignment="1">
      <alignment horizontal="center" vertical="center"/>
    </xf>
    <xf numFmtId="14" fontId="20" fillId="0" borderId="19" xfId="4" applyNumberFormat="1" applyFont="1" applyBorder="1" applyAlignment="1">
      <alignment horizontal="center" vertical="center"/>
    </xf>
    <xf numFmtId="10" fontId="17" fillId="0" borderId="19" xfId="4" applyNumberFormat="1" applyFont="1" applyBorder="1" applyAlignment="1">
      <alignment horizontal="center" vertical="center" wrapText="1"/>
    </xf>
    <xf numFmtId="10" fontId="17" fillId="6" borderId="18" xfId="4" applyNumberFormat="1" applyFont="1" applyFill="1" applyBorder="1">
      <alignment vertical="center"/>
    </xf>
    <xf numFmtId="178" fontId="18" fillId="0" borderId="1" xfId="4" applyNumberFormat="1" applyFont="1" applyBorder="1" applyAlignment="1">
      <alignment horizontal="center" vertical="center"/>
    </xf>
    <xf numFmtId="178" fontId="18" fillId="0" borderId="1" xfId="5" applyNumberFormat="1" applyFont="1" applyFill="1" applyBorder="1" applyAlignment="1">
      <alignment horizontal="center" vertical="center"/>
    </xf>
    <xf numFmtId="10" fontId="16" fillId="8" borderId="19" xfId="4" applyNumberFormat="1" applyFont="1" applyFill="1" applyBorder="1">
      <alignment vertical="center"/>
    </xf>
    <xf numFmtId="178" fontId="18" fillId="8" borderId="1" xfId="5" applyNumberFormat="1" applyFont="1" applyFill="1" applyBorder="1" applyAlignment="1">
      <alignment horizontal="center" vertical="center"/>
    </xf>
    <xf numFmtId="178" fontId="16" fillId="8" borderId="1" xfId="5" applyNumberFormat="1" applyFont="1" applyFill="1" applyBorder="1" applyAlignment="1">
      <alignment horizontal="center" vertical="center"/>
    </xf>
    <xf numFmtId="178" fontId="18" fillId="7" borderId="1" xfId="5" applyNumberFormat="1" applyFont="1" applyFill="1" applyBorder="1" applyAlignment="1">
      <alignment horizontal="center" vertical="center"/>
    </xf>
    <xf numFmtId="179" fontId="18" fillId="7" borderId="22" xfId="4" applyNumberFormat="1" applyFont="1" applyFill="1" applyBorder="1" applyAlignment="1">
      <alignment horizontal="center" vertical="center"/>
    </xf>
    <xf numFmtId="178" fontId="21" fillId="0" borderId="0" xfId="5" applyNumberFormat="1" applyFont="1">
      <alignment vertical="center"/>
    </xf>
    <xf numFmtId="14" fontId="16" fillId="0" borderId="0" xfId="4" applyNumberFormat="1" applyFont="1" applyAlignment="1">
      <alignment horizontal="center" vertical="center"/>
    </xf>
    <xf numFmtId="177" fontId="22" fillId="0" borderId="0" xfId="4" applyFont="1" applyAlignment="1">
      <alignment horizontal="right" vertical="center"/>
    </xf>
    <xf numFmtId="180" fontId="16" fillId="0" borderId="0" xfId="4" applyNumberFormat="1" applyFont="1" applyAlignment="1">
      <alignment horizontal="center" vertical="center"/>
    </xf>
    <xf numFmtId="14" fontId="16" fillId="0" borderId="0" xfId="4" applyNumberFormat="1" applyFont="1" applyAlignment="1">
      <alignment horizontal="left" vertical="center"/>
    </xf>
    <xf numFmtId="0" fontId="16" fillId="0" borderId="0" xfId="4" applyNumberFormat="1" applyFont="1" applyAlignment="1">
      <alignment horizontal="center" vertical="center"/>
    </xf>
    <xf numFmtId="181" fontId="23" fillId="0" borderId="0" xfId="4" applyNumberFormat="1" applyFont="1" applyAlignment="1">
      <alignment horizontal="right" vertical="center"/>
    </xf>
    <xf numFmtId="177" fontId="18" fillId="0" borderId="0" xfId="4" applyFont="1">
      <alignment vertical="center"/>
    </xf>
    <xf numFmtId="14" fontId="20" fillId="0" borderId="17" xfId="4" applyNumberFormat="1" applyFont="1" applyBorder="1" applyAlignment="1">
      <alignment horizontal="center" vertical="center"/>
    </xf>
    <xf numFmtId="10" fontId="13" fillId="4" borderId="2" xfId="2" applyNumberFormat="1" applyFont="1" applyFill="1" applyBorder="1" applyAlignment="1">
      <alignment horizontal="center" vertical="center"/>
    </xf>
    <xf numFmtId="10" fontId="17" fillId="6" borderId="16" xfId="4" applyNumberFormat="1" applyFont="1" applyFill="1" applyBorder="1" applyAlignment="1">
      <alignment horizontal="center" vertical="center"/>
    </xf>
    <xf numFmtId="10" fontId="17" fillId="6" borderId="15" xfId="4" applyNumberFormat="1" applyFont="1" applyFill="1" applyBorder="1" applyAlignment="1">
      <alignment horizontal="center" vertical="center"/>
    </xf>
    <xf numFmtId="177" fontId="24" fillId="0" borderId="0" xfId="4" applyFont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17" fillId="6" borderId="20" xfId="4" applyNumberFormat="1" applyFont="1" applyFill="1" applyBorder="1" applyAlignment="1">
      <alignment horizontal="center" vertical="center"/>
    </xf>
    <xf numFmtId="10" fontId="17" fillId="6" borderId="1" xfId="4" applyNumberFormat="1" applyFont="1" applyFill="1" applyBorder="1" applyAlignment="1">
      <alignment horizontal="center" vertical="center"/>
    </xf>
    <xf numFmtId="10" fontId="17" fillId="6" borderId="21" xfId="4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5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" xfId="0" applyFont="1" applyBorder="1" applyAlignment="1">
      <alignment horizontal="center" vertical="top"/>
    </xf>
    <xf numFmtId="0" fontId="25" fillId="0" borderId="2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26" fillId="0" borderId="1" xfId="1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25" fillId="0" borderId="3" xfId="0" applyFont="1" applyBorder="1" applyAlignment="1">
      <alignment horizontal="center" vertical="top"/>
    </xf>
    <xf numFmtId="0" fontId="25" fillId="0" borderId="3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10" borderId="2" xfId="0" applyFont="1" applyFill="1" applyBorder="1" applyAlignment="1">
      <alignment horizontal="left" vertical="top"/>
    </xf>
    <xf numFmtId="0" fontId="25" fillId="10" borderId="1" xfId="0" applyFont="1" applyFill="1" applyBorder="1">
      <alignment vertical="center"/>
    </xf>
    <xf numFmtId="0" fontId="25" fillId="10" borderId="3" xfId="0" applyFont="1" applyFill="1" applyBorder="1" applyAlignment="1">
      <alignment horizontal="left" vertical="top"/>
    </xf>
    <xf numFmtId="0" fontId="25" fillId="10" borderId="4" xfId="0" applyFont="1" applyFill="1" applyBorder="1" applyAlignment="1">
      <alignment horizontal="left" vertical="top"/>
    </xf>
    <xf numFmtId="0" fontId="25" fillId="0" borderId="4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25" fillId="0" borderId="2" xfId="0" applyFont="1" applyBorder="1" applyAlignment="1">
      <alignment vertical="top"/>
    </xf>
    <xf numFmtId="0" fontId="25" fillId="10" borderId="3" xfId="0" applyFont="1" applyFill="1" applyBorder="1" applyAlignment="1">
      <alignment vertical="top"/>
    </xf>
    <xf numFmtId="0" fontId="25" fillId="0" borderId="2" xfId="0" applyFont="1" applyBorder="1" applyAlignment="1">
      <alignment vertical="top"/>
    </xf>
    <xf numFmtId="0" fontId="25" fillId="0" borderId="3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3" xfId="0" applyFont="1" applyBorder="1" applyAlignment="1">
      <alignment vertical="top"/>
    </xf>
    <xf numFmtId="0" fontId="26" fillId="0" borderId="1" xfId="1" applyNumberFormat="1" applyFont="1" applyBorder="1" applyAlignment="1">
      <alignment horizontal="center" vertical="center"/>
    </xf>
    <xf numFmtId="14" fontId="27" fillId="9" borderId="24" xfId="0" applyNumberFormat="1" applyFont="1" applyFill="1" applyBorder="1" applyAlignment="1" applyProtection="1">
      <alignment horizontal="center" vertical="center"/>
      <protection locked="0"/>
    </xf>
    <xf numFmtId="9" fontId="26" fillId="0" borderId="1" xfId="2" applyNumberFormat="1" applyFont="1" applyFill="1" applyBorder="1">
      <alignment vertical="center"/>
    </xf>
    <xf numFmtId="9" fontId="26" fillId="0" borderId="1" xfId="2" applyNumberFormat="1" applyFont="1" applyFill="1" applyBorder="1" applyAlignment="1">
      <alignment horizontal="center" vertical="center"/>
    </xf>
    <xf numFmtId="14" fontId="27" fillId="9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2" xfId="0" applyFont="1" applyFill="1" applyBorder="1" applyAlignment="1">
      <alignment horizontal="center" vertical="top"/>
    </xf>
    <xf numFmtId="0" fontId="25" fillId="0" borderId="1" xfId="0" applyFont="1" applyFill="1" applyBorder="1">
      <alignment vertical="center"/>
    </xf>
    <xf numFmtId="0" fontId="25" fillId="0" borderId="3" xfId="0" applyFont="1" applyFill="1" applyBorder="1" applyAlignment="1">
      <alignment horizontal="center" vertical="top"/>
    </xf>
    <xf numFmtId="0" fontId="25" fillId="10" borderId="2" xfId="0" applyFont="1" applyFill="1" applyBorder="1" applyAlignment="1">
      <alignment horizontal="left" vertical="center"/>
    </xf>
    <xf numFmtId="0" fontId="25" fillId="1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center" vertical="top"/>
    </xf>
    <xf numFmtId="0" fontId="25" fillId="10" borderId="4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left" vertical="center"/>
    </xf>
  </cellXfs>
  <cellStyles count="6">
    <cellStyle name="메모 2 5 9 6" xfId="2"/>
    <cellStyle name="문자필드 7 5" xfId="1"/>
    <cellStyle name="백분율" xfId="3" builtinId="5"/>
    <cellStyle name="백분율 2" xfId="5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0.2070588235294118</c:v>
                </c:pt>
                <c:pt idx="1">
                  <c:v>1</c:v>
                </c:pt>
                <c:pt idx="2">
                  <c:v>3.5294117647058823E-2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0.2070588235294118</c:v>
                </c:pt>
                <c:pt idx="1">
                  <c:v>1</c:v>
                </c:pt>
                <c:pt idx="2">
                  <c:v>3.5294117647058823E-2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43561456"/>
        <c:axId val="8435603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8435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560368"/>
        <c:crosses val="autoZero"/>
        <c:auto val="1"/>
        <c:lblAlgn val="ctr"/>
        <c:lblOffset val="100"/>
        <c:noMultiLvlLbl val="0"/>
      </c:catAx>
      <c:valAx>
        <c:axId val="84356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56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43;&#51109;/Downloads/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tabSelected="1" zoomScale="89" zoomScaleNormal="89" zoomScaleSheetLayoutView="120" zoomScalePageLayoutView="70" workbookViewId="0">
      <selection activeCell="D11" sqref="D11"/>
    </sheetView>
  </sheetViews>
  <sheetFormatPr defaultColWidth="8.88671875" defaultRowHeight="16.5" x14ac:dyDescent="0.3"/>
  <cols>
    <col min="1" max="1" width="12.44140625" style="18" customWidth="1"/>
    <col min="2" max="2" width="24.33203125" style="18" customWidth="1"/>
    <col min="3" max="8" width="17.33203125" style="18" customWidth="1"/>
    <col min="9" max="9" width="6.33203125" style="18" customWidth="1"/>
    <col min="10" max="10" width="10.88671875" style="19" customWidth="1"/>
    <col min="11" max="11" width="8.88671875" style="18"/>
    <col min="12" max="12" width="9.44140625" style="18" customWidth="1"/>
    <col min="13" max="13" width="7.33203125" style="18" customWidth="1"/>
    <col min="14" max="16384" width="8.88671875" style="18"/>
  </cols>
  <sheetData>
    <row r="1" spans="1:10" ht="25.5" customHeight="1" x14ac:dyDescent="0.3">
      <c r="A1" s="68" t="s">
        <v>120</v>
      </c>
      <c r="B1" s="68"/>
      <c r="C1" s="68"/>
      <c r="D1" s="68"/>
      <c r="E1" s="68"/>
      <c r="F1" s="68"/>
      <c r="G1" s="68"/>
      <c r="H1" s="68"/>
      <c r="I1" s="19"/>
    </row>
    <row r="2" spans="1:10" ht="17.100000000000001" customHeight="1" x14ac:dyDescent="0.3">
      <c r="A2" s="63"/>
      <c r="B2" s="63"/>
      <c r="C2" s="63"/>
      <c r="D2" s="63"/>
      <c r="E2" s="63"/>
      <c r="F2" s="62"/>
      <c r="G2" s="58" t="s">
        <v>115</v>
      </c>
      <c r="H2" s="61"/>
      <c r="I2" s="56"/>
    </row>
    <row r="3" spans="1:10" ht="27.6" customHeight="1" thickBot="1" x14ac:dyDescent="0.35">
      <c r="A3" s="58" t="s">
        <v>114</v>
      </c>
      <c r="B3" s="60">
        <v>45411</v>
      </c>
      <c r="C3" s="58" t="s">
        <v>113</v>
      </c>
      <c r="D3" s="60">
        <v>45473</v>
      </c>
      <c r="E3" s="58" t="s">
        <v>112</v>
      </c>
      <c r="F3" s="59"/>
      <c r="G3" s="58" t="s">
        <v>111</v>
      </c>
      <c r="H3" s="57">
        <v>45447</v>
      </c>
      <c r="I3" s="56" t="s">
        <v>110</v>
      </c>
    </row>
    <row r="4" spans="1:10" ht="37.35" customHeight="1" thickTop="1" x14ac:dyDescent="0.3">
      <c r="A4" s="69" t="s">
        <v>109</v>
      </c>
      <c r="B4" s="70"/>
      <c r="C4" s="26" t="s">
        <v>108</v>
      </c>
      <c r="D4" s="28" t="s">
        <v>107</v>
      </c>
      <c r="E4" s="28" t="s">
        <v>106</v>
      </c>
      <c r="F4" s="27" t="s">
        <v>105</v>
      </c>
      <c r="G4" s="26" t="s">
        <v>98</v>
      </c>
      <c r="H4" s="55" t="s">
        <v>104</v>
      </c>
      <c r="I4" s="30"/>
    </row>
    <row r="5" spans="1:10" ht="29.1" hidden="1" customHeight="1" x14ac:dyDescent="0.3">
      <c r="A5" s="71" t="s">
        <v>97</v>
      </c>
      <c r="B5" s="72"/>
      <c r="C5" s="54">
        <f>SUM(C6:C7)</f>
        <v>1.0999999999999999</v>
      </c>
      <c r="D5" s="53">
        <f>C6*D6+C7*D7</f>
        <v>0.24832944852941177</v>
      </c>
      <c r="E5" s="53">
        <f>E6*C6+C7*E7</f>
        <v>0.21705882352941178</v>
      </c>
      <c r="F5" s="52">
        <f t="shared" ref="F5:F12" si="0">IF(ISERROR(E5/D5), IFERROR(#DIV/0!, "진행 전"), E5/D5)</f>
        <v>0.87407605024219936</v>
      </c>
      <c r="G5" s="52">
        <f t="shared" ref="G5:G12" si="1">E5-D5</f>
        <v>-3.1270624999999996E-2</v>
      </c>
      <c r="H5" s="51"/>
      <c r="I5" s="30"/>
    </row>
    <row r="6" spans="1:10" ht="21.75" hidden="1" customHeight="1" x14ac:dyDescent="0.3">
      <c r="A6" s="75" t="s">
        <v>103</v>
      </c>
      <c r="B6" s="74"/>
      <c r="C6" s="44">
        <v>0.1</v>
      </c>
      <c r="D6" s="50">
        <f>'[2]1.사업관리'!S3</f>
        <v>0.41270625000000011</v>
      </c>
      <c r="E6" s="50">
        <f>'[2]1.사업관리'!T3</f>
        <v>0.10000000000000002</v>
      </c>
      <c r="F6" s="42">
        <f t="shared" si="0"/>
        <v>0.242303090878803</v>
      </c>
      <c r="G6" s="42">
        <f t="shared" si="1"/>
        <v>-0.31270625000000007</v>
      </c>
      <c r="H6" s="47"/>
      <c r="I6" s="30"/>
    </row>
    <row r="7" spans="1:10" ht="21.75" customHeight="1" x14ac:dyDescent="0.3">
      <c r="A7" s="73" t="s">
        <v>102</v>
      </c>
      <c r="B7" s="74"/>
      <c r="C7" s="44">
        <f>SUM(C8:C12)</f>
        <v>0.99999999999999989</v>
      </c>
      <c r="D7" s="49">
        <f>AVERAGE(D8:D12)</f>
        <v>0.2070588235294118</v>
      </c>
      <c r="E7" s="49">
        <f>AVERAGE(E8:E12)</f>
        <v>0.2070588235294118</v>
      </c>
      <c r="F7" s="42">
        <f t="shared" si="0"/>
        <v>1</v>
      </c>
      <c r="G7" s="42">
        <f t="shared" si="1"/>
        <v>0</v>
      </c>
      <c r="H7" s="47"/>
      <c r="I7" s="30"/>
    </row>
    <row r="8" spans="1:10" ht="21.75" customHeight="1" x14ac:dyDescent="0.3">
      <c r="A8" s="48"/>
      <c r="B8" s="25" t="s">
        <v>253</v>
      </c>
      <c r="C8" s="44">
        <v>0.15</v>
      </c>
      <c r="D8" s="43">
        <f>'양천구-유동인구-유동인구분석'!L2</f>
        <v>1</v>
      </c>
      <c r="E8" s="43">
        <f>'양천구-유동인구-유동인구분석'!M2</f>
        <v>1</v>
      </c>
      <c r="F8" s="42">
        <f t="shared" si="0"/>
        <v>1</v>
      </c>
      <c r="G8" s="41">
        <f t="shared" si="1"/>
        <v>0</v>
      </c>
      <c r="H8" s="47"/>
      <c r="I8" s="30"/>
      <c r="J8" s="29"/>
    </row>
    <row r="9" spans="1:10" ht="21.75" customHeight="1" x14ac:dyDescent="0.3">
      <c r="A9" s="45"/>
      <c r="B9" s="25" t="s">
        <v>254</v>
      </c>
      <c r="C9" s="44">
        <v>0.15</v>
      </c>
      <c r="D9" s="43">
        <f>'공공시설 방문 현황 관리'!L2</f>
        <v>3.5294117647058823E-2</v>
      </c>
      <c r="E9" s="43">
        <f>'공공시설 방문 현황 관리'!M2</f>
        <v>3.5294117647058823E-2</v>
      </c>
      <c r="F9" s="42">
        <f t="shared" si="0"/>
        <v>1</v>
      </c>
      <c r="G9" s="41">
        <f t="shared" si="1"/>
        <v>0</v>
      </c>
      <c r="H9" s="46"/>
      <c r="I9" s="30"/>
      <c r="J9" s="29"/>
    </row>
    <row r="10" spans="1:10" ht="21.75" customHeight="1" x14ac:dyDescent="0.3">
      <c r="A10" s="45"/>
      <c r="B10" s="25" t="s">
        <v>255</v>
      </c>
      <c r="C10" s="44">
        <v>0.3</v>
      </c>
      <c r="D10" s="43">
        <v>0</v>
      </c>
      <c r="E10" s="43">
        <v>0</v>
      </c>
      <c r="F10" s="42" t="str">
        <f t="shared" si="0"/>
        <v>진행 전</v>
      </c>
      <c r="G10" s="41">
        <f t="shared" si="1"/>
        <v>0</v>
      </c>
      <c r="H10" s="46"/>
      <c r="I10" s="30"/>
      <c r="J10" s="29"/>
    </row>
    <row r="11" spans="1:10" ht="21.75" customHeight="1" x14ac:dyDescent="0.3">
      <c r="A11" s="45"/>
      <c r="B11" s="24" t="s">
        <v>256</v>
      </c>
      <c r="C11" s="44">
        <v>0.3</v>
      </c>
      <c r="D11" s="43">
        <v>0</v>
      </c>
      <c r="E11" s="43">
        <v>0</v>
      </c>
      <c r="F11" s="42" t="str">
        <f t="shared" si="0"/>
        <v>진행 전</v>
      </c>
      <c r="G11" s="41">
        <f t="shared" si="1"/>
        <v>0</v>
      </c>
      <c r="H11" s="64"/>
      <c r="I11" s="30"/>
      <c r="J11" s="29"/>
    </row>
    <row r="12" spans="1:10" ht="21.75" customHeight="1" x14ac:dyDescent="0.3">
      <c r="A12" s="45"/>
      <c r="B12" s="24" t="s">
        <v>257</v>
      </c>
      <c r="C12" s="44">
        <v>0.1</v>
      </c>
      <c r="D12" s="43">
        <v>0</v>
      </c>
      <c r="E12" s="43">
        <v>0</v>
      </c>
      <c r="F12" s="42" t="str">
        <f t="shared" si="0"/>
        <v>진행 전</v>
      </c>
      <c r="G12" s="41">
        <f t="shared" si="1"/>
        <v>0</v>
      </c>
      <c r="H12" s="40"/>
      <c r="I12" s="30"/>
      <c r="J12" s="29"/>
    </row>
    <row r="13" spans="1:10" ht="21.75" customHeight="1" thickBot="1" x14ac:dyDescent="0.35">
      <c r="A13" s="66"/>
      <c r="B13" s="67"/>
      <c r="C13" s="39"/>
      <c r="D13" s="38"/>
      <c r="E13" s="38"/>
      <c r="F13" s="37"/>
      <c r="G13" s="37"/>
      <c r="H13" s="36"/>
      <c r="I13" s="30"/>
      <c r="J13" s="29"/>
    </row>
    <row r="14" spans="1:10" ht="20.100000000000001" customHeight="1" thickTop="1" thickBot="1" x14ac:dyDescent="0.35">
      <c r="A14" s="35"/>
      <c r="B14" s="35"/>
      <c r="C14" s="34"/>
      <c r="D14" s="33"/>
      <c r="E14" s="33"/>
      <c r="F14" s="32"/>
      <c r="G14" s="32"/>
      <c r="H14" s="31"/>
      <c r="I14" s="30"/>
      <c r="J14" s="29"/>
    </row>
    <row r="15" spans="1:10" ht="20.100000000000001" customHeight="1" thickTop="1" x14ac:dyDescent="0.3">
      <c r="A15" s="20"/>
      <c r="B15" s="20"/>
      <c r="D15" s="28" t="s">
        <v>101</v>
      </c>
      <c r="E15" s="28" t="s">
        <v>100</v>
      </c>
      <c r="F15" s="27" t="s">
        <v>99</v>
      </c>
      <c r="G15" s="26" t="s">
        <v>98</v>
      </c>
    </row>
    <row r="16" spans="1:10" ht="20.100000000000001" customHeight="1" x14ac:dyDescent="0.3">
      <c r="B16" s="20" t="s">
        <v>97</v>
      </c>
      <c r="D16" s="19">
        <f t="shared" ref="D16:G17" si="2">D7</f>
        <v>0.2070588235294118</v>
      </c>
      <c r="E16" s="19">
        <f t="shared" si="2"/>
        <v>0.2070588235294118</v>
      </c>
      <c r="F16" s="19">
        <f t="shared" si="2"/>
        <v>1</v>
      </c>
      <c r="G16" s="19">
        <f t="shared" si="2"/>
        <v>0</v>
      </c>
    </row>
    <row r="17" spans="2:7" ht="20.100000000000001" customHeight="1" x14ac:dyDescent="0.3">
      <c r="B17" s="25" t="s">
        <v>6</v>
      </c>
      <c r="D17" s="19">
        <f t="shared" si="2"/>
        <v>1</v>
      </c>
      <c r="E17" s="19">
        <f t="shared" si="2"/>
        <v>1</v>
      </c>
      <c r="F17" s="19">
        <f t="shared" si="2"/>
        <v>1</v>
      </c>
      <c r="G17" s="19">
        <f t="shared" si="2"/>
        <v>0</v>
      </c>
    </row>
    <row r="18" spans="2:7" ht="20.100000000000001" customHeight="1" x14ac:dyDescent="0.3">
      <c r="B18" s="25" t="s">
        <v>116</v>
      </c>
      <c r="C18" s="20"/>
      <c r="D18" s="19">
        <f t="shared" ref="D18:G21" si="3">D9</f>
        <v>3.5294117647058823E-2</v>
      </c>
      <c r="E18" s="19">
        <f t="shared" si="3"/>
        <v>3.5294117647058823E-2</v>
      </c>
      <c r="F18" s="19">
        <f t="shared" si="3"/>
        <v>1</v>
      </c>
      <c r="G18" s="19">
        <f t="shared" si="3"/>
        <v>0</v>
      </c>
    </row>
    <row r="19" spans="2:7" ht="20.100000000000001" customHeight="1" x14ac:dyDescent="0.3">
      <c r="B19" s="25" t="s">
        <v>117</v>
      </c>
      <c r="C19" s="20"/>
      <c r="D19" s="19">
        <f t="shared" si="3"/>
        <v>0</v>
      </c>
      <c r="E19" s="19">
        <f t="shared" si="3"/>
        <v>0</v>
      </c>
      <c r="F19" s="19" t="str">
        <f t="shared" si="3"/>
        <v>진행 전</v>
      </c>
      <c r="G19" s="19">
        <f t="shared" si="3"/>
        <v>0</v>
      </c>
    </row>
    <row r="20" spans="2:7" ht="20.100000000000001" customHeight="1" x14ac:dyDescent="0.3">
      <c r="B20" s="24" t="s">
        <v>118</v>
      </c>
      <c r="C20" s="20"/>
      <c r="D20" s="19">
        <f t="shared" si="3"/>
        <v>0</v>
      </c>
      <c r="E20" s="19">
        <f t="shared" si="3"/>
        <v>0</v>
      </c>
      <c r="F20" s="19" t="str">
        <f t="shared" si="3"/>
        <v>진행 전</v>
      </c>
      <c r="G20" s="19">
        <f t="shared" si="3"/>
        <v>0</v>
      </c>
    </row>
    <row r="21" spans="2:7" ht="20.100000000000001" customHeight="1" x14ac:dyDescent="0.3">
      <c r="B21" s="24" t="s">
        <v>119</v>
      </c>
      <c r="D21" s="19">
        <f t="shared" si="3"/>
        <v>0</v>
      </c>
      <c r="E21" s="19">
        <f t="shared" si="3"/>
        <v>0</v>
      </c>
      <c r="F21" s="19" t="str">
        <f t="shared" si="3"/>
        <v>진행 전</v>
      </c>
      <c r="G21" s="19">
        <f t="shared" si="3"/>
        <v>0</v>
      </c>
    </row>
    <row r="22" spans="2:7" ht="20.100000000000001" customHeight="1" x14ac:dyDescent="0.3"/>
    <row r="23" spans="2:7" ht="20.100000000000001" customHeight="1" x14ac:dyDescent="0.3"/>
    <row r="24" spans="2:7" ht="20.100000000000001" customHeight="1" x14ac:dyDescent="0.3"/>
    <row r="25" spans="2:7" ht="20.100000000000001" customHeight="1" x14ac:dyDescent="0.3"/>
    <row r="26" spans="2:7" ht="18" customHeight="1" x14ac:dyDescent="0.3"/>
    <row r="27" spans="2:7" ht="18" customHeight="1" x14ac:dyDescent="0.3"/>
    <row r="28" spans="2:7" ht="18" customHeight="1" x14ac:dyDescent="0.3"/>
    <row r="29" spans="2:7" ht="18" customHeight="1" x14ac:dyDescent="0.3"/>
    <row r="30" spans="2:7" ht="18" customHeight="1" x14ac:dyDescent="0.3"/>
    <row r="31" spans="2:7" ht="18" customHeight="1" x14ac:dyDescent="0.3"/>
    <row r="32" spans="2:7" ht="18" customHeight="1" x14ac:dyDescent="0.3"/>
    <row r="33" spans="2:10" ht="18" customHeight="1" x14ac:dyDescent="0.3"/>
    <row r="34" spans="2:10" ht="18" customHeight="1" x14ac:dyDescent="0.3"/>
    <row r="35" spans="2:10" ht="18" customHeight="1" x14ac:dyDescent="0.3"/>
    <row r="36" spans="2:10" ht="18" customHeight="1" x14ac:dyDescent="0.3"/>
    <row r="37" spans="2:10" ht="18" customHeight="1" x14ac:dyDescent="0.3"/>
    <row r="38" spans="2:10" ht="18" customHeight="1" x14ac:dyDescent="0.3"/>
    <row r="39" spans="2:10" ht="18" customHeight="1" x14ac:dyDescent="0.3">
      <c r="D39" s="23"/>
      <c r="E39" s="22"/>
      <c r="F39" s="22"/>
    </row>
    <row r="40" spans="2:10" ht="18" customHeight="1" x14ac:dyDescent="0.3">
      <c r="B40" s="21"/>
      <c r="C40" s="20"/>
    </row>
    <row r="41" spans="2:10" ht="18" customHeight="1" x14ac:dyDescent="0.3"/>
    <row r="42" spans="2:10" ht="18" customHeight="1" x14ac:dyDescent="0.3"/>
    <row r="43" spans="2:10" ht="18" customHeight="1" x14ac:dyDescent="0.3"/>
    <row r="44" spans="2:10" ht="18" customHeight="1" x14ac:dyDescent="0.3"/>
    <row r="45" spans="2:10" ht="18" customHeight="1" x14ac:dyDescent="0.3"/>
    <row r="46" spans="2:10" ht="18" customHeight="1" x14ac:dyDescent="0.3">
      <c r="J46" s="18"/>
    </row>
    <row r="47" spans="2:10" ht="18" customHeight="1" x14ac:dyDescent="0.3">
      <c r="J47" s="18"/>
    </row>
    <row r="48" spans="2:10" ht="18" customHeight="1" x14ac:dyDescent="0.3">
      <c r="J48" s="18"/>
    </row>
    <row r="49" spans="10:10" ht="18" customHeight="1" x14ac:dyDescent="0.3">
      <c r="J49" s="18"/>
    </row>
    <row r="50" spans="10:10" x14ac:dyDescent="0.3">
      <c r="J50" s="18"/>
    </row>
    <row r="51" spans="10:10" x14ac:dyDescent="0.3">
      <c r="J51" s="18"/>
    </row>
    <row r="52" spans="10:10" x14ac:dyDescent="0.3">
      <c r="J52" s="18"/>
    </row>
    <row r="53" spans="10:10" x14ac:dyDescent="0.3">
      <c r="J53" s="18"/>
    </row>
    <row r="54" spans="10:10" x14ac:dyDescent="0.3">
      <c r="J54" s="18"/>
    </row>
    <row r="55" spans="10:10" x14ac:dyDescent="0.3">
      <c r="J55" s="18"/>
    </row>
    <row r="56" spans="10:10" x14ac:dyDescent="0.3">
      <c r="J56" s="18"/>
    </row>
    <row r="57" spans="10:10" x14ac:dyDescent="0.3">
      <c r="J57" s="18"/>
    </row>
    <row r="58" spans="10:10" x14ac:dyDescent="0.3">
      <c r="J58" s="18"/>
    </row>
  </sheetData>
  <mergeCells count="6">
    <mergeCell ref="A13:B13"/>
    <mergeCell ref="A1:H1"/>
    <mergeCell ref="A4:B4"/>
    <mergeCell ref="A5:B5"/>
    <mergeCell ref="A7:B7"/>
    <mergeCell ref="A6:B6"/>
  </mergeCells>
  <phoneticPr fontId="2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G17" sqref="G17"/>
    </sheetView>
  </sheetViews>
  <sheetFormatPr defaultColWidth="11.5546875" defaultRowHeight="17.25" x14ac:dyDescent="0.3"/>
  <cols>
    <col min="1" max="1" width="12.109375" bestFit="1" customWidth="1"/>
    <col min="2" max="2" width="15.44140625" bestFit="1" customWidth="1"/>
    <col min="3" max="3" width="16.44140625" bestFit="1" customWidth="1"/>
    <col min="4" max="4" width="15.109375" bestFit="1" customWidth="1"/>
    <col min="5" max="5" width="23.88671875" style="1" bestFit="1" customWidth="1"/>
    <col min="6" max="6" width="27.5546875" bestFit="1" customWidth="1"/>
    <col min="7" max="7" width="43.44140625" bestFit="1" customWidth="1"/>
  </cols>
  <sheetData>
    <row r="1" spans="1:18" ht="83.25" customHeight="1" x14ac:dyDescent="0.3">
      <c r="A1" s="2" t="s">
        <v>43</v>
      </c>
      <c r="B1" s="2" t="s">
        <v>0</v>
      </c>
      <c r="C1" s="2" t="s">
        <v>1</v>
      </c>
      <c r="D1" s="2" t="s">
        <v>2</v>
      </c>
      <c r="E1" s="14" t="s">
        <v>7</v>
      </c>
      <c r="F1" s="2" t="s">
        <v>47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76" t="s">
        <v>89</v>
      </c>
      <c r="P1" s="77"/>
      <c r="Q1" s="76" t="s">
        <v>90</v>
      </c>
      <c r="R1" s="77"/>
    </row>
    <row r="2" spans="1:18" ht="42.95" customHeight="1" x14ac:dyDescent="0.3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>
        <f>AVERAGE(L3:L28)</f>
        <v>1</v>
      </c>
      <c r="M2" s="17">
        <f>AVERAGE(M3:M28)</f>
        <v>1</v>
      </c>
      <c r="N2" s="17">
        <f>M2/L2</f>
        <v>1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87" customFormat="1" ht="26.1" customHeight="1" x14ac:dyDescent="0.3">
      <c r="A3" s="117" t="s">
        <v>3</v>
      </c>
      <c r="B3" s="117" t="s">
        <v>4</v>
      </c>
      <c r="C3" s="117" t="s">
        <v>5</v>
      </c>
      <c r="D3" s="117" t="s">
        <v>6</v>
      </c>
      <c r="E3" s="118" t="s">
        <v>44</v>
      </c>
      <c r="F3" s="83" t="s">
        <v>22</v>
      </c>
      <c r="G3" s="83"/>
      <c r="H3" s="103" t="s">
        <v>49</v>
      </c>
      <c r="I3" s="103">
        <v>0.5</v>
      </c>
      <c r="J3" s="86">
        <v>45419</v>
      </c>
      <c r="K3" s="86">
        <f>J3+I3</f>
        <v>45419.5</v>
      </c>
      <c r="L3" s="105">
        <v>1</v>
      </c>
      <c r="M3" s="105">
        <v>1</v>
      </c>
      <c r="N3" s="106">
        <f t="shared" ref="N3:N18" si="0">IF(ISERROR(M3/L3), IFERROR(#DIV/0!, "진행 전"), M3/L3)</f>
        <v>1</v>
      </c>
      <c r="O3" s="119" t="s">
        <v>93</v>
      </c>
      <c r="P3" s="85"/>
      <c r="Q3" s="84" t="s">
        <v>93</v>
      </c>
      <c r="R3" s="85"/>
    </row>
    <row r="4" spans="1:18" s="87" customFormat="1" ht="26.1" customHeight="1" x14ac:dyDescent="0.3">
      <c r="A4" s="117"/>
      <c r="B4" s="117"/>
      <c r="C4" s="117"/>
      <c r="D4" s="117"/>
      <c r="E4" s="118"/>
      <c r="F4" s="83" t="s">
        <v>23</v>
      </c>
      <c r="G4" s="83"/>
      <c r="H4" s="103" t="s">
        <v>49</v>
      </c>
      <c r="I4" s="103">
        <v>0.5</v>
      </c>
      <c r="J4" s="86">
        <v>45419</v>
      </c>
      <c r="K4" s="86">
        <f t="shared" ref="K4:K28" si="1">J4+I4</f>
        <v>45419.5</v>
      </c>
      <c r="L4" s="105">
        <v>1</v>
      </c>
      <c r="M4" s="105">
        <v>1</v>
      </c>
      <c r="N4" s="106">
        <f t="shared" si="0"/>
        <v>1</v>
      </c>
      <c r="O4" s="119" t="s">
        <v>93</v>
      </c>
      <c r="P4" s="85"/>
      <c r="Q4" s="84" t="s">
        <v>93</v>
      </c>
      <c r="R4" s="85"/>
    </row>
    <row r="5" spans="1:18" s="87" customFormat="1" ht="26.1" customHeight="1" x14ac:dyDescent="0.3">
      <c r="A5" s="117"/>
      <c r="B5" s="117"/>
      <c r="C5" s="117"/>
      <c r="D5" s="117"/>
      <c r="E5" s="118"/>
      <c r="F5" s="83" t="s">
        <v>24</v>
      </c>
      <c r="G5" s="83"/>
      <c r="H5" s="103" t="s">
        <v>49</v>
      </c>
      <c r="I5" s="103">
        <v>0.5</v>
      </c>
      <c r="J5" s="86">
        <v>45420</v>
      </c>
      <c r="K5" s="86">
        <f t="shared" si="1"/>
        <v>45420.5</v>
      </c>
      <c r="L5" s="105">
        <v>1</v>
      </c>
      <c r="M5" s="105">
        <v>1</v>
      </c>
      <c r="N5" s="106">
        <f t="shared" si="0"/>
        <v>1</v>
      </c>
      <c r="O5" s="119" t="s">
        <v>93</v>
      </c>
      <c r="P5" s="85"/>
      <c r="Q5" s="84" t="s">
        <v>93</v>
      </c>
      <c r="R5" s="85"/>
    </row>
    <row r="6" spans="1:18" s="87" customFormat="1" ht="26.1" customHeight="1" x14ac:dyDescent="0.3">
      <c r="A6" s="117"/>
      <c r="B6" s="117"/>
      <c r="C6" s="117"/>
      <c r="D6" s="117"/>
      <c r="E6" s="118"/>
      <c r="F6" s="83" t="s">
        <v>25</v>
      </c>
      <c r="G6" s="83"/>
      <c r="H6" s="103" t="s">
        <v>49</v>
      </c>
      <c r="I6" s="103">
        <v>0.5</v>
      </c>
      <c r="J6" s="86">
        <v>45420</v>
      </c>
      <c r="K6" s="86">
        <f t="shared" si="1"/>
        <v>45420.5</v>
      </c>
      <c r="L6" s="105">
        <v>1</v>
      </c>
      <c r="M6" s="105">
        <v>1</v>
      </c>
      <c r="N6" s="106">
        <f t="shared" si="0"/>
        <v>1</v>
      </c>
      <c r="O6" s="119" t="s">
        <v>93</v>
      </c>
      <c r="P6" s="85"/>
      <c r="Q6" s="84" t="s">
        <v>93</v>
      </c>
      <c r="R6" s="85"/>
    </row>
    <row r="7" spans="1:18" s="87" customFormat="1" ht="26.1" customHeight="1" x14ac:dyDescent="0.3">
      <c r="A7" s="117"/>
      <c r="B7" s="117"/>
      <c r="C7" s="117"/>
      <c r="D7" s="117"/>
      <c r="E7" s="118"/>
      <c r="F7" s="83" t="s">
        <v>26</v>
      </c>
      <c r="G7" s="83"/>
      <c r="H7" s="103" t="s">
        <v>49</v>
      </c>
      <c r="I7" s="103">
        <v>0.5</v>
      </c>
      <c r="J7" s="86">
        <v>45421</v>
      </c>
      <c r="K7" s="86">
        <f t="shared" si="1"/>
        <v>45421.5</v>
      </c>
      <c r="L7" s="105">
        <v>1</v>
      </c>
      <c r="M7" s="105">
        <v>1</v>
      </c>
      <c r="N7" s="106">
        <f t="shared" si="0"/>
        <v>1</v>
      </c>
      <c r="O7" s="119" t="s">
        <v>93</v>
      </c>
      <c r="P7" s="85"/>
      <c r="Q7" s="84" t="s">
        <v>93</v>
      </c>
      <c r="R7" s="85"/>
    </row>
    <row r="8" spans="1:18" s="87" customFormat="1" ht="26.1" customHeight="1" x14ac:dyDescent="0.3">
      <c r="A8" s="117"/>
      <c r="B8" s="117"/>
      <c r="C8" s="117"/>
      <c r="D8" s="117"/>
      <c r="E8" s="118"/>
      <c r="F8" s="83" t="s">
        <v>27</v>
      </c>
      <c r="G8" s="83"/>
      <c r="H8" s="103" t="s">
        <v>49</v>
      </c>
      <c r="I8" s="103">
        <v>0.5</v>
      </c>
      <c r="J8" s="86">
        <v>45421</v>
      </c>
      <c r="K8" s="86">
        <f t="shared" si="1"/>
        <v>45421.5</v>
      </c>
      <c r="L8" s="105">
        <v>1</v>
      </c>
      <c r="M8" s="105">
        <v>1</v>
      </c>
      <c r="N8" s="106">
        <f t="shared" si="0"/>
        <v>1</v>
      </c>
      <c r="O8" s="119" t="s">
        <v>93</v>
      </c>
      <c r="P8" s="85"/>
      <c r="Q8" s="84" t="s">
        <v>93</v>
      </c>
      <c r="R8" s="85"/>
    </row>
    <row r="9" spans="1:18" s="87" customFormat="1" ht="26.1" customHeight="1" x14ac:dyDescent="0.3">
      <c r="A9" s="117"/>
      <c r="B9" s="117"/>
      <c r="C9" s="117"/>
      <c r="D9" s="117"/>
      <c r="E9" s="118" t="s">
        <v>19</v>
      </c>
      <c r="F9" s="83" t="s">
        <v>20</v>
      </c>
      <c r="G9" s="83"/>
      <c r="H9" s="103" t="s">
        <v>49</v>
      </c>
      <c r="I9" s="103">
        <v>0.5</v>
      </c>
      <c r="J9" s="86">
        <v>45422</v>
      </c>
      <c r="K9" s="86">
        <f t="shared" si="1"/>
        <v>45422.5</v>
      </c>
      <c r="L9" s="105">
        <v>1</v>
      </c>
      <c r="M9" s="105">
        <v>1</v>
      </c>
      <c r="N9" s="106">
        <f t="shared" si="0"/>
        <v>1</v>
      </c>
      <c r="O9" s="119" t="s">
        <v>93</v>
      </c>
      <c r="P9" s="85"/>
      <c r="Q9" s="84" t="s">
        <v>93</v>
      </c>
      <c r="R9" s="85"/>
    </row>
    <row r="10" spans="1:18" s="87" customFormat="1" ht="26.1" customHeight="1" x14ac:dyDescent="0.3">
      <c r="A10" s="117"/>
      <c r="B10" s="117"/>
      <c r="C10" s="117"/>
      <c r="D10" s="117"/>
      <c r="E10" s="118"/>
      <c r="F10" s="83" t="s">
        <v>45</v>
      </c>
      <c r="G10" s="83"/>
      <c r="H10" s="103" t="s">
        <v>49</v>
      </c>
      <c r="I10" s="103">
        <v>0.5</v>
      </c>
      <c r="J10" s="86">
        <v>45422</v>
      </c>
      <c r="K10" s="86">
        <f t="shared" si="1"/>
        <v>45422.5</v>
      </c>
      <c r="L10" s="105">
        <v>1</v>
      </c>
      <c r="M10" s="105">
        <v>1</v>
      </c>
      <c r="N10" s="106">
        <f t="shared" si="0"/>
        <v>1</v>
      </c>
      <c r="O10" s="119" t="s">
        <v>93</v>
      </c>
      <c r="P10" s="85"/>
      <c r="Q10" s="84" t="s">
        <v>93</v>
      </c>
      <c r="R10" s="85"/>
    </row>
    <row r="11" spans="1:18" s="87" customFormat="1" ht="26.1" customHeight="1" x14ac:dyDescent="0.3">
      <c r="A11" s="117"/>
      <c r="B11" s="117"/>
      <c r="C11" s="117"/>
      <c r="D11" s="117"/>
      <c r="E11" s="120" t="s">
        <v>19</v>
      </c>
      <c r="F11" s="83" t="s">
        <v>46</v>
      </c>
      <c r="G11" s="83"/>
      <c r="H11" s="103" t="s">
        <v>49</v>
      </c>
      <c r="I11" s="103">
        <v>0.5</v>
      </c>
      <c r="J11" s="86">
        <v>45425</v>
      </c>
      <c r="K11" s="86">
        <f t="shared" si="1"/>
        <v>45425.5</v>
      </c>
      <c r="L11" s="105">
        <v>1</v>
      </c>
      <c r="M11" s="105">
        <v>1</v>
      </c>
      <c r="N11" s="106">
        <f t="shared" si="0"/>
        <v>1</v>
      </c>
      <c r="O11" s="119" t="s">
        <v>93</v>
      </c>
      <c r="P11" s="85"/>
      <c r="Q11" s="84" t="s">
        <v>93</v>
      </c>
      <c r="R11" s="85"/>
    </row>
    <row r="12" spans="1:18" s="87" customFormat="1" ht="26.1" customHeight="1" x14ac:dyDescent="0.3">
      <c r="A12" s="117"/>
      <c r="B12" s="117"/>
      <c r="C12" s="117"/>
      <c r="D12" s="117"/>
      <c r="E12" s="120"/>
      <c r="F12" s="83" t="s">
        <v>8</v>
      </c>
      <c r="G12" s="83"/>
      <c r="H12" s="103" t="s">
        <v>49</v>
      </c>
      <c r="I12" s="103">
        <v>0.5</v>
      </c>
      <c r="J12" s="86">
        <v>45425</v>
      </c>
      <c r="K12" s="86">
        <f t="shared" si="1"/>
        <v>45425.5</v>
      </c>
      <c r="L12" s="105">
        <v>1</v>
      </c>
      <c r="M12" s="105">
        <v>1</v>
      </c>
      <c r="N12" s="106">
        <f t="shared" si="0"/>
        <v>1</v>
      </c>
      <c r="O12" s="119" t="s">
        <v>93</v>
      </c>
      <c r="P12" s="85"/>
      <c r="Q12" s="84" t="s">
        <v>93</v>
      </c>
      <c r="R12" s="85"/>
    </row>
    <row r="13" spans="1:18" s="87" customFormat="1" ht="26.1" customHeight="1" x14ac:dyDescent="0.3">
      <c r="A13" s="117"/>
      <c r="B13" s="117"/>
      <c r="C13" s="117"/>
      <c r="D13" s="117"/>
      <c r="E13" s="120"/>
      <c r="F13" s="83" t="s">
        <v>9</v>
      </c>
      <c r="G13" s="83" t="s">
        <v>28</v>
      </c>
      <c r="H13" s="103" t="s">
        <v>49</v>
      </c>
      <c r="I13" s="103">
        <v>0.5</v>
      </c>
      <c r="J13" s="86">
        <v>45426</v>
      </c>
      <c r="K13" s="86">
        <f t="shared" si="1"/>
        <v>45426.5</v>
      </c>
      <c r="L13" s="105">
        <v>1</v>
      </c>
      <c r="M13" s="105">
        <v>1</v>
      </c>
      <c r="N13" s="106">
        <f t="shared" si="0"/>
        <v>1</v>
      </c>
      <c r="O13" s="119" t="s">
        <v>93</v>
      </c>
      <c r="P13" s="85"/>
      <c r="Q13" s="84" t="s">
        <v>93</v>
      </c>
      <c r="R13" s="85"/>
    </row>
    <row r="14" spans="1:18" s="87" customFormat="1" ht="26.1" customHeight="1" x14ac:dyDescent="0.3">
      <c r="A14" s="117"/>
      <c r="B14" s="117"/>
      <c r="C14" s="117"/>
      <c r="D14" s="117"/>
      <c r="E14" s="120"/>
      <c r="F14" s="121" t="s">
        <v>11</v>
      </c>
      <c r="G14" s="83" t="s">
        <v>21</v>
      </c>
      <c r="H14" s="103" t="s">
        <v>49</v>
      </c>
      <c r="I14" s="103">
        <v>0.5</v>
      </c>
      <c r="J14" s="86">
        <v>45426</v>
      </c>
      <c r="K14" s="86">
        <f t="shared" si="1"/>
        <v>45426.5</v>
      </c>
      <c r="L14" s="105">
        <v>1</v>
      </c>
      <c r="M14" s="105">
        <v>1</v>
      </c>
      <c r="N14" s="106">
        <f t="shared" si="0"/>
        <v>1</v>
      </c>
      <c r="O14" s="119" t="s">
        <v>93</v>
      </c>
      <c r="P14" s="85"/>
      <c r="Q14" s="84" t="s">
        <v>93</v>
      </c>
      <c r="R14" s="85"/>
    </row>
    <row r="15" spans="1:18" s="87" customFormat="1" ht="26.1" customHeight="1" x14ac:dyDescent="0.3">
      <c r="A15" s="117"/>
      <c r="B15" s="117"/>
      <c r="C15" s="117"/>
      <c r="D15" s="117"/>
      <c r="E15" s="120"/>
      <c r="F15" s="121"/>
      <c r="G15" s="83" t="s">
        <v>29</v>
      </c>
      <c r="H15" s="103" t="s">
        <v>49</v>
      </c>
      <c r="I15" s="103">
        <v>0.5</v>
      </c>
      <c r="J15" s="86">
        <v>45428</v>
      </c>
      <c r="K15" s="86">
        <f t="shared" si="1"/>
        <v>45428.5</v>
      </c>
      <c r="L15" s="105">
        <v>1</v>
      </c>
      <c r="M15" s="105">
        <v>1</v>
      </c>
      <c r="N15" s="106">
        <f t="shared" si="0"/>
        <v>1</v>
      </c>
      <c r="O15" s="119" t="s">
        <v>93</v>
      </c>
      <c r="P15" s="85"/>
      <c r="Q15" s="84" t="s">
        <v>93</v>
      </c>
      <c r="R15" s="85"/>
    </row>
    <row r="16" spans="1:18" s="87" customFormat="1" ht="26.1" customHeight="1" x14ac:dyDescent="0.3">
      <c r="A16" s="117"/>
      <c r="B16" s="117"/>
      <c r="C16" s="117"/>
      <c r="D16" s="117"/>
      <c r="E16" s="120"/>
      <c r="F16" s="121" t="s">
        <v>10</v>
      </c>
      <c r="G16" s="83" t="s">
        <v>21</v>
      </c>
      <c r="H16" s="103" t="s">
        <v>49</v>
      </c>
      <c r="I16" s="103">
        <v>0.5</v>
      </c>
      <c r="J16" s="86">
        <v>45428</v>
      </c>
      <c r="K16" s="86">
        <f t="shared" si="1"/>
        <v>45428.5</v>
      </c>
      <c r="L16" s="105">
        <v>1</v>
      </c>
      <c r="M16" s="105">
        <v>1</v>
      </c>
      <c r="N16" s="106">
        <f t="shared" si="0"/>
        <v>1</v>
      </c>
      <c r="O16" s="119" t="s">
        <v>93</v>
      </c>
      <c r="P16" s="85"/>
      <c r="Q16" s="84" t="s">
        <v>93</v>
      </c>
      <c r="R16" s="85"/>
    </row>
    <row r="17" spans="1:18" s="87" customFormat="1" ht="26.1" customHeight="1" x14ac:dyDescent="0.3">
      <c r="A17" s="117"/>
      <c r="B17" s="117"/>
      <c r="C17" s="117"/>
      <c r="D17" s="117"/>
      <c r="E17" s="120"/>
      <c r="F17" s="121"/>
      <c r="G17" s="83" t="s">
        <v>30</v>
      </c>
      <c r="H17" s="103" t="s">
        <v>49</v>
      </c>
      <c r="I17" s="103">
        <v>0.5</v>
      </c>
      <c r="J17" s="86">
        <v>45429</v>
      </c>
      <c r="K17" s="86">
        <f t="shared" si="1"/>
        <v>45429.5</v>
      </c>
      <c r="L17" s="105">
        <v>1</v>
      </c>
      <c r="M17" s="105">
        <v>1</v>
      </c>
      <c r="N17" s="106">
        <f t="shared" si="0"/>
        <v>1</v>
      </c>
      <c r="O17" s="119" t="s">
        <v>93</v>
      </c>
      <c r="P17" s="85"/>
      <c r="Q17" s="84" t="s">
        <v>93</v>
      </c>
      <c r="R17" s="85"/>
    </row>
    <row r="18" spans="1:18" s="87" customFormat="1" ht="26.1" customHeight="1" x14ac:dyDescent="0.3">
      <c r="A18" s="117"/>
      <c r="B18" s="117"/>
      <c r="C18" s="117"/>
      <c r="D18" s="117"/>
      <c r="E18" s="120" t="s">
        <v>12</v>
      </c>
      <c r="F18" s="83" t="s">
        <v>20</v>
      </c>
      <c r="G18" s="83"/>
      <c r="H18" s="103" t="s">
        <v>49</v>
      </c>
      <c r="I18" s="103">
        <v>0.5</v>
      </c>
      <c r="J18" s="86">
        <v>45429</v>
      </c>
      <c r="K18" s="86">
        <f t="shared" si="1"/>
        <v>45429.5</v>
      </c>
      <c r="L18" s="105">
        <v>1</v>
      </c>
      <c r="M18" s="105">
        <v>1</v>
      </c>
      <c r="N18" s="106">
        <f t="shared" si="0"/>
        <v>1</v>
      </c>
      <c r="O18" s="119" t="s">
        <v>93</v>
      </c>
      <c r="P18" s="85"/>
      <c r="Q18" s="84" t="s">
        <v>93</v>
      </c>
      <c r="R18" s="85"/>
    </row>
    <row r="19" spans="1:18" s="87" customFormat="1" ht="26.1" customHeight="1" x14ac:dyDescent="0.3">
      <c r="A19" s="117"/>
      <c r="B19" s="117"/>
      <c r="C19" s="117"/>
      <c r="D19" s="117"/>
      <c r="E19" s="120" t="s">
        <v>12</v>
      </c>
      <c r="F19" s="83" t="s">
        <v>31</v>
      </c>
      <c r="G19" s="83" t="s">
        <v>34</v>
      </c>
      <c r="H19" s="103" t="s">
        <v>49</v>
      </c>
      <c r="I19" s="103">
        <v>0.5</v>
      </c>
      <c r="J19" s="86">
        <v>45432</v>
      </c>
      <c r="K19" s="86">
        <f t="shared" si="1"/>
        <v>45432.5</v>
      </c>
      <c r="L19" s="105">
        <v>1</v>
      </c>
      <c r="M19" s="105">
        <v>1</v>
      </c>
      <c r="N19" s="106">
        <f>IF(ISERROR(M19/L19), IFERROR(#DIV/0!, "진행 전"), M19/L19)</f>
        <v>1</v>
      </c>
      <c r="O19" s="119" t="s">
        <v>93</v>
      </c>
      <c r="P19" s="85"/>
      <c r="Q19" s="85"/>
      <c r="R19" s="85"/>
    </row>
    <row r="20" spans="1:18" s="87" customFormat="1" ht="26.1" customHeight="1" x14ac:dyDescent="0.3">
      <c r="A20" s="117"/>
      <c r="B20" s="117"/>
      <c r="C20" s="117"/>
      <c r="D20" s="117"/>
      <c r="E20" s="120"/>
      <c r="F20" s="83" t="s">
        <v>32</v>
      </c>
      <c r="G20" s="83" t="s">
        <v>35</v>
      </c>
      <c r="H20" s="103" t="s">
        <v>49</v>
      </c>
      <c r="I20" s="103">
        <v>0.5</v>
      </c>
      <c r="J20" s="86">
        <v>45432</v>
      </c>
      <c r="K20" s="86">
        <f t="shared" si="1"/>
        <v>45432.5</v>
      </c>
      <c r="L20" s="105">
        <v>1</v>
      </c>
      <c r="M20" s="105">
        <v>1</v>
      </c>
      <c r="N20" s="106">
        <f t="shared" ref="N20:N28" si="2">IF(ISERROR(M20/L20), IFERROR(#DIV/0!, "진행 전"), M20/L20)</f>
        <v>1</v>
      </c>
      <c r="O20" s="119" t="s">
        <v>93</v>
      </c>
      <c r="P20" s="85"/>
      <c r="Q20" s="85"/>
      <c r="R20" s="85"/>
    </row>
    <row r="21" spans="1:18" s="87" customFormat="1" ht="26.1" customHeight="1" x14ac:dyDescent="0.3">
      <c r="A21" s="117"/>
      <c r="B21" s="117"/>
      <c r="C21" s="117"/>
      <c r="D21" s="117"/>
      <c r="E21" s="120"/>
      <c r="F21" s="83" t="s">
        <v>33</v>
      </c>
      <c r="G21" s="83" t="s">
        <v>36</v>
      </c>
      <c r="H21" s="103" t="s">
        <v>49</v>
      </c>
      <c r="I21" s="103">
        <v>0.5</v>
      </c>
      <c r="J21" s="86">
        <v>45433</v>
      </c>
      <c r="K21" s="86">
        <f t="shared" si="1"/>
        <v>45433.5</v>
      </c>
      <c r="L21" s="105">
        <v>1</v>
      </c>
      <c r="M21" s="105">
        <v>1</v>
      </c>
      <c r="N21" s="106">
        <f t="shared" si="2"/>
        <v>1</v>
      </c>
      <c r="O21" s="119" t="s">
        <v>93</v>
      </c>
      <c r="P21" s="85"/>
      <c r="Q21" s="85"/>
      <c r="R21" s="85"/>
    </row>
    <row r="22" spans="1:18" s="87" customFormat="1" ht="26.1" customHeight="1" x14ac:dyDescent="0.3">
      <c r="A22" s="117"/>
      <c r="B22" s="117"/>
      <c r="C22" s="117"/>
      <c r="D22" s="117"/>
      <c r="E22" s="120"/>
      <c r="F22" s="83" t="s">
        <v>13</v>
      </c>
      <c r="G22" s="83" t="s">
        <v>38</v>
      </c>
      <c r="H22" s="103" t="s">
        <v>49</v>
      </c>
      <c r="I22" s="103">
        <v>0.5</v>
      </c>
      <c r="J22" s="86">
        <v>45433</v>
      </c>
      <c r="K22" s="86">
        <f t="shared" si="1"/>
        <v>45433.5</v>
      </c>
      <c r="L22" s="105">
        <v>1</v>
      </c>
      <c r="M22" s="105">
        <v>1</v>
      </c>
      <c r="N22" s="106">
        <f t="shared" si="2"/>
        <v>1</v>
      </c>
      <c r="O22" s="119" t="s">
        <v>93</v>
      </c>
      <c r="P22" s="85"/>
      <c r="Q22" s="85"/>
      <c r="R22" s="85"/>
    </row>
    <row r="23" spans="1:18" s="87" customFormat="1" ht="26.1" customHeight="1" x14ac:dyDescent="0.3">
      <c r="A23" s="117"/>
      <c r="B23" s="117"/>
      <c r="C23" s="117"/>
      <c r="D23" s="117"/>
      <c r="E23" s="120"/>
      <c r="F23" s="83" t="s">
        <v>14</v>
      </c>
      <c r="G23" s="83" t="s">
        <v>39</v>
      </c>
      <c r="H23" s="103" t="s">
        <v>49</v>
      </c>
      <c r="I23" s="103">
        <v>0.5</v>
      </c>
      <c r="J23" s="86">
        <v>45434</v>
      </c>
      <c r="K23" s="86">
        <f t="shared" si="1"/>
        <v>45434.5</v>
      </c>
      <c r="L23" s="105">
        <v>1</v>
      </c>
      <c r="M23" s="105">
        <v>1</v>
      </c>
      <c r="N23" s="106">
        <f t="shared" si="2"/>
        <v>1</v>
      </c>
      <c r="O23" s="119" t="s">
        <v>93</v>
      </c>
      <c r="P23" s="85"/>
      <c r="Q23" s="85"/>
      <c r="R23" s="85"/>
    </row>
    <row r="24" spans="1:18" s="87" customFormat="1" ht="26.1" customHeight="1" x14ac:dyDescent="0.3">
      <c r="A24" s="117"/>
      <c r="B24" s="117"/>
      <c r="C24" s="117"/>
      <c r="D24" s="117"/>
      <c r="E24" s="120"/>
      <c r="F24" s="83" t="s">
        <v>15</v>
      </c>
      <c r="G24" s="83" t="s">
        <v>40</v>
      </c>
      <c r="H24" s="103" t="s">
        <v>49</v>
      </c>
      <c r="I24" s="103">
        <v>0.5</v>
      </c>
      <c r="J24" s="86">
        <v>45434</v>
      </c>
      <c r="K24" s="86">
        <f t="shared" si="1"/>
        <v>45434.5</v>
      </c>
      <c r="L24" s="105">
        <v>1</v>
      </c>
      <c r="M24" s="105">
        <v>1</v>
      </c>
      <c r="N24" s="106">
        <f t="shared" si="2"/>
        <v>1</v>
      </c>
      <c r="O24" s="119" t="s">
        <v>93</v>
      </c>
      <c r="P24" s="85"/>
      <c r="Q24" s="85"/>
      <c r="R24" s="85"/>
    </row>
    <row r="25" spans="1:18" s="87" customFormat="1" ht="26.1" customHeight="1" x14ac:dyDescent="0.3">
      <c r="A25" s="117"/>
      <c r="B25" s="117"/>
      <c r="C25" s="117"/>
      <c r="D25" s="117"/>
      <c r="E25" s="120"/>
      <c r="F25" s="83" t="s">
        <v>16</v>
      </c>
      <c r="G25" s="83" t="s">
        <v>41</v>
      </c>
      <c r="H25" s="103" t="s">
        <v>49</v>
      </c>
      <c r="I25" s="103">
        <v>0.5</v>
      </c>
      <c r="J25" s="86">
        <v>45435</v>
      </c>
      <c r="K25" s="86">
        <f t="shared" si="1"/>
        <v>45435.5</v>
      </c>
      <c r="L25" s="105">
        <v>1</v>
      </c>
      <c r="M25" s="105">
        <v>1</v>
      </c>
      <c r="N25" s="106">
        <f t="shared" si="2"/>
        <v>1</v>
      </c>
      <c r="O25" s="119" t="s">
        <v>93</v>
      </c>
      <c r="P25" s="85"/>
      <c r="Q25" s="85"/>
      <c r="R25" s="85"/>
    </row>
    <row r="26" spans="1:18" s="87" customFormat="1" ht="26.1" customHeight="1" x14ac:dyDescent="0.3">
      <c r="A26" s="117"/>
      <c r="B26" s="117"/>
      <c r="C26" s="117"/>
      <c r="D26" s="117"/>
      <c r="E26" s="120"/>
      <c r="F26" s="83" t="s">
        <v>17</v>
      </c>
      <c r="G26" s="83" t="s">
        <v>37</v>
      </c>
      <c r="H26" s="103" t="s">
        <v>49</v>
      </c>
      <c r="I26" s="103">
        <v>0.5</v>
      </c>
      <c r="J26" s="86">
        <v>45435</v>
      </c>
      <c r="K26" s="86">
        <f t="shared" si="1"/>
        <v>45435.5</v>
      </c>
      <c r="L26" s="105">
        <v>1</v>
      </c>
      <c r="M26" s="105">
        <v>1</v>
      </c>
      <c r="N26" s="106">
        <f t="shared" si="2"/>
        <v>1</v>
      </c>
      <c r="O26" s="119" t="s">
        <v>93</v>
      </c>
      <c r="P26" s="85"/>
      <c r="Q26" s="85"/>
      <c r="R26" s="85"/>
    </row>
    <row r="27" spans="1:18" s="87" customFormat="1" ht="26.1" customHeight="1" x14ac:dyDescent="0.3">
      <c r="A27" s="117"/>
      <c r="B27" s="117"/>
      <c r="C27" s="117"/>
      <c r="D27" s="117"/>
      <c r="E27" s="96" t="s">
        <v>18</v>
      </c>
      <c r="F27" s="83"/>
      <c r="G27" s="83"/>
      <c r="H27" s="103" t="s">
        <v>49</v>
      </c>
      <c r="I27" s="103">
        <v>0.5</v>
      </c>
      <c r="J27" s="86">
        <v>45436</v>
      </c>
      <c r="K27" s="86">
        <f t="shared" si="1"/>
        <v>45436.5</v>
      </c>
      <c r="L27" s="105">
        <v>1</v>
      </c>
      <c r="M27" s="105">
        <v>1</v>
      </c>
      <c r="N27" s="106">
        <f t="shared" si="2"/>
        <v>1</v>
      </c>
      <c r="O27" s="119" t="s">
        <v>93</v>
      </c>
      <c r="P27" s="85"/>
      <c r="Q27" s="85"/>
      <c r="R27" s="85"/>
    </row>
    <row r="28" spans="1:18" s="87" customFormat="1" ht="26.1" customHeight="1" x14ac:dyDescent="0.3">
      <c r="A28" s="117"/>
      <c r="B28" s="117"/>
      <c r="C28" s="117"/>
      <c r="D28" s="117"/>
      <c r="E28" s="96" t="s">
        <v>42</v>
      </c>
      <c r="F28" s="83"/>
      <c r="G28" s="83"/>
      <c r="H28" s="103" t="s">
        <v>49</v>
      </c>
      <c r="I28" s="103">
        <v>0.5</v>
      </c>
      <c r="J28" s="86">
        <v>45436</v>
      </c>
      <c r="K28" s="86">
        <f t="shared" si="1"/>
        <v>45436.5</v>
      </c>
      <c r="L28" s="105">
        <v>1</v>
      </c>
      <c r="M28" s="105">
        <v>1</v>
      </c>
      <c r="N28" s="106">
        <f t="shared" si="2"/>
        <v>1</v>
      </c>
      <c r="O28" s="119" t="s">
        <v>93</v>
      </c>
      <c r="P28" s="85"/>
      <c r="Q28" s="85"/>
      <c r="R28" s="85"/>
    </row>
  </sheetData>
  <mergeCells count="10">
    <mergeCell ref="O1:P1"/>
    <mergeCell ref="Q1:R1"/>
    <mergeCell ref="F14:F15"/>
    <mergeCell ref="F16:F17"/>
    <mergeCell ref="E3:E8"/>
    <mergeCell ref="A3:A28"/>
    <mergeCell ref="B3:B28"/>
    <mergeCell ref="C3:C28"/>
    <mergeCell ref="D3:D28"/>
    <mergeCell ref="E9:E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view="pageBreakPreview" zoomScale="90" zoomScaleNormal="90" zoomScaleSheetLayoutView="90" workbookViewId="0">
      <selection activeCell="G11" sqref="G11"/>
    </sheetView>
  </sheetViews>
  <sheetFormatPr defaultColWidth="11.5546875" defaultRowHeight="17.25" x14ac:dyDescent="0.3"/>
  <cols>
    <col min="1" max="1" width="11.6640625" bestFit="1" customWidth="1"/>
    <col min="2" max="2" width="12.44140625" bestFit="1" customWidth="1"/>
    <col min="3" max="3" width="25.88671875" customWidth="1"/>
    <col min="4" max="4" width="22.88671875" customWidth="1"/>
    <col min="5" max="5" width="22.109375" style="1" customWidth="1"/>
    <col min="6" max="6" width="38.33203125" customWidth="1"/>
    <col min="7" max="7" width="36.33203125" bestFit="1" customWidth="1"/>
    <col min="10" max="11" width="13.6640625" bestFit="1" customWidth="1"/>
  </cols>
  <sheetData>
    <row r="1" spans="1:18" ht="42.95" customHeight="1" x14ac:dyDescent="0.3">
      <c r="A1" s="2" t="s">
        <v>88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85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76" t="s">
        <v>89</v>
      </c>
      <c r="P1" s="77"/>
      <c r="Q1" s="76" t="s">
        <v>90</v>
      </c>
      <c r="R1" s="77"/>
    </row>
    <row r="2" spans="1:18" ht="42.95" customHeight="1" thickBot="1" x14ac:dyDescent="0.35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>
        <f>AVERAGE(L3:L36)</f>
        <v>3.5294117647058823E-2</v>
      </c>
      <c r="M2" s="17">
        <f>AVERAGE(M3:M36)</f>
        <v>3.5294117647058823E-2</v>
      </c>
      <c r="N2" s="65">
        <f>IF(ISERROR(M2/L2), IFERROR(#DIV/0!, "진행 전"), M2/L2)</f>
        <v>1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87" customFormat="1" ht="26.1" customHeight="1" x14ac:dyDescent="0.3">
      <c r="A3" s="80" t="s">
        <v>3</v>
      </c>
      <c r="B3" s="80" t="s">
        <v>84</v>
      </c>
      <c r="C3" s="80" t="s">
        <v>83</v>
      </c>
      <c r="D3" s="80" t="s">
        <v>82</v>
      </c>
      <c r="E3" s="97" t="s">
        <v>82</v>
      </c>
      <c r="F3" s="83" t="s">
        <v>121</v>
      </c>
      <c r="G3" s="83"/>
      <c r="H3" s="103" t="s">
        <v>49</v>
      </c>
      <c r="I3" s="103">
        <v>5</v>
      </c>
      <c r="J3" s="104">
        <v>45439</v>
      </c>
      <c r="K3" s="104">
        <v>45443</v>
      </c>
      <c r="L3" s="105">
        <v>1</v>
      </c>
      <c r="M3" s="105">
        <v>1</v>
      </c>
      <c r="N3" s="106">
        <f t="shared" ref="N3:N18" si="0">IF(ISERROR(M3/L3), IFERROR(#DIV/0!, "진행 전"), M3/L3)</f>
        <v>1</v>
      </c>
      <c r="O3" s="85"/>
      <c r="P3" s="85"/>
      <c r="Q3" s="85"/>
      <c r="R3" s="85"/>
    </row>
    <row r="4" spans="1:18" s="87" customFormat="1" ht="26.1" customHeight="1" x14ac:dyDescent="0.3">
      <c r="A4" s="88"/>
      <c r="B4" s="88"/>
      <c r="C4" s="88"/>
      <c r="D4" s="88"/>
      <c r="E4" s="102"/>
      <c r="F4" s="83" t="s">
        <v>122</v>
      </c>
      <c r="G4" s="83"/>
      <c r="H4" s="103" t="s">
        <v>49</v>
      </c>
      <c r="I4" s="103">
        <v>5</v>
      </c>
      <c r="J4" s="107">
        <v>45446</v>
      </c>
      <c r="K4" s="107">
        <v>45450</v>
      </c>
      <c r="L4" s="105">
        <v>0.2</v>
      </c>
      <c r="M4" s="105">
        <v>0.2</v>
      </c>
      <c r="N4" s="106">
        <f t="shared" si="0"/>
        <v>1</v>
      </c>
      <c r="O4" s="85"/>
      <c r="P4" s="85"/>
      <c r="Q4" s="85"/>
      <c r="R4" s="85"/>
    </row>
    <row r="5" spans="1:18" s="87" customFormat="1" ht="26.1" customHeight="1" x14ac:dyDescent="0.3">
      <c r="A5" s="88"/>
      <c r="B5" s="88"/>
      <c r="C5" s="88"/>
      <c r="D5" s="88"/>
      <c r="E5" s="102"/>
      <c r="F5" s="83" t="s">
        <v>45</v>
      </c>
      <c r="G5" s="83"/>
      <c r="H5" s="103" t="s">
        <v>49</v>
      </c>
      <c r="I5" s="103">
        <v>1</v>
      </c>
      <c r="J5" s="107">
        <v>45453</v>
      </c>
      <c r="K5" s="107">
        <v>45453</v>
      </c>
      <c r="L5" s="105">
        <v>0</v>
      </c>
      <c r="M5" s="105">
        <v>0</v>
      </c>
      <c r="N5" s="106" t="str">
        <f t="shared" si="0"/>
        <v>진행 전</v>
      </c>
      <c r="O5" s="85"/>
      <c r="P5" s="85"/>
      <c r="Q5" s="85"/>
      <c r="R5" s="85"/>
    </row>
    <row r="6" spans="1:18" s="87" customFormat="1" ht="26.1" customHeight="1" x14ac:dyDescent="0.3">
      <c r="A6" s="88"/>
      <c r="B6" s="88"/>
      <c r="C6" s="88"/>
      <c r="D6" s="88"/>
      <c r="E6" s="102"/>
      <c r="F6" s="83" t="s">
        <v>46</v>
      </c>
      <c r="G6" s="83"/>
      <c r="H6" s="103" t="s">
        <v>49</v>
      </c>
      <c r="I6" s="103">
        <v>0.5</v>
      </c>
      <c r="J6" s="107">
        <v>45454</v>
      </c>
      <c r="K6" s="107">
        <v>45454</v>
      </c>
      <c r="L6" s="105">
        <v>0</v>
      </c>
      <c r="M6" s="105">
        <v>0</v>
      </c>
      <c r="N6" s="106" t="str">
        <f t="shared" si="0"/>
        <v>진행 전</v>
      </c>
      <c r="O6" s="85"/>
      <c r="P6" s="85"/>
      <c r="Q6" s="85"/>
      <c r="R6" s="85"/>
    </row>
    <row r="7" spans="1:18" s="87" customFormat="1" ht="26.1" customHeight="1" x14ac:dyDescent="0.3">
      <c r="A7" s="88"/>
      <c r="B7" s="88"/>
      <c r="C7" s="88"/>
      <c r="D7" s="88"/>
      <c r="E7" s="102"/>
      <c r="F7" s="83" t="s">
        <v>65</v>
      </c>
      <c r="G7" s="83"/>
      <c r="H7" s="103" t="s">
        <v>49</v>
      </c>
      <c r="I7" s="103">
        <v>0.5</v>
      </c>
      <c r="J7" s="107">
        <v>45454</v>
      </c>
      <c r="K7" s="107">
        <v>45454</v>
      </c>
      <c r="L7" s="105">
        <v>0</v>
      </c>
      <c r="M7" s="105">
        <v>0</v>
      </c>
      <c r="N7" s="106" t="str">
        <f t="shared" si="0"/>
        <v>진행 전</v>
      </c>
      <c r="O7" s="85"/>
      <c r="P7" s="85"/>
      <c r="Q7" s="85"/>
      <c r="R7" s="85"/>
    </row>
    <row r="8" spans="1:18" s="87" customFormat="1" ht="26.1" customHeight="1" x14ac:dyDescent="0.3">
      <c r="A8" s="88"/>
      <c r="B8" s="88"/>
      <c r="C8" s="88"/>
      <c r="D8" s="88"/>
      <c r="E8" s="81" t="s">
        <v>44</v>
      </c>
      <c r="F8" s="83" t="s">
        <v>65</v>
      </c>
      <c r="G8" s="83"/>
      <c r="H8" s="103" t="s">
        <v>49</v>
      </c>
      <c r="I8" s="103">
        <v>0.2</v>
      </c>
      <c r="J8" s="107">
        <v>45455</v>
      </c>
      <c r="K8" s="107">
        <v>45455</v>
      </c>
      <c r="L8" s="105">
        <v>0</v>
      </c>
      <c r="M8" s="105">
        <v>0</v>
      </c>
      <c r="N8" s="106" t="str">
        <f t="shared" si="0"/>
        <v>진행 전</v>
      </c>
      <c r="O8" s="85"/>
      <c r="P8" s="85"/>
      <c r="Q8" s="85"/>
      <c r="R8" s="85"/>
    </row>
    <row r="9" spans="1:18" s="87" customFormat="1" ht="26.1" customHeight="1" x14ac:dyDescent="0.3">
      <c r="A9" s="88"/>
      <c r="B9" s="88"/>
      <c r="C9" s="88"/>
      <c r="D9" s="88"/>
      <c r="E9" s="89"/>
      <c r="F9" s="83" t="s">
        <v>64</v>
      </c>
      <c r="G9" s="83"/>
      <c r="H9" s="103" t="s">
        <v>49</v>
      </c>
      <c r="I9" s="103">
        <v>0.2</v>
      </c>
      <c r="J9" s="107">
        <v>45455</v>
      </c>
      <c r="K9" s="107">
        <v>45455</v>
      </c>
      <c r="L9" s="105">
        <v>0</v>
      </c>
      <c r="M9" s="105">
        <v>0</v>
      </c>
      <c r="N9" s="106" t="str">
        <f t="shared" si="0"/>
        <v>진행 전</v>
      </c>
      <c r="O9" s="85"/>
      <c r="P9" s="85"/>
      <c r="Q9" s="85"/>
      <c r="R9" s="85"/>
    </row>
    <row r="10" spans="1:18" s="87" customFormat="1" ht="26.1" customHeight="1" x14ac:dyDescent="0.3">
      <c r="A10" s="88"/>
      <c r="B10" s="88"/>
      <c r="C10" s="88"/>
      <c r="D10" s="88"/>
      <c r="E10" s="89"/>
      <c r="F10" s="83" t="s">
        <v>63</v>
      </c>
      <c r="G10" s="83"/>
      <c r="H10" s="103" t="s">
        <v>49</v>
      </c>
      <c r="I10" s="103">
        <v>0.2</v>
      </c>
      <c r="J10" s="107">
        <v>45455</v>
      </c>
      <c r="K10" s="107">
        <v>45455</v>
      </c>
      <c r="L10" s="105">
        <v>0</v>
      </c>
      <c r="M10" s="105">
        <v>0</v>
      </c>
      <c r="N10" s="106" t="str">
        <f t="shared" si="0"/>
        <v>진행 전</v>
      </c>
      <c r="O10" s="85"/>
      <c r="P10" s="85"/>
      <c r="Q10" s="85"/>
      <c r="R10" s="85"/>
    </row>
    <row r="11" spans="1:18" s="87" customFormat="1" ht="26.1" customHeight="1" x14ac:dyDescent="0.3">
      <c r="A11" s="88"/>
      <c r="B11" s="88"/>
      <c r="C11" s="88"/>
      <c r="D11" s="88"/>
      <c r="E11" s="89"/>
      <c r="F11" s="83" t="s">
        <v>62</v>
      </c>
      <c r="G11" s="83"/>
      <c r="H11" s="103" t="s">
        <v>49</v>
      </c>
      <c r="I11" s="103">
        <v>0.2</v>
      </c>
      <c r="J11" s="107">
        <v>45455</v>
      </c>
      <c r="K11" s="107">
        <v>45455</v>
      </c>
      <c r="L11" s="105">
        <v>0</v>
      </c>
      <c r="M11" s="105">
        <v>0</v>
      </c>
      <c r="N11" s="106" t="str">
        <f t="shared" si="0"/>
        <v>진행 전</v>
      </c>
      <c r="O11" s="85"/>
      <c r="P11" s="85"/>
      <c r="Q11" s="85"/>
      <c r="R11" s="85"/>
    </row>
    <row r="12" spans="1:18" s="87" customFormat="1" ht="26.1" customHeight="1" x14ac:dyDescent="0.3">
      <c r="A12" s="88"/>
      <c r="B12" s="88"/>
      <c r="C12" s="88"/>
      <c r="D12" s="88"/>
      <c r="E12" s="89"/>
      <c r="F12" s="83" t="s">
        <v>61</v>
      </c>
      <c r="G12" s="83"/>
      <c r="H12" s="103" t="s">
        <v>49</v>
      </c>
      <c r="I12" s="103">
        <v>0.2</v>
      </c>
      <c r="J12" s="107">
        <v>45455</v>
      </c>
      <c r="K12" s="107">
        <v>45455</v>
      </c>
      <c r="L12" s="105">
        <v>0</v>
      </c>
      <c r="M12" s="105">
        <v>0</v>
      </c>
      <c r="N12" s="106" t="str">
        <f t="shared" si="0"/>
        <v>진행 전</v>
      </c>
      <c r="O12" s="85"/>
      <c r="P12" s="85"/>
      <c r="Q12" s="85"/>
      <c r="R12" s="85"/>
    </row>
    <row r="13" spans="1:18" s="87" customFormat="1" ht="26.1" customHeight="1" x14ac:dyDescent="0.3">
      <c r="A13" s="88"/>
      <c r="B13" s="88"/>
      <c r="C13" s="88"/>
      <c r="D13" s="88"/>
      <c r="E13" s="89"/>
      <c r="F13" s="83" t="s">
        <v>60</v>
      </c>
      <c r="G13" s="83"/>
      <c r="H13" s="103" t="s">
        <v>49</v>
      </c>
      <c r="I13" s="103">
        <v>0.2</v>
      </c>
      <c r="J13" s="107">
        <v>45455</v>
      </c>
      <c r="K13" s="107">
        <v>45455</v>
      </c>
      <c r="L13" s="105">
        <v>0</v>
      </c>
      <c r="M13" s="105">
        <v>0</v>
      </c>
      <c r="N13" s="106" t="str">
        <f t="shared" si="0"/>
        <v>진행 전</v>
      </c>
      <c r="O13" s="85"/>
      <c r="P13" s="85"/>
      <c r="Q13" s="85"/>
      <c r="R13" s="85"/>
    </row>
    <row r="14" spans="1:18" s="87" customFormat="1" ht="26.1" customHeight="1" x14ac:dyDescent="0.3">
      <c r="A14" s="88"/>
      <c r="B14" s="88"/>
      <c r="C14" s="88"/>
      <c r="D14" s="88"/>
      <c r="E14" s="89"/>
      <c r="F14" s="83" t="s">
        <v>59</v>
      </c>
      <c r="G14" s="83"/>
      <c r="H14" s="103" t="s">
        <v>49</v>
      </c>
      <c r="I14" s="103">
        <v>0.2</v>
      </c>
      <c r="J14" s="107">
        <v>45456</v>
      </c>
      <c r="K14" s="107">
        <v>45456</v>
      </c>
      <c r="L14" s="105">
        <v>0</v>
      </c>
      <c r="M14" s="105">
        <v>0</v>
      </c>
      <c r="N14" s="106" t="str">
        <f t="shared" si="0"/>
        <v>진행 전</v>
      </c>
      <c r="O14" s="85"/>
      <c r="P14" s="85"/>
      <c r="Q14" s="85"/>
      <c r="R14" s="85"/>
    </row>
    <row r="15" spans="1:18" s="87" customFormat="1" ht="26.1" customHeight="1" x14ac:dyDescent="0.3">
      <c r="A15" s="88"/>
      <c r="B15" s="88"/>
      <c r="C15" s="88"/>
      <c r="D15" s="88"/>
      <c r="E15" s="89"/>
      <c r="F15" s="83" t="s">
        <v>58</v>
      </c>
      <c r="G15" s="83"/>
      <c r="H15" s="103" t="s">
        <v>49</v>
      </c>
      <c r="I15" s="103">
        <v>0.2</v>
      </c>
      <c r="J15" s="107">
        <v>45456</v>
      </c>
      <c r="K15" s="107">
        <v>45456</v>
      </c>
      <c r="L15" s="105">
        <v>0</v>
      </c>
      <c r="M15" s="105">
        <v>0</v>
      </c>
      <c r="N15" s="106" t="str">
        <f t="shared" si="0"/>
        <v>진행 전</v>
      </c>
      <c r="O15" s="85"/>
      <c r="P15" s="85"/>
      <c r="Q15" s="85"/>
      <c r="R15" s="85"/>
    </row>
    <row r="16" spans="1:18" s="87" customFormat="1" ht="26.1" customHeight="1" x14ac:dyDescent="0.3">
      <c r="A16" s="88"/>
      <c r="B16" s="88"/>
      <c r="C16" s="88"/>
      <c r="D16" s="88"/>
      <c r="E16" s="89"/>
      <c r="F16" s="83" t="s">
        <v>57</v>
      </c>
      <c r="G16" s="83"/>
      <c r="H16" s="103" t="s">
        <v>49</v>
      </c>
      <c r="I16" s="103">
        <v>0.2</v>
      </c>
      <c r="J16" s="107">
        <v>45456</v>
      </c>
      <c r="K16" s="107">
        <v>45456</v>
      </c>
      <c r="L16" s="105">
        <v>0</v>
      </c>
      <c r="M16" s="105">
        <v>0</v>
      </c>
      <c r="N16" s="106" t="str">
        <f t="shared" si="0"/>
        <v>진행 전</v>
      </c>
      <c r="O16" s="85"/>
      <c r="P16" s="85"/>
      <c r="Q16" s="85"/>
      <c r="R16" s="85"/>
    </row>
    <row r="17" spans="1:18" s="87" customFormat="1" ht="26.1" customHeight="1" x14ac:dyDescent="0.3">
      <c r="A17" s="88"/>
      <c r="B17" s="88"/>
      <c r="C17" s="88"/>
      <c r="D17" s="88"/>
      <c r="E17" s="89"/>
      <c r="F17" s="83" t="s">
        <v>56</v>
      </c>
      <c r="G17" s="83"/>
      <c r="H17" s="103" t="s">
        <v>49</v>
      </c>
      <c r="I17" s="103">
        <v>0.2</v>
      </c>
      <c r="J17" s="107">
        <v>45456</v>
      </c>
      <c r="K17" s="107">
        <v>45456</v>
      </c>
      <c r="L17" s="105">
        <v>0</v>
      </c>
      <c r="M17" s="105">
        <v>0</v>
      </c>
      <c r="N17" s="106" t="str">
        <f t="shared" si="0"/>
        <v>진행 전</v>
      </c>
      <c r="O17" s="85"/>
      <c r="P17" s="85"/>
      <c r="Q17" s="85"/>
      <c r="R17" s="85"/>
    </row>
    <row r="18" spans="1:18" s="87" customFormat="1" ht="26.1" customHeight="1" x14ac:dyDescent="0.3">
      <c r="A18" s="88"/>
      <c r="B18" s="88"/>
      <c r="C18" s="88"/>
      <c r="D18" s="88"/>
      <c r="E18" s="89"/>
      <c r="F18" s="83" t="s">
        <v>55</v>
      </c>
      <c r="G18" s="83"/>
      <c r="H18" s="103" t="s">
        <v>49</v>
      </c>
      <c r="I18" s="103">
        <v>0.2</v>
      </c>
      <c r="J18" s="107">
        <v>45456</v>
      </c>
      <c r="K18" s="107">
        <v>45456</v>
      </c>
      <c r="L18" s="105">
        <v>0</v>
      </c>
      <c r="M18" s="105">
        <v>0</v>
      </c>
      <c r="N18" s="106" t="str">
        <f t="shared" si="0"/>
        <v>진행 전</v>
      </c>
      <c r="O18" s="85"/>
      <c r="P18" s="85"/>
      <c r="Q18" s="85"/>
      <c r="R18" s="85"/>
    </row>
    <row r="19" spans="1:18" s="87" customFormat="1" ht="26.1" customHeight="1" x14ac:dyDescent="0.3">
      <c r="A19" s="88"/>
      <c r="B19" s="88"/>
      <c r="C19" s="88"/>
      <c r="D19" s="88"/>
      <c r="E19" s="90"/>
      <c r="F19" s="83" t="s">
        <v>54</v>
      </c>
      <c r="G19" s="83"/>
      <c r="H19" s="103" t="s">
        <v>49</v>
      </c>
      <c r="I19" s="103">
        <v>0.2</v>
      </c>
      <c r="J19" s="107">
        <v>45456</v>
      </c>
      <c r="K19" s="107">
        <v>45456</v>
      </c>
      <c r="L19" s="105">
        <v>0</v>
      </c>
      <c r="M19" s="105">
        <v>0</v>
      </c>
      <c r="N19" s="106" t="str">
        <f>IF(ISERROR(M19/L19), IFERROR(#DIV/0!, "진행 전"), M19/L19)</f>
        <v>진행 전</v>
      </c>
      <c r="O19" s="85"/>
      <c r="P19" s="85"/>
      <c r="Q19" s="85"/>
      <c r="R19" s="85"/>
    </row>
    <row r="20" spans="1:18" s="87" customFormat="1" ht="26.1" customHeight="1" x14ac:dyDescent="0.3">
      <c r="A20" s="88"/>
      <c r="B20" s="88"/>
      <c r="C20" s="88"/>
      <c r="D20" s="88"/>
      <c r="E20" s="108" t="s">
        <v>82</v>
      </c>
      <c r="F20" s="109" t="s">
        <v>81</v>
      </c>
      <c r="G20" s="109"/>
      <c r="H20" s="103" t="s">
        <v>49</v>
      </c>
      <c r="I20" s="103">
        <v>1</v>
      </c>
      <c r="J20" s="107">
        <v>45457</v>
      </c>
      <c r="K20" s="107">
        <v>45457</v>
      </c>
      <c r="L20" s="105">
        <v>0</v>
      </c>
      <c r="M20" s="105">
        <v>0</v>
      </c>
      <c r="N20" s="106" t="str">
        <f t="shared" ref="N20:N28" si="1">IF(ISERROR(M20/L20), IFERROR(#DIV/0!, "진행 전"), M20/L20)</f>
        <v>진행 전</v>
      </c>
      <c r="O20" s="85"/>
      <c r="P20" s="85"/>
      <c r="Q20" s="85"/>
      <c r="R20" s="85"/>
    </row>
    <row r="21" spans="1:18" s="87" customFormat="1" ht="26.1" customHeight="1" x14ac:dyDescent="0.3">
      <c r="A21" s="88"/>
      <c r="B21" s="88"/>
      <c r="C21" s="88"/>
      <c r="D21" s="88"/>
      <c r="E21" s="110"/>
      <c r="F21" s="109" t="s">
        <v>80</v>
      </c>
      <c r="G21" s="109"/>
      <c r="H21" s="103" t="s">
        <v>49</v>
      </c>
      <c r="I21" s="103">
        <v>1</v>
      </c>
      <c r="J21" s="107">
        <v>45460</v>
      </c>
      <c r="K21" s="107">
        <v>45460</v>
      </c>
      <c r="L21" s="105">
        <v>0</v>
      </c>
      <c r="M21" s="105">
        <v>0</v>
      </c>
      <c r="N21" s="106" t="str">
        <f t="shared" si="1"/>
        <v>진행 전</v>
      </c>
      <c r="O21" s="85"/>
      <c r="P21" s="85"/>
      <c r="Q21" s="85"/>
      <c r="R21" s="85"/>
    </row>
    <row r="22" spans="1:18" s="87" customFormat="1" ht="26.1" customHeight="1" x14ac:dyDescent="0.3">
      <c r="A22" s="88"/>
      <c r="B22" s="88"/>
      <c r="C22" s="88"/>
      <c r="D22" s="88"/>
      <c r="E22" s="110"/>
      <c r="F22" s="92" t="s">
        <v>79</v>
      </c>
      <c r="G22" s="92" t="s">
        <v>77</v>
      </c>
      <c r="H22" s="103" t="s">
        <v>261</v>
      </c>
      <c r="I22" s="103">
        <v>2</v>
      </c>
      <c r="J22" s="107">
        <v>45461</v>
      </c>
      <c r="K22" s="107">
        <v>45462</v>
      </c>
      <c r="L22" s="105">
        <v>0</v>
      </c>
      <c r="M22" s="105">
        <v>0</v>
      </c>
      <c r="N22" s="106" t="str">
        <f t="shared" si="1"/>
        <v>진행 전</v>
      </c>
      <c r="O22" s="85"/>
      <c r="P22" s="85"/>
      <c r="Q22" s="85"/>
      <c r="R22" s="85"/>
    </row>
    <row r="23" spans="1:18" s="87" customFormat="1" ht="26.1" customHeight="1" x14ac:dyDescent="0.3">
      <c r="A23" s="88"/>
      <c r="B23" s="88"/>
      <c r="C23" s="88"/>
      <c r="D23" s="88"/>
      <c r="E23" s="110"/>
      <c r="F23" s="111" t="s">
        <v>78</v>
      </c>
      <c r="G23" s="92" t="s">
        <v>77</v>
      </c>
      <c r="H23" s="103" t="s">
        <v>261</v>
      </c>
      <c r="I23" s="103">
        <v>2</v>
      </c>
      <c r="J23" s="107">
        <v>45463</v>
      </c>
      <c r="K23" s="107">
        <v>45464</v>
      </c>
      <c r="L23" s="105">
        <v>0</v>
      </c>
      <c r="M23" s="105">
        <v>0</v>
      </c>
      <c r="N23" s="106" t="str">
        <f t="shared" si="1"/>
        <v>진행 전</v>
      </c>
      <c r="O23" s="85"/>
      <c r="P23" s="85"/>
      <c r="Q23" s="85"/>
      <c r="R23" s="85"/>
    </row>
    <row r="24" spans="1:18" s="87" customFormat="1" ht="26.1" customHeight="1" x14ac:dyDescent="0.3">
      <c r="A24" s="88"/>
      <c r="B24" s="88"/>
      <c r="C24" s="88"/>
      <c r="D24" s="88"/>
      <c r="E24" s="110"/>
      <c r="F24" s="112"/>
      <c r="G24" s="92" t="s">
        <v>76</v>
      </c>
      <c r="H24" s="103" t="s">
        <v>261</v>
      </c>
      <c r="I24" s="103">
        <v>2</v>
      </c>
      <c r="J24" s="107">
        <v>45467</v>
      </c>
      <c r="K24" s="107">
        <v>45468</v>
      </c>
      <c r="L24" s="105">
        <v>0</v>
      </c>
      <c r="M24" s="105">
        <v>0</v>
      </c>
      <c r="N24" s="106" t="str">
        <f t="shared" si="1"/>
        <v>진행 전</v>
      </c>
      <c r="O24" s="85"/>
      <c r="P24" s="85"/>
      <c r="Q24" s="85"/>
      <c r="R24" s="85"/>
    </row>
    <row r="25" spans="1:18" s="87" customFormat="1" ht="26.1" customHeight="1" x14ac:dyDescent="0.3">
      <c r="A25" s="88"/>
      <c r="B25" s="88"/>
      <c r="C25" s="88"/>
      <c r="D25" s="88"/>
      <c r="E25" s="110"/>
      <c r="F25" s="112"/>
      <c r="G25" s="92" t="s">
        <v>123</v>
      </c>
      <c r="H25" s="103" t="s">
        <v>261</v>
      </c>
      <c r="I25" s="103">
        <v>1</v>
      </c>
      <c r="J25" s="107">
        <v>45469</v>
      </c>
      <c r="K25" s="107">
        <v>45469</v>
      </c>
      <c r="L25" s="105">
        <v>0</v>
      </c>
      <c r="M25" s="105">
        <v>0</v>
      </c>
      <c r="N25" s="106" t="str">
        <f t="shared" si="1"/>
        <v>진행 전</v>
      </c>
      <c r="O25" s="85"/>
      <c r="P25" s="85"/>
      <c r="Q25" s="85"/>
      <c r="R25" s="85"/>
    </row>
    <row r="26" spans="1:18" s="87" customFormat="1" ht="26.1" customHeight="1" x14ac:dyDescent="0.3">
      <c r="A26" s="88"/>
      <c r="B26" s="88"/>
      <c r="C26" s="88"/>
      <c r="D26" s="88"/>
      <c r="E26" s="113"/>
      <c r="F26" s="114"/>
      <c r="G26" s="92" t="s">
        <v>75</v>
      </c>
      <c r="H26" s="103" t="s">
        <v>261</v>
      </c>
      <c r="I26" s="103">
        <v>1</v>
      </c>
      <c r="J26" s="107">
        <v>45470</v>
      </c>
      <c r="K26" s="107">
        <v>45470</v>
      </c>
      <c r="L26" s="105">
        <v>0</v>
      </c>
      <c r="M26" s="105">
        <v>0</v>
      </c>
      <c r="N26" s="106" t="str">
        <f t="shared" si="1"/>
        <v>진행 전</v>
      </c>
      <c r="O26" s="85"/>
      <c r="P26" s="85"/>
      <c r="Q26" s="85"/>
      <c r="R26" s="85"/>
    </row>
    <row r="27" spans="1:18" s="87" customFormat="1" ht="26.1" customHeight="1" x14ac:dyDescent="0.3">
      <c r="A27" s="88"/>
      <c r="B27" s="88"/>
      <c r="C27" s="88"/>
      <c r="D27" s="88"/>
      <c r="E27" s="81" t="s">
        <v>74</v>
      </c>
      <c r="F27" s="83" t="s">
        <v>122</v>
      </c>
      <c r="G27" s="83"/>
      <c r="H27" s="103" t="s">
        <v>49</v>
      </c>
      <c r="I27" s="103">
        <v>2</v>
      </c>
      <c r="J27" s="107">
        <v>45471</v>
      </c>
      <c r="K27" s="107">
        <v>45474</v>
      </c>
      <c r="L27" s="105">
        <v>0</v>
      </c>
      <c r="M27" s="105">
        <v>0</v>
      </c>
      <c r="N27" s="106" t="str">
        <f t="shared" si="1"/>
        <v>진행 전</v>
      </c>
      <c r="O27" s="85"/>
      <c r="P27" s="85"/>
      <c r="Q27" s="85"/>
      <c r="R27" s="85"/>
    </row>
    <row r="28" spans="1:18" s="87" customFormat="1" ht="26.1" customHeight="1" x14ac:dyDescent="0.3">
      <c r="A28" s="88"/>
      <c r="B28" s="88"/>
      <c r="C28" s="88"/>
      <c r="D28" s="88"/>
      <c r="E28" s="89"/>
      <c r="F28" s="83" t="s">
        <v>73</v>
      </c>
      <c r="G28" s="83"/>
      <c r="H28" s="103" t="s">
        <v>49</v>
      </c>
      <c r="I28" s="103">
        <v>1</v>
      </c>
      <c r="J28" s="107">
        <v>45474</v>
      </c>
      <c r="K28" s="107">
        <v>45474</v>
      </c>
      <c r="L28" s="105">
        <v>0</v>
      </c>
      <c r="M28" s="105">
        <v>0</v>
      </c>
      <c r="N28" s="106" t="str">
        <f t="shared" si="1"/>
        <v>진행 전</v>
      </c>
      <c r="O28" s="85"/>
      <c r="P28" s="85"/>
      <c r="Q28" s="85"/>
      <c r="R28" s="85"/>
    </row>
    <row r="29" spans="1:18" s="87" customFormat="1" ht="26.1" customHeight="1" x14ac:dyDescent="0.3">
      <c r="A29" s="88"/>
      <c r="B29" s="88"/>
      <c r="C29" s="88"/>
      <c r="D29" s="88"/>
      <c r="E29" s="89"/>
      <c r="F29" s="83" t="s">
        <v>72</v>
      </c>
      <c r="G29" s="83"/>
      <c r="H29" s="103" t="s">
        <v>49</v>
      </c>
      <c r="I29" s="103">
        <v>1</v>
      </c>
      <c r="J29" s="107">
        <v>45475</v>
      </c>
      <c r="K29" s="107">
        <v>45475</v>
      </c>
      <c r="L29" s="105">
        <v>0</v>
      </c>
      <c r="M29" s="105">
        <v>0</v>
      </c>
      <c r="N29" s="106" t="str">
        <f t="shared" ref="N29:N36" si="2">IF(ISERROR(M29/L29), IFERROR(#DIV/0!, "진행 전"), M29/L29)</f>
        <v>진행 전</v>
      </c>
      <c r="O29" s="85"/>
      <c r="P29" s="85"/>
      <c r="Q29" s="85"/>
      <c r="R29" s="85"/>
    </row>
    <row r="30" spans="1:18" s="87" customFormat="1" ht="26.1" customHeight="1" x14ac:dyDescent="0.3">
      <c r="A30" s="88"/>
      <c r="B30" s="88"/>
      <c r="C30" s="88"/>
      <c r="D30" s="88"/>
      <c r="E30" s="89"/>
      <c r="F30" s="83" t="s">
        <v>71</v>
      </c>
      <c r="G30" s="83" t="s">
        <v>70</v>
      </c>
      <c r="H30" s="103" t="s">
        <v>49</v>
      </c>
      <c r="I30" s="103">
        <v>2</v>
      </c>
      <c r="J30" s="107">
        <v>45476</v>
      </c>
      <c r="K30" s="107">
        <v>45477</v>
      </c>
      <c r="L30" s="105">
        <v>0</v>
      </c>
      <c r="M30" s="105">
        <v>0</v>
      </c>
      <c r="N30" s="106" t="str">
        <f t="shared" si="2"/>
        <v>진행 전</v>
      </c>
      <c r="O30" s="85"/>
      <c r="P30" s="85"/>
      <c r="Q30" s="85"/>
      <c r="R30" s="85"/>
    </row>
    <row r="31" spans="1:18" s="87" customFormat="1" ht="26.1" customHeight="1" x14ac:dyDescent="0.3">
      <c r="A31" s="88"/>
      <c r="B31" s="88"/>
      <c r="C31" s="88"/>
      <c r="D31" s="88"/>
      <c r="E31" s="89"/>
      <c r="F31" s="115" t="s">
        <v>69</v>
      </c>
      <c r="G31" s="83" t="s">
        <v>21</v>
      </c>
      <c r="H31" s="103" t="s">
        <v>49</v>
      </c>
      <c r="I31" s="103">
        <v>1</v>
      </c>
      <c r="J31" s="107">
        <v>45478</v>
      </c>
      <c r="K31" s="107">
        <v>45478</v>
      </c>
      <c r="L31" s="105">
        <v>0</v>
      </c>
      <c r="M31" s="105">
        <v>0</v>
      </c>
      <c r="N31" s="106" t="str">
        <f t="shared" si="2"/>
        <v>진행 전</v>
      </c>
      <c r="O31" s="85"/>
      <c r="P31" s="85"/>
      <c r="Q31" s="85"/>
      <c r="R31" s="85"/>
    </row>
    <row r="32" spans="1:18" s="87" customFormat="1" ht="26.1" customHeight="1" x14ac:dyDescent="0.3">
      <c r="A32" s="88"/>
      <c r="B32" s="88"/>
      <c r="C32" s="88"/>
      <c r="D32" s="88"/>
      <c r="E32" s="89"/>
      <c r="F32" s="116"/>
      <c r="G32" s="83" t="s">
        <v>29</v>
      </c>
      <c r="H32" s="103" t="s">
        <v>49</v>
      </c>
      <c r="I32" s="103">
        <v>1</v>
      </c>
      <c r="J32" s="107">
        <v>45481</v>
      </c>
      <c r="K32" s="107">
        <v>45481</v>
      </c>
      <c r="L32" s="105">
        <v>0</v>
      </c>
      <c r="M32" s="105">
        <v>0</v>
      </c>
      <c r="N32" s="106" t="str">
        <f t="shared" si="2"/>
        <v>진행 전</v>
      </c>
      <c r="O32" s="85"/>
      <c r="P32" s="85"/>
      <c r="Q32" s="85"/>
      <c r="R32" s="85"/>
    </row>
    <row r="33" spans="1:18" s="87" customFormat="1" ht="26.1" customHeight="1" x14ac:dyDescent="0.3">
      <c r="A33" s="88"/>
      <c r="B33" s="88"/>
      <c r="C33" s="88"/>
      <c r="D33" s="88"/>
      <c r="E33" s="89"/>
      <c r="F33" s="115" t="s">
        <v>68</v>
      </c>
      <c r="G33" s="83" t="s">
        <v>21</v>
      </c>
      <c r="H33" s="103" t="s">
        <v>49</v>
      </c>
      <c r="I33" s="103">
        <v>1</v>
      </c>
      <c r="J33" s="107">
        <v>45482</v>
      </c>
      <c r="K33" s="107">
        <v>45482</v>
      </c>
      <c r="L33" s="105">
        <v>0</v>
      </c>
      <c r="M33" s="105">
        <v>0</v>
      </c>
      <c r="N33" s="106" t="str">
        <f t="shared" si="2"/>
        <v>진행 전</v>
      </c>
      <c r="O33" s="85"/>
      <c r="P33" s="85"/>
      <c r="Q33" s="85"/>
      <c r="R33" s="85"/>
    </row>
    <row r="34" spans="1:18" s="87" customFormat="1" ht="26.1" customHeight="1" x14ac:dyDescent="0.3">
      <c r="A34" s="88"/>
      <c r="B34" s="88"/>
      <c r="C34" s="88"/>
      <c r="D34" s="88"/>
      <c r="E34" s="89"/>
      <c r="F34" s="116"/>
      <c r="G34" s="83" t="s">
        <v>30</v>
      </c>
      <c r="H34" s="103" t="s">
        <v>49</v>
      </c>
      <c r="I34" s="103">
        <v>1</v>
      </c>
      <c r="J34" s="107">
        <v>45483</v>
      </c>
      <c r="K34" s="107">
        <v>45483</v>
      </c>
      <c r="L34" s="105">
        <v>0</v>
      </c>
      <c r="M34" s="105">
        <v>0</v>
      </c>
      <c r="N34" s="106" t="str">
        <f t="shared" si="2"/>
        <v>진행 전</v>
      </c>
      <c r="O34" s="85"/>
      <c r="P34" s="85"/>
      <c r="Q34" s="85"/>
      <c r="R34" s="85"/>
    </row>
    <row r="35" spans="1:18" s="87" customFormat="1" ht="26.1" customHeight="1" x14ac:dyDescent="0.3">
      <c r="A35" s="88"/>
      <c r="B35" s="88"/>
      <c r="C35" s="88"/>
      <c r="D35" s="88"/>
      <c r="E35" s="89"/>
      <c r="F35" s="115" t="s">
        <v>67</v>
      </c>
      <c r="G35" s="83" t="s">
        <v>21</v>
      </c>
      <c r="H35" s="103" t="s">
        <v>49</v>
      </c>
      <c r="I35" s="103">
        <v>1</v>
      </c>
      <c r="J35" s="107">
        <v>45484</v>
      </c>
      <c r="K35" s="107">
        <v>45484</v>
      </c>
      <c r="L35" s="105">
        <v>0</v>
      </c>
      <c r="M35" s="105">
        <v>0</v>
      </c>
      <c r="N35" s="106" t="str">
        <f t="shared" si="2"/>
        <v>진행 전</v>
      </c>
      <c r="O35" s="85"/>
      <c r="P35" s="85"/>
      <c r="Q35" s="85"/>
      <c r="R35" s="85"/>
    </row>
    <row r="36" spans="1:18" s="87" customFormat="1" ht="16.5" x14ac:dyDescent="0.3">
      <c r="A36" s="95"/>
      <c r="B36" s="95"/>
      <c r="C36" s="95"/>
      <c r="D36" s="95"/>
      <c r="E36" s="90"/>
      <c r="F36" s="116"/>
      <c r="G36" s="83" t="s">
        <v>66</v>
      </c>
      <c r="H36" s="103" t="s">
        <v>49</v>
      </c>
      <c r="I36" s="103">
        <v>1</v>
      </c>
      <c r="J36" s="107">
        <v>45485</v>
      </c>
      <c r="K36" s="107">
        <v>45485</v>
      </c>
      <c r="L36" s="105">
        <v>0</v>
      </c>
      <c r="M36" s="105">
        <v>0</v>
      </c>
      <c r="N36" s="106" t="str">
        <f t="shared" si="2"/>
        <v>진행 전</v>
      </c>
    </row>
  </sheetData>
  <mergeCells count="13">
    <mergeCell ref="A3:A36"/>
    <mergeCell ref="B3:B36"/>
    <mergeCell ref="C3:C36"/>
    <mergeCell ref="O1:P1"/>
    <mergeCell ref="Q1:R1"/>
    <mergeCell ref="D3:D36"/>
    <mergeCell ref="E8:E19"/>
    <mergeCell ref="E20:E26"/>
    <mergeCell ref="F23:F26"/>
    <mergeCell ref="E27:E36"/>
    <mergeCell ref="F31:F32"/>
    <mergeCell ref="F33:F34"/>
    <mergeCell ref="F35:F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90" zoomScaleNormal="90" workbookViewId="0">
      <selection activeCell="F23" sqref="F23:F33"/>
    </sheetView>
  </sheetViews>
  <sheetFormatPr defaultColWidth="8.6640625" defaultRowHeight="17.25" x14ac:dyDescent="0.3"/>
  <cols>
    <col min="1" max="1" width="9.5546875" bestFit="1" customWidth="1"/>
    <col min="2" max="2" width="23.44140625" bestFit="1" customWidth="1"/>
    <col min="3" max="3" width="21.88671875" bestFit="1" customWidth="1"/>
    <col min="4" max="4" width="8.33203125" bestFit="1" customWidth="1"/>
    <col min="5" max="5" width="12.44140625" bestFit="1" customWidth="1"/>
    <col min="6" max="6" width="22.6640625" bestFit="1" customWidth="1"/>
    <col min="7" max="7" width="46.5546875" bestFit="1" customWidth="1"/>
    <col min="10" max="10" width="9.77734375" bestFit="1" customWidth="1"/>
    <col min="11" max="11" width="9.6640625" bestFit="1" customWidth="1"/>
  </cols>
  <sheetData>
    <row r="1" spans="1:18" ht="40.5" x14ac:dyDescent="0.3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76" t="s">
        <v>89</v>
      </c>
      <c r="P1" s="77"/>
      <c r="Q1" s="76" t="s">
        <v>90</v>
      </c>
      <c r="R1" s="77"/>
    </row>
    <row r="2" spans="1:18" ht="18" x14ac:dyDescent="0.3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87" customFormat="1" ht="16.5" x14ac:dyDescent="0.3">
      <c r="A3" s="80" t="s">
        <v>124</v>
      </c>
      <c r="B3" s="80" t="s">
        <v>125</v>
      </c>
      <c r="C3" s="80" t="s">
        <v>126</v>
      </c>
      <c r="D3" s="80" t="s">
        <v>127</v>
      </c>
      <c r="E3" s="81" t="s">
        <v>128</v>
      </c>
      <c r="F3" s="82" t="s">
        <v>129</v>
      </c>
      <c r="G3" s="83"/>
      <c r="H3" s="84" t="s">
        <v>260</v>
      </c>
      <c r="I3" s="85">
        <v>2</v>
      </c>
      <c r="J3" s="86">
        <v>45474</v>
      </c>
      <c r="K3" s="86">
        <f>J3+I3-1</f>
        <v>45475</v>
      </c>
      <c r="L3" s="85"/>
      <c r="M3" s="85"/>
      <c r="N3" s="85"/>
      <c r="O3" s="85"/>
      <c r="P3" s="85"/>
      <c r="Q3" s="85"/>
      <c r="R3" s="85"/>
    </row>
    <row r="4" spans="1:18" s="87" customFormat="1" ht="16.5" x14ac:dyDescent="0.3">
      <c r="A4" s="88"/>
      <c r="B4" s="88"/>
      <c r="C4" s="88"/>
      <c r="D4" s="88"/>
      <c r="E4" s="89"/>
      <c r="F4" s="82" t="s">
        <v>130</v>
      </c>
      <c r="G4" s="83"/>
      <c r="H4" s="84" t="s">
        <v>260</v>
      </c>
      <c r="I4" s="85">
        <v>3</v>
      </c>
      <c r="J4" s="86">
        <f>K3+1</f>
        <v>45476</v>
      </c>
      <c r="K4" s="86">
        <f>J4+I4-1</f>
        <v>45478</v>
      </c>
      <c r="L4" s="85"/>
      <c r="M4" s="85"/>
      <c r="N4" s="85"/>
      <c r="O4" s="85"/>
      <c r="P4" s="85"/>
      <c r="Q4" s="85"/>
      <c r="R4" s="85"/>
    </row>
    <row r="5" spans="1:18" s="87" customFormat="1" ht="16.5" x14ac:dyDescent="0.3">
      <c r="A5" s="88"/>
      <c r="B5" s="88"/>
      <c r="C5" s="88"/>
      <c r="D5" s="88"/>
      <c r="E5" s="89"/>
      <c r="F5" s="81" t="s">
        <v>131</v>
      </c>
      <c r="G5" s="83" t="s">
        <v>132</v>
      </c>
      <c r="H5" s="84" t="s">
        <v>260</v>
      </c>
      <c r="I5" s="85">
        <v>0.5</v>
      </c>
      <c r="J5" s="86">
        <v>45481</v>
      </c>
      <c r="K5" s="86">
        <f t="shared" ref="K4:K34" si="0">J5+I5</f>
        <v>45481.5</v>
      </c>
      <c r="L5" s="85"/>
      <c r="M5" s="85"/>
      <c r="N5" s="85"/>
      <c r="O5" s="85"/>
      <c r="P5" s="85"/>
      <c r="Q5" s="85"/>
      <c r="R5" s="85"/>
    </row>
    <row r="6" spans="1:18" s="87" customFormat="1" ht="16.5" x14ac:dyDescent="0.3">
      <c r="A6" s="88"/>
      <c r="B6" s="88"/>
      <c r="C6" s="88"/>
      <c r="D6" s="88"/>
      <c r="E6" s="89"/>
      <c r="F6" s="89"/>
      <c r="G6" s="83" t="s">
        <v>133</v>
      </c>
      <c r="H6" s="84" t="s">
        <v>260</v>
      </c>
      <c r="I6" s="85">
        <v>0.5</v>
      </c>
      <c r="J6" s="86">
        <v>45481</v>
      </c>
      <c r="K6" s="86">
        <f t="shared" si="0"/>
        <v>45481.5</v>
      </c>
      <c r="L6" s="85"/>
      <c r="M6" s="85"/>
      <c r="N6" s="85"/>
      <c r="O6" s="85"/>
      <c r="P6" s="85"/>
      <c r="Q6" s="85"/>
      <c r="R6" s="85"/>
    </row>
    <row r="7" spans="1:18" s="87" customFormat="1" ht="16.5" x14ac:dyDescent="0.3">
      <c r="A7" s="88"/>
      <c r="B7" s="88"/>
      <c r="C7" s="88"/>
      <c r="D7" s="88"/>
      <c r="E7" s="89"/>
      <c r="F7" s="89"/>
      <c r="G7" s="83" t="s">
        <v>134</v>
      </c>
      <c r="H7" s="84" t="s">
        <v>260</v>
      </c>
      <c r="I7" s="85">
        <v>0.5</v>
      </c>
      <c r="J7" s="86">
        <v>45482</v>
      </c>
      <c r="K7" s="86">
        <f t="shared" si="0"/>
        <v>45482.5</v>
      </c>
      <c r="L7" s="85"/>
      <c r="M7" s="85"/>
      <c r="N7" s="85"/>
      <c r="O7" s="85"/>
      <c r="P7" s="85"/>
      <c r="Q7" s="85"/>
      <c r="R7" s="85"/>
    </row>
    <row r="8" spans="1:18" s="87" customFormat="1" ht="16.5" x14ac:dyDescent="0.3">
      <c r="A8" s="88"/>
      <c r="B8" s="88"/>
      <c r="C8" s="88"/>
      <c r="D8" s="88"/>
      <c r="E8" s="89"/>
      <c r="F8" s="89"/>
      <c r="G8" s="83" t="s">
        <v>135</v>
      </c>
      <c r="H8" s="84" t="s">
        <v>260</v>
      </c>
      <c r="I8" s="85">
        <v>0.5</v>
      </c>
      <c r="J8" s="86">
        <v>45482</v>
      </c>
      <c r="K8" s="86">
        <f t="shared" si="0"/>
        <v>45482.5</v>
      </c>
      <c r="L8" s="85"/>
      <c r="M8" s="85"/>
      <c r="N8" s="85"/>
      <c r="O8" s="85"/>
      <c r="P8" s="85"/>
      <c r="Q8" s="85"/>
      <c r="R8" s="85"/>
    </row>
    <row r="9" spans="1:18" s="87" customFormat="1" ht="16.5" x14ac:dyDescent="0.3">
      <c r="A9" s="88"/>
      <c r="B9" s="88"/>
      <c r="C9" s="88"/>
      <c r="D9" s="88"/>
      <c r="E9" s="89"/>
      <c r="F9" s="89"/>
      <c r="G9" s="83" t="s">
        <v>136</v>
      </c>
      <c r="H9" s="84" t="s">
        <v>260</v>
      </c>
      <c r="I9" s="85">
        <v>0.5</v>
      </c>
      <c r="J9" s="86">
        <v>45483</v>
      </c>
      <c r="K9" s="86">
        <f t="shared" si="0"/>
        <v>45483.5</v>
      </c>
      <c r="L9" s="85"/>
      <c r="M9" s="85"/>
      <c r="N9" s="85"/>
      <c r="O9" s="85"/>
      <c r="P9" s="85"/>
      <c r="Q9" s="85"/>
      <c r="R9" s="85"/>
    </row>
    <row r="10" spans="1:18" s="87" customFormat="1" ht="16.5" x14ac:dyDescent="0.3">
      <c r="A10" s="88"/>
      <c r="B10" s="88"/>
      <c r="C10" s="88"/>
      <c r="D10" s="88"/>
      <c r="E10" s="89"/>
      <c r="F10" s="90"/>
      <c r="G10" s="83" t="s">
        <v>137</v>
      </c>
      <c r="H10" s="84" t="s">
        <v>260</v>
      </c>
      <c r="I10" s="85">
        <v>0.5</v>
      </c>
      <c r="J10" s="86">
        <v>45483</v>
      </c>
      <c r="K10" s="86">
        <f t="shared" si="0"/>
        <v>45483.5</v>
      </c>
      <c r="L10" s="85"/>
      <c r="M10" s="85"/>
      <c r="N10" s="85"/>
      <c r="O10" s="85"/>
      <c r="P10" s="85"/>
      <c r="Q10" s="85"/>
      <c r="R10" s="85"/>
    </row>
    <row r="11" spans="1:18" s="87" customFormat="1" ht="16.5" x14ac:dyDescent="0.3">
      <c r="A11" s="88"/>
      <c r="B11" s="88"/>
      <c r="C11" s="88"/>
      <c r="D11" s="88"/>
      <c r="E11" s="89"/>
      <c r="F11" s="91" t="s">
        <v>138</v>
      </c>
      <c r="G11" s="92" t="s">
        <v>139</v>
      </c>
      <c r="H11" s="84" t="s">
        <v>262</v>
      </c>
      <c r="I11" s="85">
        <v>0.5</v>
      </c>
      <c r="J11" s="86">
        <v>45484</v>
      </c>
      <c r="K11" s="86">
        <f t="shared" si="0"/>
        <v>45484.5</v>
      </c>
      <c r="L11" s="85"/>
      <c r="M11" s="85"/>
      <c r="N11" s="85"/>
      <c r="O11" s="85"/>
      <c r="P11" s="85"/>
      <c r="Q11" s="85"/>
      <c r="R11" s="85"/>
    </row>
    <row r="12" spans="1:18" s="87" customFormat="1" ht="16.5" x14ac:dyDescent="0.3">
      <c r="A12" s="88"/>
      <c r="B12" s="88"/>
      <c r="C12" s="88"/>
      <c r="D12" s="88"/>
      <c r="E12" s="89"/>
      <c r="F12" s="93"/>
      <c r="G12" s="92" t="s">
        <v>140</v>
      </c>
      <c r="H12" s="84" t="s">
        <v>262</v>
      </c>
      <c r="I12" s="85">
        <v>0.5</v>
      </c>
      <c r="J12" s="86">
        <v>45484</v>
      </c>
      <c r="K12" s="86">
        <f t="shared" si="0"/>
        <v>45484.5</v>
      </c>
      <c r="L12" s="85"/>
      <c r="M12" s="85"/>
      <c r="N12" s="85"/>
      <c r="O12" s="85"/>
      <c r="P12" s="85"/>
      <c r="Q12" s="85"/>
      <c r="R12" s="85"/>
    </row>
    <row r="13" spans="1:18" s="87" customFormat="1" ht="16.5" x14ac:dyDescent="0.3">
      <c r="A13" s="88"/>
      <c r="B13" s="88"/>
      <c r="C13" s="88"/>
      <c r="D13" s="88"/>
      <c r="E13" s="89"/>
      <c r="F13" s="93"/>
      <c r="G13" s="92" t="s">
        <v>141</v>
      </c>
      <c r="H13" s="84" t="s">
        <v>262</v>
      </c>
      <c r="I13" s="85">
        <v>0.5</v>
      </c>
      <c r="J13" s="86">
        <v>45485</v>
      </c>
      <c r="K13" s="86">
        <f t="shared" si="0"/>
        <v>45485.5</v>
      </c>
      <c r="L13" s="85"/>
      <c r="M13" s="85"/>
      <c r="N13" s="85"/>
      <c r="O13" s="85"/>
      <c r="P13" s="85"/>
      <c r="Q13" s="85"/>
      <c r="R13" s="85"/>
    </row>
    <row r="14" spans="1:18" s="87" customFormat="1" ht="16.5" x14ac:dyDescent="0.3">
      <c r="A14" s="88"/>
      <c r="B14" s="88"/>
      <c r="C14" s="88"/>
      <c r="D14" s="88"/>
      <c r="E14" s="89"/>
      <c r="F14" s="94"/>
      <c r="G14" s="92" t="s">
        <v>142</v>
      </c>
      <c r="H14" s="84" t="s">
        <v>262</v>
      </c>
      <c r="I14" s="85">
        <v>0.5</v>
      </c>
      <c r="J14" s="86">
        <v>45485</v>
      </c>
      <c r="K14" s="86">
        <f t="shared" si="0"/>
        <v>45485.5</v>
      </c>
      <c r="L14" s="85"/>
      <c r="M14" s="85"/>
      <c r="N14" s="85"/>
      <c r="O14" s="85"/>
      <c r="P14" s="85"/>
      <c r="Q14" s="85"/>
      <c r="R14" s="85"/>
    </row>
    <row r="15" spans="1:18" s="87" customFormat="1" ht="16.5" x14ac:dyDescent="0.3">
      <c r="A15" s="88"/>
      <c r="B15" s="88"/>
      <c r="C15" s="88"/>
      <c r="D15" s="88"/>
      <c r="E15" s="89"/>
      <c r="F15" s="91" t="s">
        <v>143</v>
      </c>
      <c r="G15" s="92" t="s">
        <v>144</v>
      </c>
      <c r="H15" s="84" t="s">
        <v>262</v>
      </c>
      <c r="I15" s="85">
        <v>0.5</v>
      </c>
      <c r="J15" s="86">
        <v>45488</v>
      </c>
      <c r="K15" s="86">
        <f t="shared" si="0"/>
        <v>45488.5</v>
      </c>
      <c r="L15" s="85"/>
      <c r="M15" s="85"/>
      <c r="N15" s="85"/>
      <c r="O15" s="85"/>
      <c r="P15" s="85"/>
      <c r="Q15" s="85"/>
      <c r="R15" s="85"/>
    </row>
    <row r="16" spans="1:18" s="87" customFormat="1" ht="16.5" x14ac:dyDescent="0.3">
      <c r="A16" s="88"/>
      <c r="B16" s="88"/>
      <c r="C16" s="88"/>
      <c r="D16" s="88"/>
      <c r="E16" s="89"/>
      <c r="F16" s="93"/>
      <c r="G16" s="92" t="s">
        <v>145</v>
      </c>
      <c r="H16" s="84" t="s">
        <v>262</v>
      </c>
      <c r="I16" s="85">
        <v>0.5</v>
      </c>
      <c r="J16" s="86">
        <v>45488</v>
      </c>
      <c r="K16" s="86">
        <f t="shared" si="0"/>
        <v>45488.5</v>
      </c>
      <c r="L16" s="85"/>
      <c r="M16" s="85"/>
      <c r="N16" s="85"/>
      <c r="O16" s="85"/>
      <c r="P16" s="85"/>
      <c r="Q16" s="85"/>
      <c r="R16" s="85"/>
    </row>
    <row r="17" spans="1:18" s="87" customFormat="1" ht="16.5" x14ac:dyDescent="0.3">
      <c r="A17" s="88"/>
      <c r="B17" s="88"/>
      <c r="C17" s="88"/>
      <c r="D17" s="88"/>
      <c r="E17" s="89"/>
      <c r="F17" s="93"/>
      <c r="G17" s="92" t="s">
        <v>146</v>
      </c>
      <c r="H17" s="84" t="s">
        <v>262</v>
      </c>
      <c r="I17" s="85">
        <v>0.5</v>
      </c>
      <c r="J17" s="86">
        <v>45489</v>
      </c>
      <c r="K17" s="86">
        <f t="shared" si="0"/>
        <v>45489.5</v>
      </c>
      <c r="L17" s="85"/>
      <c r="M17" s="85"/>
      <c r="N17" s="85"/>
      <c r="O17" s="85"/>
      <c r="P17" s="85"/>
      <c r="Q17" s="85"/>
      <c r="R17" s="85"/>
    </row>
    <row r="18" spans="1:18" s="87" customFormat="1" ht="16.5" x14ac:dyDescent="0.3">
      <c r="A18" s="88"/>
      <c r="B18" s="88"/>
      <c r="C18" s="88"/>
      <c r="D18" s="88"/>
      <c r="E18" s="89"/>
      <c r="F18" s="94"/>
      <c r="G18" s="92" t="s">
        <v>147</v>
      </c>
      <c r="H18" s="84" t="s">
        <v>262</v>
      </c>
      <c r="I18" s="85">
        <v>0.5</v>
      </c>
      <c r="J18" s="86">
        <v>45489</v>
      </c>
      <c r="K18" s="86">
        <f t="shared" si="0"/>
        <v>45489.5</v>
      </c>
      <c r="L18" s="85"/>
      <c r="M18" s="85"/>
      <c r="N18" s="85"/>
      <c r="O18" s="85"/>
      <c r="P18" s="85"/>
      <c r="Q18" s="85"/>
      <c r="R18" s="85"/>
    </row>
    <row r="19" spans="1:18" s="87" customFormat="1" ht="16.5" x14ac:dyDescent="0.3">
      <c r="A19" s="88"/>
      <c r="B19" s="88"/>
      <c r="C19" s="88"/>
      <c r="D19" s="88"/>
      <c r="E19" s="89"/>
      <c r="F19" s="91" t="s">
        <v>138</v>
      </c>
      <c r="G19" s="92" t="s">
        <v>148</v>
      </c>
      <c r="H19" s="84" t="s">
        <v>262</v>
      </c>
      <c r="I19" s="85">
        <v>0.5</v>
      </c>
      <c r="J19" s="86">
        <v>45490</v>
      </c>
      <c r="K19" s="86">
        <f t="shared" si="0"/>
        <v>45490.5</v>
      </c>
      <c r="L19" s="85"/>
      <c r="M19" s="85"/>
      <c r="N19" s="85"/>
      <c r="O19" s="85"/>
      <c r="P19" s="85"/>
      <c r="Q19" s="85"/>
      <c r="R19" s="85"/>
    </row>
    <row r="20" spans="1:18" s="87" customFormat="1" ht="16.5" x14ac:dyDescent="0.3">
      <c r="A20" s="88"/>
      <c r="B20" s="88"/>
      <c r="C20" s="88"/>
      <c r="D20" s="88"/>
      <c r="E20" s="89"/>
      <c r="F20" s="93"/>
      <c r="G20" s="92" t="s">
        <v>149</v>
      </c>
      <c r="H20" s="84" t="s">
        <v>262</v>
      </c>
      <c r="I20" s="85">
        <v>0.5</v>
      </c>
      <c r="J20" s="86">
        <v>45490</v>
      </c>
      <c r="K20" s="86">
        <f t="shared" si="0"/>
        <v>45490.5</v>
      </c>
      <c r="L20" s="85"/>
      <c r="M20" s="85"/>
      <c r="N20" s="85"/>
      <c r="O20" s="85"/>
      <c r="P20" s="85"/>
      <c r="Q20" s="85"/>
      <c r="R20" s="85"/>
    </row>
    <row r="21" spans="1:18" s="87" customFormat="1" ht="16.5" x14ac:dyDescent="0.3">
      <c r="A21" s="88"/>
      <c r="B21" s="88"/>
      <c r="C21" s="88"/>
      <c r="D21" s="88"/>
      <c r="E21" s="89"/>
      <c r="F21" s="93"/>
      <c r="G21" s="92" t="s">
        <v>142</v>
      </c>
      <c r="H21" s="84" t="s">
        <v>262</v>
      </c>
      <c r="I21" s="85">
        <v>0.5</v>
      </c>
      <c r="J21" s="86">
        <v>45491</v>
      </c>
      <c r="K21" s="86">
        <f t="shared" si="0"/>
        <v>45491.5</v>
      </c>
      <c r="L21" s="85"/>
      <c r="M21" s="85"/>
      <c r="N21" s="85"/>
      <c r="O21" s="85"/>
      <c r="P21" s="85"/>
      <c r="Q21" s="85"/>
      <c r="R21" s="85"/>
    </row>
    <row r="22" spans="1:18" s="87" customFormat="1" ht="16.5" x14ac:dyDescent="0.3">
      <c r="A22" s="88"/>
      <c r="B22" s="88"/>
      <c r="C22" s="88"/>
      <c r="D22" s="88"/>
      <c r="E22" s="89"/>
      <c r="F22" s="94"/>
      <c r="G22" s="92" t="s">
        <v>150</v>
      </c>
      <c r="H22" s="84" t="s">
        <v>262</v>
      </c>
      <c r="I22" s="85">
        <v>0.5</v>
      </c>
      <c r="J22" s="86">
        <v>45491</v>
      </c>
      <c r="K22" s="86">
        <f t="shared" si="0"/>
        <v>45491.5</v>
      </c>
      <c r="L22" s="85"/>
      <c r="M22" s="85"/>
      <c r="N22" s="85"/>
      <c r="O22" s="85"/>
      <c r="P22" s="85"/>
      <c r="Q22" s="85"/>
      <c r="R22" s="85"/>
    </row>
    <row r="23" spans="1:18" s="87" customFormat="1" ht="16.5" x14ac:dyDescent="0.3">
      <c r="A23" s="88"/>
      <c r="B23" s="88"/>
      <c r="C23" s="88"/>
      <c r="D23" s="88"/>
      <c r="E23" s="89"/>
      <c r="F23" s="81" t="s">
        <v>151</v>
      </c>
      <c r="G23" s="83" t="s">
        <v>152</v>
      </c>
      <c r="H23" s="84" t="s">
        <v>260</v>
      </c>
      <c r="I23" s="85">
        <v>0.5</v>
      </c>
      <c r="J23" s="86">
        <v>45492</v>
      </c>
      <c r="K23" s="86">
        <f t="shared" si="0"/>
        <v>45492.5</v>
      </c>
      <c r="L23" s="85"/>
      <c r="M23" s="85"/>
      <c r="N23" s="85"/>
      <c r="O23" s="85"/>
      <c r="P23" s="85"/>
      <c r="Q23" s="85"/>
      <c r="R23" s="85"/>
    </row>
    <row r="24" spans="1:18" s="87" customFormat="1" ht="16.5" x14ac:dyDescent="0.3">
      <c r="A24" s="88"/>
      <c r="B24" s="88"/>
      <c r="C24" s="88"/>
      <c r="D24" s="88"/>
      <c r="E24" s="89"/>
      <c r="F24" s="89"/>
      <c r="G24" s="83" t="s">
        <v>153</v>
      </c>
      <c r="H24" s="84" t="s">
        <v>260</v>
      </c>
      <c r="I24" s="85">
        <v>0.5</v>
      </c>
      <c r="J24" s="86">
        <v>45492</v>
      </c>
      <c r="K24" s="86">
        <f t="shared" si="0"/>
        <v>45492.5</v>
      </c>
      <c r="L24" s="85"/>
      <c r="M24" s="85"/>
      <c r="N24" s="85"/>
      <c r="O24" s="85"/>
      <c r="P24" s="85"/>
      <c r="Q24" s="85"/>
      <c r="R24" s="85"/>
    </row>
    <row r="25" spans="1:18" s="87" customFormat="1" ht="16.5" x14ac:dyDescent="0.3">
      <c r="A25" s="88"/>
      <c r="B25" s="88"/>
      <c r="C25" s="88"/>
      <c r="D25" s="88"/>
      <c r="E25" s="89"/>
      <c r="F25" s="89"/>
      <c r="G25" s="92" t="s">
        <v>154</v>
      </c>
      <c r="H25" s="84" t="s">
        <v>263</v>
      </c>
      <c r="I25" s="85">
        <v>0.5</v>
      </c>
      <c r="J25" s="86">
        <v>45495</v>
      </c>
      <c r="K25" s="86">
        <f t="shared" si="0"/>
        <v>45495.5</v>
      </c>
      <c r="L25" s="85"/>
      <c r="M25" s="85"/>
      <c r="N25" s="85"/>
      <c r="O25" s="85"/>
      <c r="P25" s="85"/>
      <c r="Q25" s="85"/>
      <c r="R25" s="85"/>
    </row>
    <row r="26" spans="1:18" s="87" customFormat="1" ht="16.5" x14ac:dyDescent="0.3">
      <c r="A26" s="88"/>
      <c r="B26" s="88"/>
      <c r="C26" s="88"/>
      <c r="D26" s="88"/>
      <c r="E26" s="89"/>
      <c r="F26" s="89"/>
      <c r="G26" s="92" t="s">
        <v>155</v>
      </c>
      <c r="H26" s="84" t="s">
        <v>263</v>
      </c>
      <c r="I26" s="85">
        <v>0.5</v>
      </c>
      <c r="J26" s="86">
        <v>45495</v>
      </c>
      <c r="K26" s="86">
        <f t="shared" si="0"/>
        <v>45495.5</v>
      </c>
      <c r="L26" s="85"/>
      <c r="M26" s="85"/>
      <c r="N26" s="85"/>
      <c r="O26" s="85"/>
      <c r="P26" s="85"/>
      <c r="Q26" s="85"/>
      <c r="R26" s="85"/>
    </row>
    <row r="27" spans="1:18" s="87" customFormat="1" ht="16.5" x14ac:dyDescent="0.3">
      <c r="A27" s="88"/>
      <c r="B27" s="88"/>
      <c r="C27" s="88"/>
      <c r="D27" s="88"/>
      <c r="E27" s="89"/>
      <c r="F27" s="89"/>
      <c r="G27" s="92" t="s">
        <v>156</v>
      </c>
      <c r="H27" s="84" t="s">
        <v>263</v>
      </c>
      <c r="I27" s="85">
        <v>0.5</v>
      </c>
      <c r="J27" s="86">
        <v>45496</v>
      </c>
      <c r="K27" s="86">
        <f t="shared" si="0"/>
        <v>45496.5</v>
      </c>
      <c r="L27" s="85"/>
      <c r="M27" s="85"/>
      <c r="N27" s="85"/>
      <c r="O27" s="85"/>
      <c r="P27" s="85"/>
      <c r="Q27" s="85"/>
      <c r="R27" s="85"/>
    </row>
    <row r="28" spans="1:18" s="87" customFormat="1" ht="16.5" x14ac:dyDescent="0.3">
      <c r="A28" s="88"/>
      <c r="B28" s="88"/>
      <c r="C28" s="88"/>
      <c r="D28" s="88"/>
      <c r="E28" s="89"/>
      <c r="F28" s="89"/>
      <c r="G28" s="92" t="s">
        <v>157</v>
      </c>
      <c r="H28" s="84" t="s">
        <v>263</v>
      </c>
      <c r="I28" s="85">
        <v>0.5</v>
      </c>
      <c r="J28" s="86">
        <v>45496</v>
      </c>
      <c r="K28" s="86">
        <f t="shared" si="0"/>
        <v>45496.5</v>
      </c>
      <c r="L28" s="85"/>
      <c r="M28" s="85"/>
      <c r="N28" s="85"/>
      <c r="O28" s="85"/>
      <c r="P28" s="85"/>
      <c r="Q28" s="85"/>
      <c r="R28" s="85"/>
    </row>
    <row r="29" spans="1:18" s="87" customFormat="1" ht="16.5" x14ac:dyDescent="0.3">
      <c r="A29" s="88"/>
      <c r="B29" s="88"/>
      <c r="C29" s="88"/>
      <c r="D29" s="88"/>
      <c r="E29" s="89"/>
      <c r="F29" s="89"/>
      <c r="G29" s="83" t="s">
        <v>158</v>
      </c>
      <c r="H29" s="84" t="s">
        <v>260</v>
      </c>
      <c r="I29" s="85">
        <v>1</v>
      </c>
      <c r="J29" s="86">
        <v>45497</v>
      </c>
      <c r="K29" s="86">
        <f>J29+I29-1</f>
        <v>45497</v>
      </c>
      <c r="L29" s="85"/>
      <c r="M29" s="85"/>
      <c r="N29" s="85"/>
      <c r="O29" s="85"/>
      <c r="P29" s="85"/>
      <c r="Q29" s="85"/>
      <c r="R29" s="85"/>
    </row>
    <row r="30" spans="1:18" s="87" customFormat="1" ht="16.5" x14ac:dyDescent="0.3">
      <c r="A30" s="88"/>
      <c r="B30" s="88"/>
      <c r="C30" s="88"/>
      <c r="D30" s="88"/>
      <c r="E30" s="89"/>
      <c r="F30" s="89"/>
      <c r="G30" s="83" t="s">
        <v>159</v>
      </c>
      <c r="H30" s="84" t="s">
        <v>260</v>
      </c>
      <c r="I30" s="85">
        <v>1</v>
      </c>
      <c r="J30" s="86">
        <v>45498</v>
      </c>
      <c r="K30" s="86">
        <f t="shared" ref="K30:K34" si="1">J30+I30-1</f>
        <v>45498</v>
      </c>
      <c r="L30" s="85"/>
      <c r="M30" s="85"/>
      <c r="N30" s="85"/>
      <c r="O30" s="85"/>
      <c r="P30" s="85"/>
      <c r="Q30" s="85"/>
      <c r="R30" s="85"/>
    </row>
    <row r="31" spans="1:18" s="87" customFormat="1" ht="16.5" x14ac:dyDescent="0.3">
      <c r="A31" s="88"/>
      <c r="B31" s="88"/>
      <c r="C31" s="88"/>
      <c r="D31" s="88"/>
      <c r="E31" s="89"/>
      <c r="F31" s="89"/>
      <c r="G31" s="83" t="s">
        <v>160</v>
      </c>
      <c r="H31" s="84" t="s">
        <v>260</v>
      </c>
      <c r="I31" s="85">
        <v>1</v>
      </c>
      <c r="J31" s="86">
        <v>45499</v>
      </c>
      <c r="K31" s="86">
        <f t="shared" si="1"/>
        <v>45499</v>
      </c>
      <c r="L31" s="85"/>
      <c r="M31" s="85"/>
      <c r="N31" s="85"/>
      <c r="O31" s="85"/>
      <c r="P31" s="85"/>
      <c r="Q31" s="85"/>
      <c r="R31" s="85"/>
    </row>
    <row r="32" spans="1:18" s="87" customFormat="1" ht="16.5" x14ac:dyDescent="0.3">
      <c r="A32" s="88"/>
      <c r="B32" s="88"/>
      <c r="C32" s="88"/>
      <c r="D32" s="88"/>
      <c r="E32" s="89"/>
      <c r="F32" s="89"/>
      <c r="G32" s="83" t="s">
        <v>161</v>
      </c>
      <c r="H32" s="84" t="s">
        <v>260</v>
      </c>
      <c r="I32" s="85">
        <v>1</v>
      </c>
      <c r="J32" s="86">
        <v>45502</v>
      </c>
      <c r="K32" s="86">
        <f t="shared" si="1"/>
        <v>45502</v>
      </c>
      <c r="L32" s="85"/>
      <c r="M32" s="85"/>
      <c r="N32" s="85"/>
      <c r="O32" s="85"/>
      <c r="P32" s="85"/>
      <c r="Q32" s="85"/>
      <c r="R32" s="85"/>
    </row>
    <row r="33" spans="1:18" s="87" customFormat="1" ht="16.5" x14ac:dyDescent="0.3">
      <c r="A33" s="88"/>
      <c r="B33" s="88"/>
      <c r="C33" s="88"/>
      <c r="D33" s="88"/>
      <c r="E33" s="90"/>
      <c r="F33" s="90"/>
      <c r="G33" s="83" t="s">
        <v>162</v>
      </c>
      <c r="H33" s="84" t="s">
        <v>260</v>
      </c>
      <c r="I33" s="85">
        <v>1</v>
      </c>
      <c r="J33" s="86">
        <v>45503</v>
      </c>
      <c r="K33" s="86">
        <f t="shared" si="1"/>
        <v>45503</v>
      </c>
      <c r="L33" s="85"/>
      <c r="M33" s="85"/>
      <c r="N33" s="85"/>
      <c r="O33" s="85"/>
      <c r="P33" s="85"/>
      <c r="Q33" s="85"/>
      <c r="R33" s="85"/>
    </row>
    <row r="34" spans="1:18" s="87" customFormat="1" ht="16.5" x14ac:dyDescent="0.3">
      <c r="A34" s="95"/>
      <c r="B34" s="95"/>
      <c r="C34" s="95"/>
      <c r="D34" s="95"/>
      <c r="E34" s="96" t="s">
        <v>163</v>
      </c>
      <c r="F34" s="83" t="s">
        <v>151</v>
      </c>
      <c r="G34" s="83" t="s">
        <v>164</v>
      </c>
      <c r="H34" s="84" t="s">
        <v>260</v>
      </c>
      <c r="I34" s="85">
        <v>1</v>
      </c>
      <c r="J34" s="86">
        <v>45504</v>
      </c>
      <c r="K34" s="86">
        <f t="shared" si="1"/>
        <v>45504</v>
      </c>
      <c r="L34" s="85"/>
      <c r="M34" s="85"/>
      <c r="N34" s="85"/>
      <c r="O34" s="85"/>
      <c r="P34" s="85"/>
      <c r="Q34" s="85"/>
      <c r="R34" s="85"/>
    </row>
  </sheetData>
  <mergeCells count="12">
    <mergeCell ref="O1:P1"/>
    <mergeCell ref="Q1:R1"/>
    <mergeCell ref="A3:A34"/>
    <mergeCell ref="B3:B34"/>
    <mergeCell ref="C3:C34"/>
    <mergeCell ref="D3:D34"/>
    <mergeCell ref="E3:E33"/>
    <mergeCell ref="F5:F10"/>
    <mergeCell ref="F11:F14"/>
    <mergeCell ref="F15:F18"/>
    <mergeCell ref="F19:F22"/>
    <mergeCell ref="F23:F3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3" zoomScale="90" zoomScaleNormal="90" workbookViewId="0">
      <selection activeCell="F25" sqref="F25:F31"/>
    </sheetView>
  </sheetViews>
  <sheetFormatPr defaultColWidth="8.6640625" defaultRowHeight="17.25" x14ac:dyDescent="0.3"/>
  <cols>
    <col min="1" max="1" width="9.5546875" bestFit="1" customWidth="1"/>
    <col min="2" max="2" width="21.21875" bestFit="1" customWidth="1"/>
    <col min="3" max="3" width="26.33203125" bestFit="1" customWidth="1"/>
    <col min="5" max="5" width="26.33203125" bestFit="1" customWidth="1"/>
    <col min="6" max="6" width="37.33203125" bestFit="1" customWidth="1"/>
    <col min="7" max="7" width="66.5546875" bestFit="1" customWidth="1"/>
    <col min="8" max="8" width="8.6640625" style="79"/>
    <col min="10" max="11" width="9.6640625" bestFit="1" customWidth="1"/>
  </cols>
  <sheetData>
    <row r="1" spans="1:18" ht="40.5" x14ac:dyDescent="0.3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76" t="s">
        <v>89</v>
      </c>
      <c r="P1" s="77"/>
      <c r="Q1" s="76" t="s">
        <v>90</v>
      </c>
      <c r="R1" s="77"/>
    </row>
    <row r="2" spans="1:18" ht="18" x14ac:dyDescent="0.3">
      <c r="A2" s="7"/>
      <c r="B2" s="7"/>
      <c r="C2" s="7"/>
      <c r="D2" s="13"/>
      <c r="E2" s="6"/>
      <c r="F2" s="7"/>
      <c r="G2" s="7"/>
      <c r="H2" s="78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87" customFormat="1" ht="16.5" x14ac:dyDescent="0.3">
      <c r="A3" s="80" t="s">
        <v>124</v>
      </c>
      <c r="B3" s="80" t="s">
        <v>165</v>
      </c>
      <c r="C3" s="80" t="s">
        <v>166</v>
      </c>
      <c r="D3" s="80" t="s">
        <v>127</v>
      </c>
      <c r="E3" s="81" t="s">
        <v>166</v>
      </c>
      <c r="F3" s="82" t="s">
        <v>129</v>
      </c>
      <c r="G3" s="83"/>
      <c r="H3" s="84" t="s">
        <v>258</v>
      </c>
      <c r="I3" s="85">
        <v>2</v>
      </c>
      <c r="J3" s="86">
        <v>45505</v>
      </c>
      <c r="K3" s="86">
        <f>J3+I3-1</f>
        <v>45506</v>
      </c>
      <c r="L3" s="85"/>
      <c r="M3" s="85"/>
      <c r="N3" s="85"/>
      <c r="O3" s="85"/>
      <c r="P3" s="85"/>
      <c r="Q3" s="85"/>
      <c r="R3" s="85"/>
    </row>
    <row r="4" spans="1:18" s="87" customFormat="1" ht="16.5" x14ac:dyDescent="0.3">
      <c r="A4" s="88"/>
      <c r="B4" s="88"/>
      <c r="C4" s="88"/>
      <c r="D4" s="88"/>
      <c r="E4" s="89"/>
      <c r="F4" s="82" t="s">
        <v>130</v>
      </c>
      <c r="G4" s="83"/>
      <c r="H4" s="84" t="s">
        <v>258</v>
      </c>
      <c r="I4" s="85">
        <v>3</v>
      </c>
      <c r="J4" s="86">
        <v>45509</v>
      </c>
      <c r="K4" s="86">
        <f>J4+I4-1</f>
        <v>45511</v>
      </c>
      <c r="L4" s="85"/>
      <c r="M4" s="85"/>
      <c r="N4" s="85"/>
      <c r="O4" s="85"/>
      <c r="P4" s="85"/>
      <c r="Q4" s="85"/>
      <c r="R4" s="85"/>
    </row>
    <row r="5" spans="1:18" s="87" customFormat="1" ht="16.5" x14ac:dyDescent="0.3">
      <c r="A5" s="88"/>
      <c r="B5" s="88"/>
      <c r="C5" s="88"/>
      <c r="D5" s="88"/>
      <c r="E5" s="89"/>
      <c r="F5" s="97" t="s">
        <v>167</v>
      </c>
      <c r="G5" s="83"/>
      <c r="H5" s="84" t="s">
        <v>258</v>
      </c>
      <c r="I5" s="85">
        <v>0.5</v>
      </c>
      <c r="J5" s="86">
        <v>45512</v>
      </c>
      <c r="K5" s="86">
        <f>J5+I5</f>
        <v>45512.5</v>
      </c>
      <c r="L5" s="85"/>
      <c r="M5" s="85"/>
      <c r="N5" s="85"/>
      <c r="O5" s="85"/>
      <c r="P5" s="85"/>
      <c r="Q5" s="85"/>
      <c r="R5" s="85"/>
    </row>
    <row r="6" spans="1:18" s="87" customFormat="1" ht="16.5" x14ac:dyDescent="0.3">
      <c r="A6" s="88"/>
      <c r="B6" s="88"/>
      <c r="C6" s="88"/>
      <c r="D6" s="88"/>
      <c r="E6" s="89"/>
      <c r="F6" s="97" t="s">
        <v>168</v>
      </c>
      <c r="G6" s="83"/>
      <c r="H6" s="84" t="s">
        <v>258</v>
      </c>
      <c r="I6" s="85">
        <v>0.5</v>
      </c>
      <c r="J6" s="86">
        <v>45512</v>
      </c>
      <c r="K6" s="86">
        <f>J6+I6</f>
        <v>45512.5</v>
      </c>
      <c r="L6" s="85"/>
      <c r="M6" s="85"/>
      <c r="N6" s="85"/>
      <c r="O6" s="85"/>
      <c r="P6" s="85"/>
      <c r="Q6" s="85"/>
      <c r="R6" s="85"/>
    </row>
    <row r="7" spans="1:18" s="87" customFormat="1" ht="16.5" x14ac:dyDescent="0.3">
      <c r="A7" s="88"/>
      <c r="B7" s="88"/>
      <c r="C7" s="88"/>
      <c r="D7" s="88"/>
      <c r="E7" s="89"/>
      <c r="F7" s="97" t="s">
        <v>169</v>
      </c>
      <c r="G7" s="83"/>
      <c r="H7" s="84" t="s">
        <v>258</v>
      </c>
      <c r="I7" s="85">
        <v>0.5</v>
      </c>
      <c r="J7" s="86">
        <v>45513</v>
      </c>
      <c r="K7" s="86">
        <f>J7+I7</f>
        <v>45513.5</v>
      </c>
      <c r="L7" s="85"/>
      <c r="M7" s="85"/>
      <c r="N7" s="85"/>
      <c r="O7" s="85"/>
      <c r="P7" s="85"/>
      <c r="Q7" s="85"/>
      <c r="R7" s="85"/>
    </row>
    <row r="8" spans="1:18" s="87" customFormat="1" ht="16.5" x14ac:dyDescent="0.3">
      <c r="A8" s="88"/>
      <c r="B8" s="88"/>
      <c r="C8" s="88"/>
      <c r="D8" s="88"/>
      <c r="E8" s="89"/>
      <c r="F8" s="97" t="s">
        <v>170</v>
      </c>
      <c r="G8" s="83"/>
      <c r="H8" s="84" t="s">
        <v>258</v>
      </c>
      <c r="I8" s="85">
        <v>0.5</v>
      </c>
      <c r="J8" s="86">
        <v>45513</v>
      </c>
      <c r="K8" s="86">
        <f>J8+I8</f>
        <v>45513.5</v>
      </c>
      <c r="L8" s="85"/>
      <c r="M8" s="85"/>
      <c r="N8" s="85"/>
      <c r="O8" s="85"/>
      <c r="P8" s="85"/>
      <c r="Q8" s="85"/>
      <c r="R8" s="85"/>
    </row>
    <row r="9" spans="1:18" s="87" customFormat="1" ht="16.5" x14ac:dyDescent="0.3">
      <c r="A9" s="88"/>
      <c r="B9" s="88"/>
      <c r="C9" s="88"/>
      <c r="D9" s="88"/>
      <c r="E9" s="89"/>
      <c r="F9" s="97" t="s">
        <v>171</v>
      </c>
      <c r="G9" s="83" t="s">
        <v>172</v>
      </c>
      <c r="H9" s="84" t="s">
        <v>258</v>
      </c>
      <c r="I9" s="85">
        <v>0.5</v>
      </c>
      <c r="J9" s="86">
        <v>45516</v>
      </c>
      <c r="K9" s="86">
        <f>J9+I9</f>
        <v>45516.5</v>
      </c>
      <c r="L9" s="85"/>
      <c r="M9" s="85"/>
      <c r="N9" s="85"/>
      <c r="O9" s="85"/>
      <c r="P9" s="85"/>
      <c r="Q9" s="85"/>
      <c r="R9" s="85"/>
    </row>
    <row r="10" spans="1:18" s="87" customFormat="1" ht="16.5" x14ac:dyDescent="0.3">
      <c r="A10" s="88"/>
      <c r="B10" s="88"/>
      <c r="C10" s="88"/>
      <c r="D10" s="88"/>
      <c r="E10" s="89"/>
      <c r="F10" s="81" t="s">
        <v>171</v>
      </c>
      <c r="G10" s="92" t="s">
        <v>173</v>
      </c>
      <c r="H10" s="84" t="s">
        <v>264</v>
      </c>
      <c r="I10" s="85">
        <v>0.5</v>
      </c>
      <c r="J10" s="86">
        <v>45516</v>
      </c>
      <c r="K10" s="86">
        <f>J10+I10</f>
        <v>45516.5</v>
      </c>
      <c r="L10" s="85"/>
      <c r="M10" s="85"/>
      <c r="N10" s="85"/>
      <c r="O10" s="85"/>
      <c r="P10" s="85"/>
      <c r="Q10" s="85"/>
      <c r="R10" s="85"/>
    </row>
    <row r="11" spans="1:18" s="87" customFormat="1" ht="16.5" x14ac:dyDescent="0.3">
      <c r="A11" s="88"/>
      <c r="B11" s="88"/>
      <c r="C11" s="88"/>
      <c r="D11" s="88"/>
      <c r="E11" s="89"/>
      <c r="F11" s="89"/>
      <c r="G11" s="92" t="s">
        <v>174</v>
      </c>
      <c r="H11" s="84" t="s">
        <v>264</v>
      </c>
      <c r="I11" s="85">
        <v>0.5</v>
      </c>
      <c r="J11" s="86">
        <v>45517</v>
      </c>
      <c r="K11" s="86">
        <f>J11+I11</f>
        <v>45517.5</v>
      </c>
      <c r="L11" s="85"/>
      <c r="M11" s="85"/>
      <c r="N11" s="85"/>
      <c r="O11" s="85"/>
      <c r="P11" s="85"/>
      <c r="Q11" s="85"/>
      <c r="R11" s="85"/>
    </row>
    <row r="12" spans="1:18" s="87" customFormat="1" ht="16.5" x14ac:dyDescent="0.3">
      <c r="A12" s="88"/>
      <c r="B12" s="88"/>
      <c r="C12" s="88"/>
      <c r="D12" s="88"/>
      <c r="E12" s="89"/>
      <c r="F12" s="89"/>
      <c r="G12" s="92" t="s">
        <v>175</v>
      </c>
      <c r="H12" s="84" t="s">
        <v>264</v>
      </c>
      <c r="I12" s="85">
        <v>0.5</v>
      </c>
      <c r="J12" s="86">
        <v>45517</v>
      </c>
      <c r="K12" s="86">
        <f>J12+I12</f>
        <v>45517.5</v>
      </c>
      <c r="L12" s="85"/>
      <c r="M12" s="85"/>
      <c r="N12" s="85"/>
      <c r="O12" s="85"/>
      <c r="P12" s="85"/>
      <c r="Q12" s="85"/>
      <c r="R12" s="85"/>
    </row>
    <row r="13" spans="1:18" s="87" customFormat="1" ht="16.5" x14ac:dyDescent="0.3">
      <c r="A13" s="88"/>
      <c r="B13" s="88"/>
      <c r="C13" s="88"/>
      <c r="D13" s="88"/>
      <c r="E13" s="89"/>
      <c r="F13" s="89"/>
      <c r="G13" s="92" t="s">
        <v>176</v>
      </c>
      <c r="H13" s="84" t="s">
        <v>264</v>
      </c>
      <c r="I13" s="85">
        <v>0.5</v>
      </c>
      <c r="J13" s="86">
        <v>45518</v>
      </c>
      <c r="K13" s="86">
        <f>J13+I13</f>
        <v>45518.5</v>
      </c>
      <c r="L13" s="85"/>
      <c r="M13" s="85"/>
      <c r="N13" s="85"/>
      <c r="O13" s="85"/>
      <c r="P13" s="85"/>
      <c r="Q13" s="85"/>
      <c r="R13" s="85"/>
    </row>
    <row r="14" spans="1:18" s="87" customFormat="1" ht="16.5" x14ac:dyDescent="0.3">
      <c r="A14" s="88"/>
      <c r="B14" s="88"/>
      <c r="C14" s="88"/>
      <c r="D14" s="88"/>
      <c r="E14" s="89"/>
      <c r="F14" s="89"/>
      <c r="G14" s="92" t="s">
        <v>177</v>
      </c>
      <c r="H14" s="84" t="s">
        <v>264</v>
      </c>
      <c r="I14" s="85">
        <v>0.5</v>
      </c>
      <c r="J14" s="86">
        <v>45518</v>
      </c>
      <c r="K14" s="86">
        <f>J14+I14</f>
        <v>45518.5</v>
      </c>
      <c r="L14" s="85"/>
      <c r="M14" s="85"/>
      <c r="N14" s="85"/>
      <c r="O14" s="85"/>
      <c r="P14" s="85"/>
      <c r="Q14" s="85"/>
      <c r="R14" s="85"/>
    </row>
    <row r="15" spans="1:18" s="87" customFormat="1" ht="16.5" x14ac:dyDescent="0.3">
      <c r="A15" s="88"/>
      <c r="B15" s="88"/>
      <c r="C15" s="88"/>
      <c r="D15" s="88"/>
      <c r="E15" s="89"/>
      <c r="F15" s="89"/>
      <c r="G15" s="92" t="s">
        <v>178</v>
      </c>
      <c r="H15" s="84" t="s">
        <v>264</v>
      </c>
      <c r="I15" s="85">
        <v>0.5</v>
      </c>
      <c r="J15" s="86">
        <v>45520</v>
      </c>
      <c r="K15" s="86">
        <f>J15+I15</f>
        <v>45520.5</v>
      </c>
      <c r="L15" s="85"/>
      <c r="M15" s="85"/>
      <c r="N15" s="85"/>
      <c r="O15" s="85"/>
      <c r="P15" s="85"/>
      <c r="Q15" s="85"/>
      <c r="R15" s="85"/>
    </row>
    <row r="16" spans="1:18" s="87" customFormat="1" ht="16.5" x14ac:dyDescent="0.3">
      <c r="A16" s="88"/>
      <c r="B16" s="88"/>
      <c r="C16" s="88"/>
      <c r="D16" s="88"/>
      <c r="E16" s="89"/>
      <c r="F16" s="89"/>
      <c r="G16" s="98" t="s">
        <v>179</v>
      </c>
      <c r="H16" s="84" t="s">
        <v>264</v>
      </c>
      <c r="I16" s="85">
        <v>0.5</v>
      </c>
      <c r="J16" s="86">
        <v>45520</v>
      </c>
      <c r="K16" s="86">
        <f>J16+I16</f>
        <v>45520.5</v>
      </c>
      <c r="L16" s="85"/>
      <c r="M16" s="85"/>
      <c r="N16" s="85"/>
      <c r="O16" s="85"/>
      <c r="P16" s="85"/>
      <c r="Q16" s="85"/>
      <c r="R16" s="85"/>
    </row>
    <row r="17" spans="1:18" s="87" customFormat="1" ht="16.5" x14ac:dyDescent="0.3">
      <c r="A17" s="88"/>
      <c r="B17" s="88"/>
      <c r="C17" s="88"/>
      <c r="D17" s="88"/>
      <c r="E17" s="89"/>
      <c r="F17" s="89"/>
      <c r="G17" s="92" t="s">
        <v>180</v>
      </c>
      <c r="H17" s="84" t="s">
        <v>264</v>
      </c>
      <c r="I17" s="85">
        <v>0.5</v>
      </c>
      <c r="J17" s="86">
        <v>45523</v>
      </c>
      <c r="K17" s="86">
        <f>J17+I17</f>
        <v>45523.5</v>
      </c>
      <c r="L17" s="85"/>
      <c r="M17" s="85"/>
      <c r="N17" s="85"/>
      <c r="O17" s="85"/>
      <c r="P17" s="85"/>
      <c r="Q17" s="85"/>
      <c r="R17" s="85"/>
    </row>
    <row r="18" spans="1:18" s="87" customFormat="1" ht="16.5" x14ac:dyDescent="0.3">
      <c r="A18" s="88"/>
      <c r="B18" s="88"/>
      <c r="C18" s="88"/>
      <c r="D18" s="88"/>
      <c r="E18" s="89"/>
      <c r="F18" s="89"/>
      <c r="G18" s="92" t="s">
        <v>181</v>
      </c>
      <c r="H18" s="84" t="s">
        <v>264</v>
      </c>
      <c r="I18" s="85">
        <v>0.5</v>
      </c>
      <c r="J18" s="86">
        <v>45523</v>
      </c>
      <c r="K18" s="86">
        <f>J18+I18</f>
        <v>45523.5</v>
      </c>
      <c r="L18" s="85"/>
      <c r="M18" s="85"/>
      <c r="N18" s="85"/>
      <c r="O18" s="85"/>
      <c r="P18" s="85"/>
      <c r="Q18" s="85"/>
      <c r="R18" s="85"/>
    </row>
    <row r="19" spans="1:18" s="87" customFormat="1" ht="16.5" x14ac:dyDescent="0.3">
      <c r="A19" s="88"/>
      <c r="B19" s="88"/>
      <c r="C19" s="88"/>
      <c r="D19" s="88"/>
      <c r="E19" s="89"/>
      <c r="F19" s="89"/>
      <c r="G19" s="92" t="s">
        <v>182</v>
      </c>
      <c r="H19" s="84" t="s">
        <v>264</v>
      </c>
      <c r="I19" s="85">
        <v>0.5</v>
      </c>
      <c r="J19" s="86">
        <v>45524</v>
      </c>
      <c r="K19" s="86">
        <f>J19+I19</f>
        <v>45524.5</v>
      </c>
      <c r="L19" s="85"/>
      <c r="M19" s="85"/>
      <c r="N19" s="85"/>
      <c r="O19" s="85"/>
      <c r="P19" s="85"/>
      <c r="Q19" s="85"/>
      <c r="R19" s="85"/>
    </row>
    <row r="20" spans="1:18" s="87" customFormat="1" ht="16.5" x14ac:dyDescent="0.3">
      <c r="A20" s="88"/>
      <c r="B20" s="88"/>
      <c r="C20" s="88"/>
      <c r="D20" s="88"/>
      <c r="E20" s="89"/>
      <c r="F20" s="89"/>
      <c r="G20" s="92" t="s">
        <v>183</v>
      </c>
      <c r="H20" s="84" t="s">
        <v>264</v>
      </c>
      <c r="I20" s="85">
        <v>0.5</v>
      </c>
      <c r="J20" s="86">
        <v>45524</v>
      </c>
      <c r="K20" s="86">
        <f>J20+I20</f>
        <v>45524.5</v>
      </c>
      <c r="L20" s="85"/>
      <c r="M20" s="85"/>
      <c r="N20" s="85"/>
      <c r="O20" s="85"/>
      <c r="P20" s="85"/>
      <c r="Q20" s="85"/>
      <c r="R20" s="85"/>
    </row>
    <row r="21" spans="1:18" s="87" customFormat="1" ht="16.5" x14ac:dyDescent="0.3">
      <c r="A21" s="88"/>
      <c r="B21" s="88"/>
      <c r="C21" s="88"/>
      <c r="D21" s="88"/>
      <c r="E21" s="89"/>
      <c r="F21" s="89"/>
      <c r="G21" s="92" t="s">
        <v>184</v>
      </c>
      <c r="H21" s="84" t="s">
        <v>264</v>
      </c>
      <c r="I21" s="85">
        <v>0.5</v>
      </c>
      <c r="J21" s="86">
        <v>45525</v>
      </c>
      <c r="K21" s="86">
        <f>J21+I21</f>
        <v>45525.5</v>
      </c>
      <c r="L21" s="85"/>
      <c r="M21" s="85"/>
      <c r="N21" s="85"/>
      <c r="O21" s="85"/>
      <c r="P21" s="85"/>
      <c r="Q21" s="85"/>
      <c r="R21" s="85"/>
    </row>
    <row r="22" spans="1:18" s="87" customFormat="1" ht="16.5" x14ac:dyDescent="0.3">
      <c r="A22" s="88"/>
      <c r="B22" s="88"/>
      <c r="C22" s="88"/>
      <c r="D22" s="88"/>
      <c r="E22" s="89"/>
      <c r="F22" s="89"/>
      <c r="G22" s="92" t="s">
        <v>185</v>
      </c>
      <c r="H22" s="84" t="s">
        <v>264</v>
      </c>
      <c r="I22" s="85">
        <v>0.5</v>
      </c>
      <c r="J22" s="86">
        <v>45525</v>
      </c>
      <c r="K22" s="86">
        <f>J22+I22</f>
        <v>45525.5</v>
      </c>
      <c r="L22" s="85"/>
      <c r="M22" s="85"/>
      <c r="N22" s="85"/>
      <c r="O22" s="85"/>
      <c r="P22" s="85"/>
      <c r="Q22" s="85"/>
      <c r="R22" s="85"/>
    </row>
    <row r="23" spans="1:18" s="87" customFormat="1" ht="16.5" x14ac:dyDescent="0.3">
      <c r="A23" s="88"/>
      <c r="B23" s="88"/>
      <c r="C23" s="88"/>
      <c r="D23" s="88"/>
      <c r="E23" s="89"/>
      <c r="F23" s="89"/>
      <c r="G23" s="92" t="s">
        <v>186</v>
      </c>
      <c r="H23" s="84" t="s">
        <v>264</v>
      </c>
      <c r="I23" s="85">
        <v>0.5</v>
      </c>
      <c r="J23" s="86">
        <v>45526</v>
      </c>
      <c r="K23" s="86">
        <f>J23+I23</f>
        <v>45526.5</v>
      </c>
      <c r="L23" s="85"/>
      <c r="M23" s="85"/>
      <c r="N23" s="85"/>
      <c r="O23" s="85"/>
      <c r="P23" s="85"/>
      <c r="Q23" s="85"/>
      <c r="R23" s="85"/>
    </row>
    <row r="24" spans="1:18" s="87" customFormat="1" ht="16.5" x14ac:dyDescent="0.3">
      <c r="A24" s="88"/>
      <c r="B24" s="88"/>
      <c r="C24" s="88"/>
      <c r="D24" s="88"/>
      <c r="E24" s="89"/>
      <c r="F24" s="89"/>
      <c r="G24" s="92" t="s">
        <v>187</v>
      </c>
      <c r="H24" s="84" t="s">
        <v>264</v>
      </c>
      <c r="I24" s="85">
        <v>0.5</v>
      </c>
      <c r="J24" s="86">
        <v>45526</v>
      </c>
      <c r="K24" s="86">
        <f>J24+I24</f>
        <v>45526.5</v>
      </c>
      <c r="L24" s="85"/>
      <c r="M24" s="85"/>
      <c r="N24" s="85"/>
      <c r="O24" s="85"/>
      <c r="P24" s="85"/>
      <c r="Q24" s="85"/>
      <c r="R24" s="85"/>
    </row>
    <row r="25" spans="1:18" s="87" customFormat="1" ht="16.5" x14ac:dyDescent="0.3">
      <c r="A25" s="88"/>
      <c r="B25" s="88"/>
      <c r="C25" s="88"/>
      <c r="D25" s="88"/>
      <c r="E25" s="89"/>
      <c r="F25" s="81" t="s">
        <v>188</v>
      </c>
      <c r="G25" s="92" t="s">
        <v>189</v>
      </c>
      <c r="H25" s="84" t="s">
        <v>264</v>
      </c>
      <c r="I25" s="85">
        <v>0.5</v>
      </c>
      <c r="J25" s="86">
        <v>45527</v>
      </c>
      <c r="K25" s="86">
        <f>J25+I25</f>
        <v>45527.5</v>
      </c>
      <c r="L25" s="85"/>
      <c r="M25" s="85"/>
      <c r="N25" s="85"/>
      <c r="O25" s="85"/>
      <c r="P25" s="85"/>
      <c r="Q25" s="85"/>
      <c r="R25" s="85"/>
    </row>
    <row r="26" spans="1:18" s="87" customFormat="1" ht="16.5" x14ac:dyDescent="0.3">
      <c r="A26" s="88"/>
      <c r="B26" s="88"/>
      <c r="C26" s="88"/>
      <c r="D26" s="88"/>
      <c r="E26" s="89"/>
      <c r="F26" s="89"/>
      <c r="G26" s="92" t="s">
        <v>190</v>
      </c>
      <c r="H26" s="84" t="s">
        <v>264</v>
      </c>
      <c r="I26" s="85">
        <v>0.5</v>
      </c>
      <c r="J26" s="86">
        <v>45527</v>
      </c>
      <c r="K26" s="86">
        <f>J26+I26</f>
        <v>45527.5</v>
      </c>
      <c r="L26" s="85"/>
      <c r="M26" s="85"/>
      <c r="N26" s="85"/>
      <c r="O26" s="85"/>
      <c r="P26" s="85"/>
      <c r="Q26" s="85"/>
      <c r="R26" s="85"/>
    </row>
    <row r="27" spans="1:18" s="87" customFormat="1" ht="16.5" x14ac:dyDescent="0.3">
      <c r="A27" s="88"/>
      <c r="B27" s="88"/>
      <c r="C27" s="88"/>
      <c r="D27" s="88"/>
      <c r="E27" s="89"/>
      <c r="F27" s="89"/>
      <c r="G27" s="92" t="s">
        <v>191</v>
      </c>
      <c r="H27" s="84" t="s">
        <v>264</v>
      </c>
      <c r="I27" s="85">
        <v>0.5</v>
      </c>
      <c r="J27" s="86">
        <v>45530</v>
      </c>
      <c r="K27" s="86">
        <f>J27+I27</f>
        <v>45530.5</v>
      </c>
      <c r="L27" s="85"/>
      <c r="M27" s="85"/>
      <c r="N27" s="85"/>
      <c r="O27" s="85"/>
      <c r="P27" s="85"/>
      <c r="Q27" s="85"/>
      <c r="R27" s="85"/>
    </row>
    <row r="28" spans="1:18" s="87" customFormat="1" ht="16.5" x14ac:dyDescent="0.3">
      <c r="A28" s="88"/>
      <c r="B28" s="88"/>
      <c r="C28" s="88"/>
      <c r="D28" s="88"/>
      <c r="E28" s="89"/>
      <c r="F28" s="89"/>
      <c r="G28" s="92" t="s">
        <v>192</v>
      </c>
      <c r="H28" s="84" t="s">
        <v>264</v>
      </c>
      <c r="I28" s="85">
        <v>0.5</v>
      </c>
      <c r="J28" s="86">
        <v>45530</v>
      </c>
      <c r="K28" s="86">
        <f>J28+I28</f>
        <v>45530.5</v>
      </c>
      <c r="L28" s="85"/>
      <c r="M28" s="85"/>
      <c r="N28" s="85"/>
      <c r="O28" s="85"/>
      <c r="P28" s="85"/>
      <c r="Q28" s="85"/>
      <c r="R28" s="85"/>
    </row>
    <row r="29" spans="1:18" s="87" customFormat="1" ht="16.5" x14ac:dyDescent="0.3">
      <c r="A29" s="88"/>
      <c r="B29" s="88"/>
      <c r="C29" s="88"/>
      <c r="D29" s="88"/>
      <c r="E29" s="89"/>
      <c r="F29" s="89"/>
      <c r="G29" s="92" t="s">
        <v>193</v>
      </c>
      <c r="H29" s="84" t="s">
        <v>264</v>
      </c>
      <c r="I29" s="85">
        <v>0.5</v>
      </c>
      <c r="J29" s="86">
        <v>45531</v>
      </c>
      <c r="K29" s="86">
        <f>J29+I29</f>
        <v>45531.5</v>
      </c>
      <c r="L29" s="85"/>
      <c r="M29" s="85"/>
      <c r="N29" s="85"/>
      <c r="O29" s="85"/>
      <c r="P29" s="85"/>
      <c r="Q29" s="85"/>
      <c r="R29" s="85"/>
    </row>
    <row r="30" spans="1:18" s="87" customFormat="1" ht="16.5" x14ac:dyDescent="0.3">
      <c r="A30" s="88"/>
      <c r="B30" s="88"/>
      <c r="C30" s="88"/>
      <c r="D30" s="88"/>
      <c r="E30" s="89"/>
      <c r="F30" s="89"/>
      <c r="G30" s="92" t="s">
        <v>194</v>
      </c>
      <c r="H30" s="84" t="s">
        <v>264</v>
      </c>
      <c r="I30" s="85">
        <v>0.5</v>
      </c>
      <c r="J30" s="86">
        <v>45531</v>
      </c>
      <c r="K30" s="86">
        <f>J30+I30</f>
        <v>45531.5</v>
      </c>
      <c r="L30" s="85"/>
      <c r="M30" s="85"/>
      <c r="N30" s="85"/>
      <c r="O30" s="85"/>
      <c r="P30" s="85"/>
      <c r="Q30" s="85"/>
      <c r="R30" s="85"/>
    </row>
    <row r="31" spans="1:18" s="87" customFormat="1" ht="16.5" x14ac:dyDescent="0.3">
      <c r="A31" s="88"/>
      <c r="B31" s="88"/>
      <c r="C31" s="88"/>
      <c r="D31" s="88"/>
      <c r="E31" s="89"/>
      <c r="F31" s="89"/>
      <c r="G31" s="92" t="s">
        <v>195</v>
      </c>
      <c r="H31" s="84" t="s">
        <v>264</v>
      </c>
      <c r="I31" s="85">
        <v>0.5</v>
      </c>
      <c r="J31" s="86">
        <v>45532</v>
      </c>
      <c r="K31" s="86">
        <f>J31+I31</f>
        <v>45532.5</v>
      </c>
      <c r="L31" s="85"/>
      <c r="M31" s="85"/>
      <c r="N31" s="85"/>
      <c r="O31" s="85"/>
      <c r="P31" s="85"/>
      <c r="Q31" s="85"/>
      <c r="R31" s="85"/>
    </row>
    <row r="32" spans="1:18" s="87" customFormat="1" ht="16.5" x14ac:dyDescent="0.3">
      <c r="A32" s="88"/>
      <c r="B32" s="88"/>
      <c r="C32" s="88"/>
      <c r="D32" s="88"/>
      <c r="E32" s="89"/>
      <c r="F32" s="81" t="s">
        <v>196</v>
      </c>
      <c r="G32" s="92" t="s">
        <v>197</v>
      </c>
      <c r="H32" s="84" t="s">
        <v>264</v>
      </c>
      <c r="I32" s="85">
        <v>0.5</v>
      </c>
      <c r="J32" s="86">
        <v>45532</v>
      </c>
      <c r="K32" s="86">
        <f>J32+I32</f>
        <v>45532.5</v>
      </c>
      <c r="L32" s="85"/>
      <c r="M32" s="85"/>
      <c r="N32" s="85"/>
      <c r="O32" s="85"/>
      <c r="P32" s="85"/>
      <c r="Q32" s="85"/>
      <c r="R32" s="85"/>
    </row>
    <row r="33" spans="1:18" s="87" customFormat="1" ht="16.5" x14ac:dyDescent="0.3">
      <c r="A33" s="88"/>
      <c r="B33" s="88"/>
      <c r="C33" s="88"/>
      <c r="D33" s="88"/>
      <c r="E33" s="89"/>
      <c r="F33" s="89"/>
      <c r="G33" s="92" t="s">
        <v>198</v>
      </c>
      <c r="H33" s="84" t="s">
        <v>264</v>
      </c>
      <c r="I33" s="85">
        <v>0.5</v>
      </c>
      <c r="J33" s="86">
        <v>45533</v>
      </c>
      <c r="K33" s="86">
        <f>J33+I33</f>
        <v>45533.5</v>
      </c>
      <c r="L33" s="85"/>
      <c r="M33" s="85"/>
      <c r="N33" s="85"/>
      <c r="O33" s="85"/>
      <c r="P33" s="85"/>
      <c r="Q33" s="85"/>
      <c r="R33" s="85"/>
    </row>
    <row r="34" spans="1:18" s="87" customFormat="1" ht="16.5" x14ac:dyDescent="0.3">
      <c r="A34" s="88"/>
      <c r="B34" s="88"/>
      <c r="C34" s="88"/>
      <c r="D34" s="88"/>
      <c r="E34" s="89"/>
      <c r="F34" s="89"/>
      <c r="G34" s="92" t="s">
        <v>199</v>
      </c>
      <c r="H34" s="84" t="s">
        <v>264</v>
      </c>
      <c r="I34" s="85">
        <v>0.5</v>
      </c>
      <c r="J34" s="86">
        <v>45533</v>
      </c>
      <c r="K34" s="86">
        <f>J34+I34</f>
        <v>45533.5</v>
      </c>
      <c r="L34" s="85"/>
      <c r="M34" s="85"/>
      <c r="N34" s="85"/>
      <c r="O34" s="85"/>
      <c r="P34" s="85"/>
      <c r="Q34" s="85"/>
      <c r="R34" s="85"/>
    </row>
    <row r="35" spans="1:18" s="87" customFormat="1" ht="16.5" x14ac:dyDescent="0.3">
      <c r="A35" s="88"/>
      <c r="B35" s="88"/>
      <c r="C35" s="88"/>
      <c r="D35" s="88"/>
      <c r="E35" s="89"/>
      <c r="F35" s="89"/>
      <c r="G35" s="92" t="s">
        <v>200</v>
      </c>
      <c r="H35" s="84" t="s">
        <v>264</v>
      </c>
      <c r="I35" s="85">
        <v>0.5</v>
      </c>
      <c r="J35" s="86">
        <v>45534</v>
      </c>
      <c r="K35" s="86">
        <f>J35+I35</f>
        <v>45534.5</v>
      </c>
      <c r="L35" s="85"/>
      <c r="M35" s="85"/>
      <c r="N35" s="85"/>
      <c r="O35" s="85"/>
      <c r="P35" s="85"/>
      <c r="Q35" s="85"/>
      <c r="R35" s="85"/>
    </row>
    <row r="36" spans="1:18" s="87" customFormat="1" ht="16.5" x14ac:dyDescent="0.3">
      <c r="A36" s="88"/>
      <c r="B36" s="88"/>
      <c r="C36" s="88"/>
      <c r="D36" s="88"/>
      <c r="E36" s="89"/>
      <c r="F36" s="89"/>
      <c r="G36" s="92" t="s">
        <v>201</v>
      </c>
      <c r="H36" s="84" t="s">
        <v>264</v>
      </c>
      <c r="I36" s="85">
        <v>0.5</v>
      </c>
      <c r="J36" s="86">
        <v>45534</v>
      </c>
      <c r="K36" s="86">
        <f>J36+I36</f>
        <v>45534.5</v>
      </c>
      <c r="L36" s="85"/>
      <c r="M36" s="85"/>
      <c r="N36" s="85"/>
      <c r="O36" s="85"/>
      <c r="P36" s="85"/>
      <c r="Q36" s="85"/>
      <c r="R36" s="85"/>
    </row>
    <row r="37" spans="1:18" s="87" customFormat="1" ht="16.5" x14ac:dyDescent="0.3">
      <c r="A37" s="88"/>
      <c r="B37" s="88"/>
      <c r="C37" s="88"/>
      <c r="D37" s="88"/>
      <c r="E37" s="89"/>
      <c r="F37" s="89"/>
      <c r="G37" s="92" t="s">
        <v>202</v>
      </c>
      <c r="H37" s="84" t="s">
        <v>264</v>
      </c>
      <c r="I37" s="85">
        <v>0.5</v>
      </c>
      <c r="J37" s="86">
        <v>45537</v>
      </c>
      <c r="K37" s="86">
        <f>J37+I37</f>
        <v>45537.5</v>
      </c>
      <c r="L37" s="85"/>
      <c r="M37" s="85"/>
      <c r="N37" s="85"/>
      <c r="O37" s="85"/>
      <c r="P37" s="85"/>
      <c r="Q37" s="85"/>
      <c r="R37" s="85"/>
    </row>
    <row r="38" spans="1:18" s="87" customFormat="1" ht="16.5" x14ac:dyDescent="0.3">
      <c r="A38" s="88"/>
      <c r="B38" s="88"/>
      <c r="C38" s="88"/>
      <c r="D38" s="88"/>
      <c r="E38" s="89"/>
      <c r="F38" s="89"/>
      <c r="G38" s="92" t="s">
        <v>203</v>
      </c>
      <c r="H38" s="84" t="s">
        <v>264</v>
      </c>
      <c r="I38" s="85">
        <v>0.5</v>
      </c>
      <c r="J38" s="86">
        <v>45537</v>
      </c>
      <c r="K38" s="86">
        <f>J38+I38</f>
        <v>45537.5</v>
      </c>
      <c r="L38" s="85"/>
      <c r="M38" s="85"/>
      <c r="N38" s="85"/>
      <c r="O38" s="85"/>
      <c r="P38" s="85"/>
      <c r="Q38" s="85"/>
      <c r="R38" s="85"/>
    </row>
    <row r="39" spans="1:18" s="87" customFormat="1" ht="16.5" x14ac:dyDescent="0.3">
      <c r="A39" s="88"/>
      <c r="B39" s="88"/>
      <c r="C39" s="88"/>
      <c r="D39" s="88"/>
      <c r="E39" s="89"/>
      <c r="F39" s="89"/>
      <c r="G39" s="92" t="s">
        <v>204</v>
      </c>
      <c r="H39" s="84" t="s">
        <v>264</v>
      </c>
      <c r="I39" s="85">
        <v>0.5</v>
      </c>
      <c r="J39" s="86">
        <v>45538</v>
      </c>
      <c r="K39" s="86">
        <f>J39+I39</f>
        <v>45538.5</v>
      </c>
      <c r="L39" s="85"/>
      <c r="M39" s="85"/>
      <c r="N39" s="85"/>
      <c r="O39" s="85"/>
      <c r="P39" s="85"/>
      <c r="Q39" s="85"/>
      <c r="R39" s="85"/>
    </row>
    <row r="40" spans="1:18" s="87" customFormat="1" ht="16.5" x14ac:dyDescent="0.3">
      <c r="A40" s="88"/>
      <c r="B40" s="88"/>
      <c r="C40" s="88"/>
      <c r="D40" s="88"/>
      <c r="E40" s="89"/>
      <c r="F40" s="89"/>
      <c r="G40" s="92" t="s">
        <v>205</v>
      </c>
      <c r="H40" s="84" t="s">
        <v>264</v>
      </c>
      <c r="I40" s="85">
        <v>0.5</v>
      </c>
      <c r="J40" s="86">
        <v>45538</v>
      </c>
      <c r="K40" s="86">
        <f>J40+I40</f>
        <v>45538.5</v>
      </c>
      <c r="L40" s="85"/>
      <c r="M40" s="85"/>
      <c r="N40" s="85"/>
      <c r="O40" s="85"/>
      <c r="P40" s="85"/>
      <c r="Q40" s="85"/>
      <c r="R40" s="85"/>
    </row>
    <row r="41" spans="1:18" s="87" customFormat="1" ht="16.5" x14ac:dyDescent="0.3">
      <c r="A41" s="88"/>
      <c r="B41" s="88"/>
      <c r="C41" s="88"/>
      <c r="D41" s="88"/>
      <c r="E41" s="89"/>
      <c r="F41" s="89" t="s">
        <v>164</v>
      </c>
      <c r="G41" s="83" t="s">
        <v>206</v>
      </c>
      <c r="H41" s="84" t="s">
        <v>258</v>
      </c>
      <c r="I41" s="85">
        <v>0.5</v>
      </c>
      <c r="J41" s="86">
        <v>45539</v>
      </c>
      <c r="K41" s="86">
        <f>J41+I41</f>
        <v>45539.5</v>
      </c>
      <c r="L41" s="85"/>
      <c r="M41" s="85"/>
      <c r="N41" s="85"/>
      <c r="O41" s="85"/>
      <c r="P41" s="85"/>
      <c r="Q41" s="85"/>
      <c r="R41" s="85"/>
    </row>
    <row r="42" spans="1:18" s="87" customFormat="1" ht="16.5" x14ac:dyDescent="0.3">
      <c r="A42" s="88"/>
      <c r="B42" s="88"/>
      <c r="C42" s="88"/>
      <c r="D42" s="88"/>
      <c r="E42" s="89"/>
      <c r="F42" s="89"/>
      <c r="G42" s="83" t="s">
        <v>160</v>
      </c>
      <c r="H42" s="84" t="s">
        <v>258</v>
      </c>
      <c r="I42" s="85">
        <v>0.5</v>
      </c>
      <c r="J42" s="86">
        <v>45539</v>
      </c>
      <c r="K42" s="86">
        <f>J42+I42</f>
        <v>45539.5</v>
      </c>
      <c r="L42" s="85"/>
      <c r="M42" s="85"/>
      <c r="N42" s="85"/>
      <c r="O42" s="85"/>
      <c r="P42" s="85"/>
      <c r="Q42" s="85"/>
      <c r="R42" s="85"/>
    </row>
    <row r="43" spans="1:18" s="87" customFormat="1" ht="16.5" x14ac:dyDescent="0.3">
      <c r="A43" s="88"/>
      <c r="B43" s="88"/>
      <c r="C43" s="88"/>
      <c r="D43" s="88"/>
      <c r="E43" s="89"/>
      <c r="F43" s="89"/>
      <c r="G43" s="83" t="s">
        <v>207</v>
      </c>
      <c r="H43" s="84" t="s">
        <v>258</v>
      </c>
      <c r="I43" s="85">
        <v>0.5</v>
      </c>
      <c r="J43" s="86">
        <v>45540</v>
      </c>
      <c r="K43" s="86">
        <f>J43+I43</f>
        <v>45540.5</v>
      </c>
      <c r="L43" s="85"/>
      <c r="M43" s="85"/>
      <c r="N43" s="85"/>
      <c r="O43" s="85"/>
      <c r="P43" s="85"/>
      <c r="Q43" s="85"/>
      <c r="R43" s="85"/>
    </row>
    <row r="44" spans="1:18" s="87" customFormat="1" ht="16.5" x14ac:dyDescent="0.3">
      <c r="A44" s="88"/>
      <c r="B44" s="88"/>
      <c r="C44" s="88"/>
      <c r="D44" s="88"/>
      <c r="E44" s="89"/>
      <c r="F44" s="89"/>
      <c r="G44" s="83" t="s">
        <v>208</v>
      </c>
      <c r="H44" s="84" t="s">
        <v>258</v>
      </c>
      <c r="I44" s="85">
        <v>0.5</v>
      </c>
      <c r="J44" s="86">
        <v>45540</v>
      </c>
      <c r="K44" s="86">
        <f>J44+I44</f>
        <v>45540.5</v>
      </c>
      <c r="L44" s="85"/>
      <c r="M44" s="85"/>
      <c r="N44" s="85"/>
      <c r="O44" s="85"/>
      <c r="P44" s="85"/>
      <c r="Q44" s="85"/>
      <c r="R44" s="85"/>
    </row>
    <row r="45" spans="1:18" s="87" customFormat="1" ht="16.5" x14ac:dyDescent="0.3">
      <c r="A45" s="88"/>
      <c r="B45" s="88"/>
      <c r="C45" s="88"/>
      <c r="D45" s="88"/>
      <c r="E45" s="89"/>
      <c r="F45" s="89"/>
      <c r="G45" s="83" t="s">
        <v>161</v>
      </c>
      <c r="H45" s="84" t="s">
        <v>258</v>
      </c>
      <c r="I45" s="85">
        <v>0.5</v>
      </c>
      <c r="J45" s="86">
        <v>45541</v>
      </c>
      <c r="K45" s="86">
        <f>J45+I45</f>
        <v>45541.5</v>
      </c>
      <c r="L45" s="85"/>
      <c r="M45" s="85"/>
      <c r="N45" s="85"/>
      <c r="O45" s="85"/>
      <c r="P45" s="85"/>
      <c r="Q45" s="85"/>
      <c r="R45" s="85"/>
    </row>
    <row r="46" spans="1:18" s="87" customFormat="1" ht="16.5" x14ac:dyDescent="0.3">
      <c r="A46" s="88"/>
      <c r="B46" s="88"/>
      <c r="C46" s="88"/>
      <c r="D46" s="88"/>
      <c r="E46" s="90"/>
      <c r="F46" s="90"/>
      <c r="G46" s="83" t="s">
        <v>209</v>
      </c>
      <c r="H46" s="84" t="s">
        <v>258</v>
      </c>
      <c r="I46" s="85">
        <v>0.5</v>
      </c>
      <c r="J46" s="86">
        <v>45541</v>
      </c>
      <c r="K46" s="86">
        <f>J46+I46</f>
        <v>45541.5</v>
      </c>
      <c r="L46" s="85"/>
      <c r="M46" s="85"/>
      <c r="N46" s="85"/>
      <c r="O46" s="85"/>
      <c r="P46" s="85"/>
      <c r="Q46" s="85"/>
      <c r="R46" s="85"/>
    </row>
    <row r="47" spans="1:18" s="87" customFormat="1" ht="16.5" x14ac:dyDescent="0.3">
      <c r="A47" s="95"/>
      <c r="B47" s="95"/>
      <c r="C47" s="95"/>
      <c r="D47" s="95"/>
      <c r="E47" s="96" t="s">
        <v>163</v>
      </c>
      <c r="F47" s="83" t="s">
        <v>210</v>
      </c>
      <c r="G47" s="83" t="s">
        <v>164</v>
      </c>
      <c r="H47" s="84" t="s">
        <v>258</v>
      </c>
      <c r="I47" s="85">
        <v>0.5</v>
      </c>
      <c r="J47" s="86">
        <v>45544</v>
      </c>
      <c r="K47" s="86">
        <f>J47+I47</f>
        <v>45544.5</v>
      </c>
      <c r="L47" s="85"/>
      <c r="M47" s="85"/>
      <c r="N47" s="85"/>
      <c r="O47" s="85"/>
      <c r="P47" s="85"/>
      <c r="Q47" s="85"/>
      <c r="R47" s="85"/>
    </row>
  </sheetData>
  <mergeCells count="11">
    <mergeCell ref="A3:A47"/>
    <mergeCell ref="B3:B47"/>
    <mergeCell ref="C3:C47"/>
    <mergeCell ref="D3:D47"/>
    <mergeCell ref="E3:E46"/>
    <mergeCell ref="O1:P1"/>
    <mergeCell ref="Q1:R1"/>
    <mergeCell ref="F10:F24"/>
    <mergeCell ref="F25:F31"/>
    <mergeCell ref="F41:F46"/>
    <mergeCell ref="F32:F4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90" zoomScaleNormal="90" workbookViewId="0">
      <selection activeCell="F27" sqref="F27"/>
    </sheetView>
  </sheetViews>
  <sheetFormatPr defaultColWidth="8.6640625" defaultRowHeight="17.25" x14ac:dyDescent="0.3"/>
  <cols>
    <col min="1" max="1" width="9.5546875" bestFit="1" customWidth="1"/>
    <col min="2" max="2" width="14.6640625" bestFit="1" customWidth="1"/>
    <col min="3" max="4" width="21.88671875" bestFit="1" customWidth="1"/>
    <col min="5" max="5" width="27.109375" bestFit="1" customWidth="1"/>
    <col min="6" max="6" width="35.5546875" bestFit="1" customWidth="1"/>
    <col min="7" max="7" width="19.77734375" bestFit="1" customWidth="1"/>
    <col min="8" max="8" width="8.6640625" style="79"/>
    <col min="10" max="11" width="9.6640625" bestFit="1" customWidth="1"/>
  </cols>
  <sheetData>
    <row r="1" spans="1:18" ht="40.5" x14ac:dyDescent="0.3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76" t="s">
        <v>89</v>
      </c>
      <c r="P1" s="77"/>
      <c r="Q1" s="76" t="s">
        <v>90</v>
      </c>
      <c r="R1" s="77"/>
    </row>
    <row r="2" spans="1:18" ht="18" x14ac:dyDescent="0.3">
      <c r="A2" s="7"/>
      <c r="B2" s="7"/>
      <c r="C2" s="7"/>
      <c r="D2" s="13"/>
      <c r="E2" s="6"/>
      <c r="F2" s="7"/>
      <c r="G2" s="7"/>
      <c r="H2" s="78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87" customFormat="1" ht="16.5" x14ac:dyDescent="0.3">
      <c r="A3" s="80" t="s">
        <v>124</v>
      </c>
      <c r="B3" s="80" t="s">
        <v>211</v>
      </c>
      <c r="C3" s="80" t="s">
        <v>212</v>
      </c>
      <c r="D3" s="80" t="s">
        <v>212</v>
      </c>
      <c r="E3" s="99" t="s">
        <v>213</v>
      </c>
      <c r="F3" s="82" t="s">
        <v>129</v>
      </c>
      <c r="G3" s="83"/>
      <c r="H3" s="84" t="s">
        <v>259</v>
      </c>
      <c r="I3" s="85">
        <v>2</v>
      </c>
      <c r="J3" s="86">
        <v>45545</v>
      </c>
      <c r="K3" s="86">
        <f>J3+I3-1</f>
        <v>45546</v>
      </c>
      <c r="L3" s="85"/>
      <c r="M3" s="85"/>
      <c r="N3" s="85"/>
      <c r="O3" s="85"/>
      <c r="P3" s="85"/>
      <c r="Q3" s="85"/>
      <c r="R3" s="85"/>
    </row>
    <row r="4" spans="1:18" s="87" customFormat="1" ht="16.5" x14ac:dyDescent="0.3">
      <c r="A4" s="88"/>
      <c r="B4" s="88"/>
      <c r="C4" s="88"/>
      <c r="D4" s="88"/>
      <c r="E4" s="100"/>
      <c r="F4" s="82" t="s">
        <v>214</v>
      </c>
      <c r="G4" s="83" t="s">
        <v>130</v>
      </c>
      <c r="H4" s="84" t="s">
        <v>259</v>
      </c>
      <c r="I4" s="85">
        <v>2</v>
      </c>
      <c r="J4" s="86">
        <v>45547</v>
      </c>
      <c r="K4" s="86">
        <f>J4+I4-1</f>
        <v>45548</v>
      </c>
      <c r="L4" s="85"/>
      <c r="M4" s="85"/>
      <c r="N4" s="85"/>
      <c r="O4" s="85"/>
      <c r="P4" s="85"/>
      <c r="Q4" s="85"/>
      <c r="R4" s="85"/>
    </row>
    <row r="5" spans="1:18" s="87" customFormat="1" ht="16.5" x14ac:dyDescent="0.3">
      <c r="A5" s="88"/>
      <c r="B5" s="88"/>
      <c r="C5" s="88"/>
      <c r="D5" s="88"/>
      <c r="E5" s="100"/>
      <c r="F5" s="82" t="s">
        <v>214</v>
      </c>
      <c r="G5" s="83" t="s">
        <v>215</v>
      </c>
      <c r="H5" s="84" t="s">
        <v>259</v>
      </c>
      <c r="I5" s="85">
        <v>1</v>
      </c>
      <c r="J5" s="86">
        <v>45554</v>
      </c>
      <c r="K5" s="86">
        <f>J5+I5-1</f>
        <v>45554</v>
      </c>
      <c r="L5" s="85"/>
      <c r="M5" s="85"/>
      <c r="N5" s="85"/>
      <c r="O5" s="85"/>
      <c r="P5" s="85"/>
      <c r="Q5" s="85"/>
      <c r="R5" s="85"/>
    </row>
    <row r="6" spans="1:18" s="87" customFormat="1" ht="16.5" x14ac:dyDescent="0.3">
      <c r="A6" s="88"/>
      <c r="B6" s="88"/>
      <c r="C6" s="88"/>
      <c r="D6" s="88"/>
      <c r="E6" s="100"/>
      <c r="F6" s="82" t="s">
        <v>216</v>
      </c>
      <c r="G6" s="83"/>
      <c r="H6" s="84" t="s">
        <v>259</v>
      </c>
      <c r="I6" s="85">
        <v>1</v>
      </c>
      <c r="J6" s="86">
        <v>45555</v>
      </c>
      <c r="K6" s="86">
        <f>J6+I6-1</f>
        <v>45555</v>
      </c>
      <c r="L6" s="85"/>
      <c r="M6" s="85"/>
      <c r="N6" s="85"/>
      <c r="O6" s="85"/>
      <c r="P6" s="85"/>
      <c r="Q6" s="85"/>
      <c r="R6" s="85"/>
    </row>
    <row r="7" spans="1:18" s="87" customFormat="1" ht="16.5" x14ac:dyDescent="0.3">
      <c r="A7" s="88"/>
      <c r="B7" s="88"/>
      <c r="C7" s="88"/>
      <c r="D7" s="88"/>
      <c r="E7" s="101"/>
      <c r="F7" s="82" t="s">
        <v>217</v>
      </c>
      <c r="G7" s="83"/>
      <c r="H7" s="84" t="s">
        <v>259</v>
      </c>
      <c r="I7" s="85">
        <v>1</v>
      </c>
      <c r="J7" s="86">
        <v>45558</v>
      </c>
      <c r="K7" s="86">
        <f>J7+I7-1</f>
        <v>45558</v>
      </c>
      <c r="L7" s="85"/>
      <c r="M7" s="85"/>
      <c r="N7" s="85"/>
      <c r="O7" s="85"/>
      <c r="P7" s="85"/>
      <c r="Q7" s="85"/>
      <c r="R7" s="85"/>
    </row>
    <row r="8" spans="1:18" s="87" customFormat="1" ht="16.5" x14ac:dyDescent="0.3">
      <c r="A8" s="88"/>
      <c r="B8" s="88"/>
      <c r="C8" s="88"/>
      <c r="D8" s="88"/>
      <c r="E8" s="97" t="s">
        <v>218</v>
      </c>
      <c r="F8" s="82" t="s">
        <v>130</v>
      </c>
      <c r="G8" s="83"/>
      <c r="H8" s="84" t="s">
        <v>259</v>
      </c>
      <c r="I8" s="85">
        <v>0.5</v>
      </c>
      <c r="J8" s="86">
        <v>45559</v>
      </c>
      <c r="K8" s="86">
        <f>J8+I8</f>
        <v>45559.5</v>
      </c>
      <c r="L8" s="85"/>
      <c r="M8" s="85"/>
      <c r="N8" s="85"/>
      <c r="O8" s="85"/>
      <c r="P8" s="85"/>
      <c r="Q8" s="85"/>
      <c r="R8" s="85"/>
    </row>
    <row r="9" spans="1:18" s="87" customFormat="1" ht="16.5" x14ac:dyDescent="0.3">
      <c r="A9" s="88"/>
      <c r="B9" s="88"/>
      <c r="C9" s="88"/>
      <c r="D9" s="88"/>
      <c r="E9" s="102"/>
      <c r="F9" s="97" t="s">
        <v>219</v>
      </c>
      <c r="G9" s="83"/>
      <c r="H9" s="84" t="s">
        <v>259</v>
      </c>
      <c r="I9" s="85">
        <v>0.5</v>
      </c>
      <c r="J9" s="86">
        <v>45559</v>
      </c>
      <c r="K9" s="86">
        <f>J9+I9</f>
        <v>45559.5</v>
      </c>
      <c r="L9" s="85"/>
      <c r="M9" s="85"/>
      <c r="N9" s="85"/>
      <c r="O9" s="85"/>
      <c r="P9" s="85"/>
      <c r="Q9" s="85"/>
      <c r="R9" s="85"/>
    </row>
    <row r="10" spans="1:18" s="87" customFormat="1" ht="16.5" x14ac:dyDescent="0.3">
      <c r="A10" s="88"/>
      <c r="B10" s="88"/>
      <c r="C10" s="88"/>
      <c r="D10" s="88"/>
      <c r="E10" s="102"/>
      <c r="F10" s="97" t="s">
        <v>220</v>
      </c>
      <c r="G10" s="83"/>
      <c r="H10" s="84" t="s">
        <v>259</v>
      </c>
      <c r="I10" s="85">
        <v>0.5</v>
      </c>
      <c r="J10" s="86">
        <v>45560</v>
      </c>
      <c r="K10" s="86">
        <f>J10+I10</f>
        <v>45560.5</v>
      </c>
      <c r="L10" s="85"/>
      <c r="M10" s="85"/>
      <c r="N10" s="85"/>
      <c r="O10" s="85"/>
      <c r="P10" s="85"/>
      <c r="Q10" s="85"/>
      <c r="R10" s="85"/>
    </row>
    <row r="11" spans="1:18" s="87" customFormat="1" ht="16.5" x14ac:dyDescent="0.3">
      <c r="A11" s="88"/>
      <c r="B11" s="88"/>
      <c r="C11" s="88"/>
      <c r="D11" s="88"/>
      <c r="E11" s="102"/>
      <c r="F11" s="97" t="s">
        <v>221</v>
      </c>
      <c r="G11" s="83"/>
      <c r="H11" s="84" t="s">
        <v>259</v>
      </c>
      <c r="I11" s="85">
        <v>0.5</v>
      </c>
      <c r="J11" s="86">
        <v>45560</v>
      </c>
      <c r="K11" s="86">
        <f>J11+I11</f>
        <v>45560.5</v>
      </c>
      <c r="L11" s="85"/>
      <c r="M11" s="85"/>
      <c r="N11" s="85"/>
      <c r="O11" s="85"/>
      <c r="P11" s="85"/>
      <c r="Q11" s="85"/>
      <c r="R11" s="85"/>
    </row>
    <row r="12" spans="1:18" s="87" customFormat="1" ht="16.5" x14ac:dyDescent="0.3">
      <c r="A12" s="88"/>
      <c r="B12" s="88"/>
      <c r="C12" s="88"/>
      <c r="D12" s="88"/>
      <c r="E12" s="102"/>
      <c r="F12" s="97" t="s">
        <v>222</v>
      </c>
      <c r="G12" s="83" t="s">
        <v>223</v>
      </c>
      <c r="H12" s="84" t="s">
        <v>259</v>
      </c>
      <c r="I12" s="85">
        <v>0.5</v>
      </c>
      <c r="J12" s="86">
        <v>45561</v>
      </c>
      <c r="K12" s="86">
        <f>J12+I12</f>
        <v>45561.5</v>
      </c>
      <c r="L12" s="85"/>
      <c r="M12" s="85"/>
      <c r="N12" s="85"/>
      <c r="O12" s="85"/>
      <c r="P12" s="85"/>
      <c r="Q12" s="85"/>
      <c r="R12" s="85"/>
    </row>
    <row r="13" spans="1:18" s="87" customFormat="1" ht="16.5" x14ac:dyDescent="0.3">
      <c r="A13" s="88"/>
      <c r="B13" s="88"/>
      <c r="C13" s="88"/>
      <c r="D13" s="88"/>
      <c r="E13" s="102"/>
      <c r="F13" s="97" t="s">
        <v>224</v>
      </c>
      <c r="G13" s="97"/>
      <c r="H13" s="84" t="s">
        <v>259</v>
      </c>
      <c r="I13" s="85">
        <v>0.5</v>
      </c>
      <c r="J13" s="86">
        <v>45561</v>
      </c>
      <c r="K13" s="86">
        <f>J13+I13</f>
        <v>45561.5</v>
      </c>
      <c r="L13" s="85"/>
      <c r="M13" s="85"/>
      <c r="N13" s="85"/>
      <c r="O13" s="85"/>
      <c r="P13" s="85"/>
      <c r="Q13" s="85"/>
      <c r="R13" s="85"/>
    </row>
    <row r="14" spans="1:18" s="87" customFormat="1" ht="16.5" x14ac:dyDescent="0.3">
      <c r="A14" s="88"/>
      <c r="B14" s="88"/>
      <c r="C14" s="88"/>
      <c r="D14" s="88"/>
      <c r="E14" s="100" t="s">
        <v>222</v>
      </c>
      <c r="F14" s="97" t="s">
        <v>225</v>
      </c>
      <c r="G14" s="83" t="s">
        <v>130</v>
      </c>
      <c r="H14" s="84" t="s">
        <v>259</v>
      </c>
      <c r="I14" s="85">
        <v>0.5</v>
      </c>
      <c r="J14" s="86">
        <v>45562</v>
      </c>
      <c r="K14" s="86">
        <f>J14+I14</f>
        <v>45562.5</v>
      </c>
      <c r="L14" s="85"/>
      <c r="M14" s="85"/>
      <c r="N14" s="85"/>
      <c r="O14" s="85"/>
      <c r="P14" s="85"/>
      <c r="Q14" s="85"/>
      <c r="R14" s="85"/>
    </row>
    <row r="15" spans="1:18" s="87" customFormat="1" ht="16.5" x14ac:dyDescent="0.3">
      <c r="A15" s="88"/>
      <c r="B15" s="88"/>
      <c r="C15" s="88"/>
      <c r="D15" s="88"/>
      <c r="E15" s="100"/>
      <c r="F15" s="97" t="s">
        <v>226</v>
      </c>
      <c r="G15" s="83"/>
      <c r="H15" s="84" t="s">
        <v>259</v>
      </c>
      <c r="I15" s="85">
        <v>0.5</v>
      </c>
      <c r="J15" s="86">
        <v>45562</v>
      </c>
      <c r="K15" s="86">
        <f>J15+I15</f>
        <v>45562.5</v>
      </c>
      <c r="L15" s="85"/>
      <c r="M15" s="85"/>
      <c r="N15" s="85"/>
      <c r="O15" s="85"/>
      <c r="P15" s="85"/>
      <c r="Q15" s="85"/>
      <c r="R15" s="85"/>
    </row>
    <row r="16" spans="1:18" s="87" customFormat="1" ht="16.5" x14ac:dyDescent="0.3">
      <c r="A16" s="88"/>
      <c r="B16" s="88"/>
      <c r="C16" s="88"/>
      <c r="D16" s="88"/>
      <c r="E16" s="100"/>
      <c r="F16" s="102" t="s">
        <v>227</v>
      </c>
      <c r="G16" s="83" t="s">
        <v>223</v>
      </c>
      <c r="H16" s="84" t="s">
        <v>259</v>
      </c>
      <c r="I16" s="85">
        <v>0.5</v>
      </c>
      <c r="J16" s="86">
        <v>45565</v>
      </c>
      <c r="K16" s="86">
        <f>J16+I16</f>
        <v>45565.5</v>
      </c>
      <c r="L16" s="85"/>
      <c r="M16" s="85"/>
      <c r="N16" s="85"/>
      <c r="O16" s="85"/>
      <c r="P16" s="85"/>
      <c r="Q16" s="85"/>
      <c r="R16" s="85"/>
    </row>
    <row r="17" spans="1:18" s="87" customFormat="1" ht="16.5" x14ac:dyDescent="0.3">
      <c r="A17" s="88"/>
      <c r="B17" s="88"/>
      <c r="C17" s="88"/>
      <c r="D17" s="88"/>
      <c r="E17" s="100"/>
      <c r="F17" s="102" t="s">
        <v>227</v>
      </c>
      <c r="G17" s="83" t="s">
        <v>215</v>
      </c>
      <c r="H17" s="84" t="s">
        <v>259</v>
      </c>
      <c r="I17" s="85">
        <v>0.5</v>
      </c>
      <c r="J17" s="86">
        <v>45566</v>
      </c>
      <c r="K17" s="86">
        <f>J17+I17</f>
        <v>45566.5</v>
      </c>
      <c r="L17" s="85"/>
      <c r="M17" s="85"/>
      <c r="N17" s="85"/>
      <c r="O17" s="85"/>
      <c r="P17" s="85"/>
      <c r="Q17" s="85"/>
      <c r="R17" s="85"/>
    </row>
    <row r="18" spans="1:18" s="87" customFormat="1" ht="16.5" x14ac:dyDescent="0.3">
      <c r="A18" s="88"/>
      <c r="B18" s="88"/>
      <c r="C18" s="88"/>
      <c r="D18" s="88"/>
      <c r="E18" s="100"/>
      <c r="F18" s="97" t="s">
        <v>228</v>
      </c>
      <c r="G18" s="83" t="s">
        <v>223</v>
      </c>
      <c r="H18" s="84" t="s">
        <v>259</v>
      </c>
      <c r="I18" s="85">
        <v>0.5</v>
      </c>
      <c r="J18" s="86">
        <v>45566</v>
      </c>
      <c r="K18" s="86">
        <f>J18+I18</f>
        <v>45566.5</v>
      </c>
      <c r="L18" s="85"/>
      <c r="M18" s="85"/>
      <c r="N18" s="85"/>
      <c r="O18" s="85"/>
      <c r="P18" s="85"/>
      <c r="Q18" s="85"/>
      <c r="R18" s="85"/>
    </row>
    <row r="19" spans="1:18" s="87" customFormat="1" ht="16.5" x14ac:dyDescent="0.3">
      <c r="A19" s="88"/>
      <c r="B19" s="88"/>
      <c r="C19" s="88"/>
      <c r="D19" s="88"/>
      <c r="E19" s="101"/>
      <c r="F19" s="97" t="s">
        <v>228</v>
      </c>
      <c r="G19" s="83" t="s">
        <v>215</v>
      </c>
      <c r="H19" s="84" t="s">
        <v>259</v>
      </c>
      <c r="I19" s="85">
        <v>0.5</v>
      </c>
      <c r="J19" s="86">
        <v>45567</v>
      </c>
      <c r="K19" s="86">
        <f>J19+I19</f>
        <v>45567.5</v>
      </c>
      <c r="L19" s="85"/>
      <c r="M19" s="85"/>
      <c r="N19" s="85"/>
      <c r="O19" s="85"/>
      <c r="P19" s="85"/>
      <c r="Q19" s="85"/>
      <c r="R19" s="85"/>
    </row>
    <row r="20" spans="1:18" s="87" customFormat="1" ht="16.5" x14ac:dyDescent="0.3">
      <c r="A20" s="88"/>
      <c r="B20" s="88"/>
      <c r="C20" s="88"/>
      <c r="D20" s="88"/>
      <c r="E20" s="99" t="s">
        <v>229</v>
      </c>
      <c r="F20" s="83" t="s">
        <v>230</v>
      </c>
      <c r="G20" s="83"/>
      <c r="H20" s="84" t="s">
        <v>259</v>
      </c>
      <c r="I20" s="85">
        <v>0.5</v>
      </c>
      <c r="J20" s="86">
        <v>45567</v>
      </c>
      <c r="K20" s="86">
        <f>J20+I20</f>
        <v>45567.5</v>
      </c>
      <c r="L20" s="85"/>
      <c r="M20" s="85"/>
      <c r="N20" s="85"/>
      <c r="O20" s="85"/>
      <c r="P20" s="85"/>
      <c r="Q20" s="85"/>
      <c r="R20" s="85"/>
    </row>
    <row r="21" spans="1:18" s="87" customFormat="1" ht="16.5" x14ac:dyDescent="0.3">
      <c r="A21" s="88"/>
      <c r="B21" s="88"/>
      <c r="C21" s="88"/>
      <c r="D21" s="88"/>
      <c r="E21" s="100"/>
      <c r="F21" s="83" t="s">
        <v>231</v>
      </c>
      <c r="G21" s="83"/>
      <c r="H21" s="84" t="s">
        <v>259</v>
      </c>
      <c r="I21" s="85">
        <v>0.5</v>
      </c>
      <c r="J21" s="86">
        <v>45569</v>
      </c>
      <c r="K21" s="86">
        <f>J21+I21</f>
        <v>45569.5</v>
      </c>
      <c r="L21" s="85"/>
      <c r="M21" s="85"/>
      <c r="N21" s="85"/>
      <c r="O21" s="85"/>
      <c r="P21" s="85"/>
      <c r="Q21" s="85"/>
      <c r="R21" s="85"/>
    </row>
    <row r="22" spans="1:18" s="87" customFormat="1" ht="16.5" x14ac:dyDescent="0.3">
      <c r="A22" s="88"/>
      <c r="B22" s="88"/>
      <c r="C22" s="88"/>
      <c r="D22" s="88"/>
      <c r="E22" s="101"/>
      <c r="F22" s="83" t="s">
        <v>232</v>
      </c>
      <c r="G22" s="83"/>
      <c r="H22" s="84" t="s">
        <v>259</v>
      </c>
      <c r="I22" s="85">
        <v>0.5</v>
      </c>
      <c r="J22" s="86">
        <v>45569</v>
      </c>
      <c r="K22" s="86">
        <f>J22+I22</f>
        <v>45569.5</v>
      </c>
      <c r="L22" s="85"/>
      <c r="M22" s="85"/>
      <c r="N22" s="85"/>
      <c r="O22" s="85"/>
      <c r="P22" s="85"/>
      <c r="Q22" s="85"/>
      <c r="R22" s="85"/>
    </row>
    <row r="23" spans="1:18" s="87" customFormat="1" ht="16.5" x14ac:dyDescent="0.3">
      <c r="A23" s="88"/>
      <c r="B23" s="88"/>
      <c r="C23" s="88"/>
      <c r="D23" s="88"/>
      <c r="E23" s="99" t="s">
        <v>233</v>
      </c>
      <c r="F23" s="83" t="s">
        <v>234</v>
      </c>
      <c r="G23" s="83" t="s">
        <v>223</v>
      </c>
      <c r="H23" s="84" t="s">
        <v>259</v>
      </c>
      <c r="I23" s="85">
        <v>0.5</v>
      </c>
      <c r="J23" s="86">
        <v>45572</v>
      </c>
      <c r="K23" s="86">
        <f>J23+I23</f>
        <v>45572.5</v>
      </c>
      <c r="L23" s="85"/>
      <c r="M23" s="85"/>
      <c r="N23" s="85"/>
      <c r="O23" s="85"/>
      <c r="P23" s="85"/>
      <c r="Q23" s="85"/>
      <c r="R23" s="85"/>
    </row>
    <row r="24" spans="1:18" s="87" customFormat="1" ht="16.5" x14ac:dyDescent="0.3">
      <c r="A24" s="88"/>
      <c r="B24" s="88"/>
      <c r="C24" s="88"/>
      <c r="D24" s="88"/>
      <c r="E24" s="100"/>
      <c r="F24" s="83" t="s">
        <v>234</v>
      </c>
      <c r="G24" s="83" t="s">
        <v>235</v>
      </c>
      <c r="H24" s="84" t="s">
        <v>259</v>
      </c>
      <c r="I24" s="85">
        <v>0.5</v>
      </c>
      <c r="J24" s="86">
        <v>45572</v>
      </c>
      <c r="K24" s="86">
        <f>J24+I24</f>
        <v>45572.5</v>
      </c>
      <c r="L24" s="85"/>
      <c r="M24" s="85"/>
      <c r="N24" s="85"/>
      <c r="O24" s="85"/>
      <c r="P24" s="85"/>
      <c r="Q24" s="85"/>
      <c r="R24" s="85"/>
    </row>
    <row r="25" spans="1:18" s="87" customFormat="1" ht="16.5" x14ac:dyDescent="0.3">
      <c r="A25" s="88"/>
      <c r="B25" s="88"/>
      <c r="C25" s="88"/>
      <c r="D25" s="88"/>
      <c r="E25" s="101"/>
      <c r="F25" s="83" t="s">
        <v>234</v>
      </c>
      <c r="G25" s="83" t="s">
        <v>144</v>
      </c>
      <c r="H25" s="84" t="s">
        <v>259</v>
      </c>
      <c r="I25" s="85">
        <v>0.5</v>
      </c>
      <c r="J25" s="86">
        <v>45573</v>
      </c>
      <c r="K25" s="86">
        <f>J25+I25</f>
        <v>45573.5</v>
      </c>
      <c r="L25" s="85"/>
      <c r="M25" s="85"/>
      <c r="N25" s="85"/>
      <c r="O25" s="85"/>
      <c r="P25" s="85"/>
      <c r="Q25" s="85"/>
      <c r="R25" s="85"/>
    </row>
    <row r="26" spans="1:18" s="87" customFormat="1" ht="16.5" x14ac:dyDescent="0.3">
      <c r="A26" s="88"/>
      <c r="B26" s="88"/>
      <c r="C26" s="88"/>
      <c r="D26" s="88"/>
      <c r="E26" s="99" t="s">
        <v>236</v>
      </c>
      <c r="F26" s="83" t="s">
        <v>223</v>
      </c>
      <c r="G26" s="83"/>
      <c r="H26" s="84" t="s">
        <v>259</v>
      </c>
      <c r="I26" s="85">
        <v>0.5</v>
      </c>
      <c r="J26" s="86">
        <v>45573</v>
      </c>
      <c r="K26" s="86">
        <f>J26+I26</f>
        <v>45573.5</v>
      </c>
      <c r="L26" s="85"/>
      <c r="M26" s="85"/>
      <c r="N26" s="85"/>
      <c r="O26" s="85"/>
      <c r="P26" s="85"/>
      <c r="Q26" s="85"/>
      <c r="R26" s="85"/>
    </row>
    <row r="27" spans="1:18" s="87" customFormat="1" ht="16.5" x14ac:dyDescent="0.3">
      <c r="A27" s="88"/>
      <c r="B27" s="88"/>
      <c r="C27" s="88"/>
      <c r="D27" s="88"/>
      <c r="E27" s="100"/>
      <c r="F27" s="102" t="s">
        <v>237</v>
      </c>
      <c r="G27" s="83" t="s">
        <v>223</v>
      </c>
      <c r="H27" s="84" t="s">
        <v>259</v>
      </c>
      <c r="I27" s="85">
        <v>0.5</v>
      </c>
      <c r="J27" s="86">
        <v>45575</v>
      </c>
      <c r="K27" s="86">
        <f>J27+I27</f>
        <v>45575.5</v>
      </c>
      <c r="L27" s="85"/>
      <c r="M27" s="85"/>
      <c r="N27" s="85"/>
      <c r="O27" s="85"/>
      <c r="P27" s="85"/>
      <c r="Q27" s="85"/>
      <c r="R27" s="85"/>
    </row>
    <row r="28" spans="1:18" s="87" customFormat="1" ht="16.5" x14ac:dyDescent="0.3">
      <c r="A28" s="88"/>
      <c r="B28" s="88"/>
      <c r="C28" s="88"/>
      <c r="D28" s="88"/>
      <c r="E28" s="100"/>
      <c r="F28" s="102" t="s">
        <v>237</v>
      </c>
      <c r="G28" s="83" t="s">
        <v>215</v>
      </c>
      <c r="H28" s="84" t="s">
        <v>259</v>
      </c>
      <c r="I28" s="85">
        <v>0.5</v>
      </c>
      <c r="J28" s="86">
        <v>45575</v>
      </c>
      <c r="K28" s="86">
        <f>J28+I28</f>
        <v>45575.5</v>
      </c>
      <c r="L28" s="85"/>
      <c r="M28" s="85"/>
      <c r="N28" s="85"/>
      <c r="O28" s="85"/>
      <c r="P28" s="85"/>
      <c r="Q28" s="85"/>
      <c r="R28" s="85"/>
    </row>
    <row r="29" spans="1:18" s="87" customFormat="1" ht="16.5" x14ac:dyDescent="0.3">
      <c r="A29" s="88"/>
      <c r="B29" s="88"/>
      <c r="C29" s="88"/>
      <c r="D29" s="88"/>
      <c r="E29" s="100"/>
      <c r="F29" s="102" t="s">
        <v>237</v>
      </c>
      <c r="G29" s="83" t="s">
        <v>238</v>
      </c>
      <c r="H29" s="84" t="s">
        <v>259</v>
      </c>
      <c r="I29" s="85">
        <v>0.5</v>
      </c>
      <c r="J29" s="86">
        <v>45576</v>
      </c>
      <c r="K29" s="86">
        <f>J29+I29</f>
        <v>45576.5</v>
      </c>
      <c r="L29" s="85"/>
      <c r="M29" s="85"/>
      <c r="N29" s="85"/>
      <c r="O29" s="85"/>
      <c r="P29" s="85"/>
      <c r="Q29" s="85"/>
      <c r="R29" s="85"/>
    </row>
    <row r="30" spans="1:18" s="87" customFormat="1" ht="16.5" x14ac:dyDescent="0.3">
      <c r="A30" s="88"/>
      <c r="B30" s="88"/>
      <c r="C30" s="88"/>
      <c r="D30" s="88"/>
      <c r="E30" s="101"/>
      <c r="F30" s="102" t="s">
        <v>237</v>
      </c>
      <c r="G30" s="83" t="s">
        <v>239</v>
      </c>
      <c r="H30" s="84" t="s">
        <v>259</v>
      </c>
      <c r="I30" s="85">
        <v>0.5</v>
      </c>
      <c r="J30" s="86">
        <v>45576</v>
      </c>
      <c r="K30" s="86">
        <f>J30+I30</f>
        <v>45576.5</v>
      </c>
      <c r="L30" s="85"/>
      <c r="M30" s="85"/>
      <c r="N30" s="85"/>
      <c r="O30" s="85"/>
      <c r="P30" s="85"/>
      <c r="Q30" s="85"/>
      <c r="R30" s="85"/>
    </row>
    <row r="31" spans="1:18" s="87" customFormat="1" ht="16.5" x14ac:dyDescent="0.3">
      <c r="A31" s="88"/>
      <c r="B31" s="88"/>
      <c r="C31" s="88"/>
      <c r="D31" s="88"/>
      <c r="E31" s="99" t="s">
        <v>229</v>
      </c>
      <c r="F31" s="83" t="s">
        <v>240</v>
      </c>
      <c r="G31" s="83" t="s">
        <v>223</v>
      </c>
      <c r="H31" s="84" t="s">
        <v>259</v>
      </c>
      <c r="I31" s="85">
        <v>0.5</v>
      </c>
      <c r="J31" s="86">
        <v>45579</v>
      </c>
      <c r="K31" s="86">
        <f>J31+I31</f>
        <v>45579.5</v>
      </c>
      <c r="L31" s="85"/>
      <c r="M31" s="85"/>
      <c r="N31" s="85"/>
      <c r="O31" s="85"/>
      <c r="P31" s="85"/>
      <c r="Q31" s="85"/>
      <c r="R31" s="85"/>
    </row>
    <row r="32" spans="1:18" s="87" customFormat="1" ht="16.5" x14ac:dyDescent="0.3">
      <c r="A32" s="88"/>
      <c r="B32" s="88"/>
      <c r="C32" s="88"/>
      <c r="D32" s="88"/>
      <c r="E32" s="100"/>
      <c r="F32" s="83" t="s">
        <v>240</v>
      </c>
      <c r="G32" s="83" t="s">
        <v>215</v>
      </c>
      <c r="H32" s="84" t="s">
        <v>259</v>
      </c>
      <c r="I32" s="85">
        <v>0.5</v>
      </c>
      <c r="J32" s="86">
        <v>45579</v>
      </c>
      <c r="K32" s="86">
        <f>J32+I32</f>
        <v>45579.5</v>
      </c>
      <c r="L32" s="85"/>
      <c r="M32" s="85"/>
      <c r="N32" s="85"/>
      <c r="O32" s="85"/>
      <c r="P32" s="85"/>
      <c r="Q32" s="85"/>
      <c r="R32" s="85"/>
    </row>
    <row r="33" spans="1:18" s="87" customFormat="1" ht="16.5" x14ac:dyDescent="0.3">
      <c r="A33" s="88"/>
      <c r="B33" s="88"/>
      <c r="C33" s="88"/>
      <c r="D33" s="88"/>
      <c r="E33" s="100"/>
      <c r="F33" s="83" t="s">
        <v>240</v>
      </c>
      <c r="G33" s="83" t="s">
        <v>238</v>
      </c>
      <c r="H33" s="84" t="s">
        <v>259</v>
      </c>
      <c r="I33" s="85">
        <v>0.5</v>
      </c>
      <c r="J33" s="86">
        <v>45580</v>
      </c>
      <c r="K33" s="86">
        <f>J33+I33</f>
        <v>45580.5</v>
      </c>
      <c r="L33" s="85"/>
      <c r="M33" s="85"/>
      <c r="N33" s="85"/>
      <c r="O33" s="85"/>
      <c r="P33" s="85"/>
      <c r="Q33" s="85"/>
      <c r="R33" s="85"/>
    </row>
    <row r="34" spans="1:18" s="87" customFormat="1" ht="16.5" x14ac:dyDescent="0.3">
      <c r="A34" s="88"/>
      <c r="B34" s="88"/>
      <c r="C34" s="88"/>
      <c r="D34" s="88"/>
      <c r="E34" s="100"/>
      <c r="F34" s="83" t="s">
        <v>240</v>
      </c>
      <c r="G34" s="83" t="s">
        <v>241</v>
      </c>
      <c r="H34" s="84" t="s">
        <v>259</v>
      </c>
      <c r="I34" s="85">
        <v>0.5</v>
      </c>
      <c r="J34" s="86">
        <v>45580</v>
      </c>
      <c r="K34" s="86">
        <f>J34+I34</f>
        <v>45580.5</v>
      </c>
      <c r="L34" s="85"/>
      <c r="M34" s="85"/>
      <c r="N34" s="85"/>
      <c r="O34" s="85"/>
      <c r="P34" s="85"/>
      <c r="Q34" s="85"/>
      <c r="R34" s="85"/>
    </row>
    <row r="35" spans="1:18" s="87" customFormat="1" ht="16.5" x14ac:dyDescent="0.3">
      <c r="A35" s="88"/>
      <c r="B35" s="88"/>
      <c r="C35" s="88"/>
      <c r="D35" s="88"/>
      <c r="E35" s="100"/>
      <c r="F35" s="83" t="s">
        <v>242</v>
      </c>
      <c r="G35" s="83" t="s">
        <v>223</v>
      </c>
      <c r="H35" s="84" t="s">
        <v>259</v>
      </c>
      <c r="I35" s="85">
        <v>0.5</v>
      </c>
      <c r="J35" s="86">
        <v>45581</v>
      </c>
      <c r="K35" s="86">
        <f>J35+I35</f>
        <v>45581.5</v>
      </c>
      <c r="L35" s="85"/>
      <c r="M35" s="85"/>
      <c r="N35" s="85"/>
      <c r="O35" s="85"/>
      <c r="P35" s="85"/>
      <c r="Q35" s="85"/>
      <c r="R35" s="85"/>
    </row>
    <row r="36" spans="1:18" s="87" customFormat="1" ht="16.5" x14ac:dyDescent="0.3">
      <c r="A36" s="88"/>
      <c r="B36" s="88"/>
      <c r="C36" s="88"/>
      <c r="D36" s="88"/>
      <c r="E36" s="100"/>
      <c r="F36" s="83" t="s">
        <v>242</v>
      </c>
      <c r="G36" s="83" t="s">
        <v>241</v>
      </c>
      <c r="H36" s="84" t="s">
        <v>259</v>
      </c>
      <c r="I36" s="85">
        <v>0.5</v>
      </c>
      <c r="J36" s="86">
        <v>45581</v>
      </c>
      <c r="K36" s="86">
        <f>J36+I36</f>
        <v>45581.5</v>
      </c>
      <c r="L36" s="85"/>
      <c r="M36" s="85"/>
      <c r="N36" s="85"/>
      <c r="O36" s="85"/>
      <c r="P36" s="85"/>
      <c r="Q36" s="85"/>
      <c r="R36" s="85"/>
    </row>
    <row r="37" spans="1:18" s="87" customFormat="1" ht="16.5" x14ac:dyDescent="0.3">
      <c r="A37" s="88"/>
      <c r="B37" s="88"/>
      <c r="C37" s="88"/>
      <c r="D37" s="88"/>
      <c r="E37" s="100"/>
      <c r="F37" s="83" t="s">
        <v>243</v>
      </c>
      <c r="G37" s="83" t="s">
        <v>223</v>
      </c>
      <c r="H37" s="84" t="s">
        <v>259</v>
      </c>
      <c r="I37" s="85">
        <v>0.5</v>
      </c>
      <c r="J37" s="86">
        <v>45582</v>
      </c>
      <c r="K37" s="86">
        <f>J37+I37</f>
        <v>45582.5</v>
      </c>
      <c r="L37" s="85"/>
      <c r="M37" s="85"/>
      <c r="N37" s="85"/>
      <c r="O37" s="85"/>
      <c r="P37" s="85"/>
      <c r="Q37" s="85"/>
      <c r="R37" s="85"/>
    </row>
    <row r="38" spans="1:18" s="87" customFormat="1" ht="16.5" x14ac:dyDescent="0.3">
      <c r="A38" s="88"/>
      <c r="B38" s="88"/>
      <c r="C38" s="88"/>
      <c r="D38" s="88"/>
      <c r="E38" s="100"/>
      <c r="F38" s="83" t="s">
        <v>243</v>
      </c>
      <c r="G38" s="83" t="s">
        <v>215</v>
      </c>
      <c r="H38" s="84" t="s">
        <v>259</v>
      </c>
      <c r="I38" s="85">
        <v>0.5</v>
      </c>
      <c r="J38" s="86">
        <v>45582</v>
      </c>
      <c r="K38" s="86">
        <f>J38+I38</f>
        <v>45582.5</v>
      </c>
      <c r="L38" s="85"/>
      <c r="M38" s="85"/>
      <c r="N38" s="85"/>
      <c r="O38" s="85"/>
      <c r="P38" s="85"/>
      <c r="Q38" s="85"/>
      <c r="R38" s="85"/>
    </row>
    <row r="39" spans="1:18" s="87" customFormat="1" ht="16.5" x14ac:dyDescent="0.3">
      <c r="A39" s="88"/>
      <c r="B39" s="88"/>
      <c r="C39" s="88"/>
      <c r="D39" s="88"/>
      <c r="E39" s="100"/>
      <c r="F39" s="83" t="s">
        <v>243</v>
      </c>
      <c r="G39" s="83" t="s">
        <v>238</v>
      </c>
      <c r="H39" s="84" t="s">
        <v>259</v>
      </c>
      <c r="I39" s="85">
        <v>0.5</v>
      </c>
      <c r="J39" s="86">
        <v>45583</v>
      </c>
      <c r="K39" s="86">
        <f>J39+I39</f>
        <v>45583.5</v>
      </c>
      <c r="L39" s="85"/>
      <c r="M39" s="85"/>
      <c r="N39" s="85"/>
      <c r="O39" s="85"/>
      <c r="P39" s="85"/>
      <c r="Q39" s="85"/>
      <c r="R39" s="85"/>
    </row>
    <row r="40" spans="1:18" s="87" customFormat="1" ht="16.5" x14ac:dyDescent="0.3">
      <c r="A40" s="88"/>
      <c r="B40" s="88"/>
      <c r="C40" s="88"/>
      <c r="D40" s="88"/>
      <c r="E40" s="100"/>
      <c r="F40" s="83" t="s">
        <v>243</v>
      </c>
      <c r="G40" s="83" t="s">
        <v>239</v>
      </c>
      <c r="H40" s="84" t="s">
        <v>259</v>
      </c>
      <c r="I40" s="85">
        <v>0.5</v>
      </c>
      <c r="J40" s="86">
        <v>45583</v>
      </c>
      <c r="K40" s="86">
        <f>J40+I40</f>
        <v>45583.5</v>
      </c>
      <c r="L40" s="85"/>
      <c r="M40" s="85"/>
      <c r="N40" s="85"/>
      <c r="O40" s="85"/>
      <c r="P40" s="85"/>
      <c r="Q40" s="85"/>
      <c r="R40" s="85"/>
    </row>
    <row r="41" spans="1:18" s="87" customFormat="1" ht="16.5" x14ac:dyDescent="0.3">
      <c r="A41" s="88"/>
      <c r="B41" s="88"/>
      <c r="C41" s="88"/>
      <c r="D41" s="88"/>
      <c r="E41" s="100"/>
      <c r="F41" s="83" t="s">
        <v>244</v>
      </c>
      <c r="G41" s="83" t="s">
        <v>223</v>
      </c>
      <c r="H41" s="84" t="s">
        <v>259</v>
      </c>
      <c r="I41" s="85">
        <v>0.5</v>
      </c>
      <c r="J41" s="86">
        <v>45586</v>
      </c>
      <c r="K41" s="86">
        <f>J41+I41</f>
        <v>45586.5</v>
      </c>
      <c r="L41" s="85"/>
      <c r="M41" s="85"/>
      <c r="N41" s="85"/>
      <c r="O41" s="85"/>
      <c r="P41" s="85"/>
      <c r="Q41" s="85"/>
      <c r="R41" s="85"/>
    </row>
    <row r="42" spans="1:18" s="87" customFormat="1" ht="16.5" x14ac:dyDescent="0.3">
      <c r="A42" s="88"/>
      <c r="B42" s="88"/>
      <c r="C42" s="88"/>
      <c r="D42" s="88"/>
      <c r="E42" s="101"/>
      <c r="F42" s="83" t="s">
        <v>244</v>
      </c>
      <c r="G42" s="83" t="s">
        <v>241</v>
      </c>
      <c r="H42" s="84" t="s">
        <v>259</v>
      </c>
      <c r="I42" s="85">
        <v>0.5</v>
      </c>
      <c r="J42" s="86">
        <v>45586</v>
      </c>
      <c r="K42" s="86">
        <f>J42+I42</f>
        <v>45586.5</v>
      </c>
      <c r="L42" s="85"/>
      <c r="M42" s="85"/>
      <c r="N42" s="85"/>
      <c r="O42" s="85"/>
      <c r="P42" s="85"/>
      <c r="Q42" s="85"/>
      <c r="R42" s="85"/>
    </row>
    <row r="43" spans="1:18" s="87" customFormat="1" ht="16.5" x14ac:dyDescent="0.3">
      <c r="A43" s="88"/>
      <c r="B43" s="88"/>
      <c r="C43" s="88"/>
      <c r="D43" s="88"/>
      <c r="E43" s="99" t="s">
        <v>163</v>
      </c>
      <c r="F43" s="97" t="s">
        <v>245</v>
      </c>
      <c r="G43" s="97"/>
      <c r="H43" s="84" t="s">
        <v>259</v>
      </c>
      <c r="I43" s="85">
        <v>0.5</v>
      </c>
      <c r="J43" s="86">
        <v>45587</v>
      </c>
      <c r="K43" s="86">
        <f>J43+I43</f>
        <v>45587.5</v>
      </c>
      <c r="L43" s="85"/>
      <c r="M43" s="85"/>
      <c r="N43" s="85"/>
      <c r="O43" s="85"/>
      <c r="P43" s="85"/>
      <c r="Q43" s="85"/>
      <c r="R43" s="85"/>
    </row>
    <row r="44" spans="1:18" s="87" customFormat="1" ht="16.5" x14ac:dyDescent="0.3">
      <c r="A44" s="88"/>
      <c r="B44" s="88"/>
      <c r="C44" s="88"/>
      <c r="D44" s="88"/>
      <c r="E44" s="100"/>
      <c r="F44" s="97" t="s">
        <v>246</v>
      </c>
      <c r="G44" s="97"/>
      <c r="H44" s="84" t="s">
        <v>259</v>
      </c>
      <c r="I44" s="85">
        <v>0.5</v>
      </c>
      <c r="J44" s="86">
        <v>45587</v>
      </c>
      <c r="K44" s="86">
        <f>J44+I44</f>
        <v>45587.5</v>
      </c>
      <c r="L44" s="85"/>
      <c r="M44" s="85"/>
      <c r="N44" s="85"/>
      <c r="O44" s="85"/>
      <c r="P44" s="85"/>
      <c r="Q44" s="85"/>
      <c r="R44" s="85"/>
    </row>
    <row r="45" spans="1:18" s="87" customFormat="1" ht="16.5" x14ac:dyDescent="0.3">
      <c r="A45" s="88"/>
      <c r="B45" s="88"/>
      <c r="C45" s="88"/>
      <c r="D45" s="88"/>
      <c r="E45" s="100"/>
      <c r="F45" s="97" t="s">
        <v>247</v>
      </c>
      <c r="G45" s="97"/>
      <c r="H45" s="84" t="s">
        <v>259</v>
      </c>
      <c r="I45" s="85">
        <v>0.5</v>
      </c>
      <c r="J45" s="86">
        <v>45588</v>
      </c>
      <c r="K45" s="86">
        <f>J45+I45</f>
        <v>45588.5</v>
      </c>
      <c r="L45" s="85"/>
      <c r="M45" s="85"/>
      <c r="N45" s="85"/>
      <c r="O45" s="85"/>
      <c r="P45" s="85"/>
      <c r="Q45" s="85"/>
      <c r="R45" s="85"/>
    </row>
    <row r="46" spans="1:18" s="87" customFormat="1" ht="16.5" x14ac:dyDescent="0.3">
      <c r="A46" s="88"/>
      <c r="B46" s="88"/>
      <c r="C46" s="88"/>
      <c r="D46" s="88"/>
      <c r="E46" s="100"/>
      <c r="F46" s="97" t="s">
        <v>226</v>
      </c>
      <c r="G46" s="83"/>
      <c r="H46" s="84" t="s">
        <v>259</v>
      </c>
      <c r="I46" s="85">
        <v>0.5</v>
      </c>
      <c r="J46" s="86">
        <v>45588</v>
      </c>
      <c r="K46" s="86">
        <f>J46+I46</f>
        <v>45588.5</v>
      </c>
      <c r="L46" s="85"/>
      <c r="M46" s="85"/>
      <c r="N46" s="85"/>
      <c r="O46" s="85"/>
      <c r="P46" s="85"/>
      <c r="Q46" s="85"/>
      <c r="R46" s="85"/>
    </row>
    <row r="47" spans="1:18" s="87" customFormat="1" ht="16.5" x14ac:dyDescent="0.3">
      <c r="A47" s="88"/>
      <c r="B47" s="88"/>
      <c r="C47" s="88"/>
      <c r="D47" s="88"/>
      <c r="E47" s="100"/>
      <c r="F47" s="83" t="s">
        <v>248</v>
      </c>
      <c r="G47" s="83"/>
      <c r="H47" s="84" t="s">
        <v>259</v>
      </c>
      <c r="I47" s="85">
        <v>0.5</v>
      </c>
      <c r="J47" s="86">
        <v>45589</v>
      </c>
      <c r="K47" s="86">
        <f>J47+I47</f>
        <v>45589.5</v>
      </c>
      <c r="L47" s="85"/>
      <c r="M47" s="85"/>
      <c r="N47" s="85"/>
      <c r="O47" s="85"/>
      <c r="P47" s="85"/>
      <c r="Q47" s="85"/>
      <c r="R47" s="85"/>
    </row>
    <row r="48" spans="1:18" s="87" customFormat="1" ht="16.5" x14ac:dyDescent="0.3">
      <c r="A48" s="88"/>
      <c r="B48" s="88"/>
      <c r="C48" s="88"/>
      <c r="D48" s="88"/>
      <c r="E48" s="100"/>
      <c r="F48" s="83" t="s">
        <v>249</v>
      </c>
      <c r="G48" s="83"/>
      <c r="H48" s="84" t="s">
        <v>259</v>
      </c>
      <c r="I48" s="85">
        <v>0.5</v>
      </c>
      <c r="J48" s="86">
        <v>45589</v>
      </c>
      <c r="K48" s="86">
        <f>J48+I48</f>
        <v>45589.5</v>
      </c>
      <c r="L48" s="85"/>
      <c r="M48" s="85"/>
      <c r="N48" s="85"/>
      <c r="O48" s="85"/>
      <c r="P48" s="85"/>
      <c r="Q48" s="85"/>
      <c r="R48" s="85"/>
    </row>
    <row r="49" spans="1:18" s="87" customFormat="1" ht="16.5" x14ac:dyDescent="0.3">
      <c r="A49" s="88"/>
      <c r="B49" s="88"/>
      <c r="C49" s="88"/>
      <c r="D49" s="88"/>
      <c r="E49" s="100"/>
      <c r="F49" s="102" t="s">
        <v>250</v>
      </c>
      <c r="G49" s="83"/>
      <c r="H49" s="84" t="s">
        <v>259</v>
      </c>
      <c r="I49" s="85">
        <v>0.5</v>
      </c>
      <c r="J49" s="86">
        <v>45590</v>
      </c>
      <c r="K49" s="86">
        <f>J49+I49</f>
        <v>45590.5</v>
      </c>
      <c r="L49" s="85"/>
      <c r="M49" s="85"/>
      <c r="N49" s="85"/>
      <c r="O49" s="85"/>
      <c r="P49" s="85"/>
      <c r="Q49" s="85"/>
      <c r="R49" s="85"/>
    </row>
    <row r="50" spans="1:18" s="87" customFormat="1" ht="16.5" x14ac:dyDescent="0.3">
      <c r="A50" s="88"/>
      <c r="B50" s="88"/>
      <c r="C50" s="88"/>
      <c r="D50" s="88"/>
      <c r="E50" s="100"/>
      <c r="F50" s="83" t="s">
        <v>251</v>
      </c>
      <c r="G50" s="83"/>
      <c r="H50" s="84" t="s">
        <v>259</v>
      </c>
      <c r="I50" s="85">
        <v>0.5</v>
      </c>
      <c r="J50" s="86">
        <v>45590</v>
      </c>
      <c r="K50" s="86">
        <f>J50+I50</f>
        <v>45590.5</v>
      </c>
      <c r="L50" s="85"/>
      <c r="M50" s="85"/>
      <c r="N50" s="85"/>
      <c r="O50" s="85"/>
      <c r="P50" s="85"/>
      <c r="Q50" s="85"/>
      <c r="R50" s="85"/>
    </row>
    <row r="51" spans="1:18" s="87" customFormat="1" ht="16.5" x14ac:dyDescent="0.3">
      <c r="A51" s="95"/>
      <c r="B51" s="95"/>
      <c r="C51" s="95"/>
      <c r="D51" s="95"/>
      <c r="E51" s="101"/>
      <c r="F51" s="83" t="s">
        <v>252</v>
      </c>
      <c r="G51" s="83"/>
      <c r="H51" s="84" t="s">
        <v>259</v>
      </c>
      <c r="I51" s="85">
        <v>0.5</v>
      </c>
      <c r="J51" s="86">
        <v>45593</v>
      </c>
      <c r="K51" s="86">
        <f>J51+I51</f>
        <v>45593.5</v>
      </c>
      <c r="L51" s="85"/>
      <c r="M51" s="85"/>
      <c r="N51" s="85"/>
      <c r="O51" s="85"/>
      <c r="P51" s="85"/>
      <c r="Q51" s="85"/>
      <c r="R51" s="85"/>
    </row>
  </sheetData>
  <mergeCells count="13">
    <mergeCell ref="O1:P1"/>
    <mergeCell ref="Q1:R1"/>
    <mergeCell ref="A3:A51"/>
    <mergeCell ref="B3:B51"/>
    <mergeCell ref="C3:C51"/>
    <mergeCell ref="D3:D51"/>
    <mergeCell ref="E31:E42"/>
    <mergeCell ref="E43:E51"/>
    <mergeCell ref="E3:E7"/>
    <mergeCell ref="E14:E19"/>
    <mergeCell ref="E20:E22"/>
    <mergeCell ref="E23:E25"/>
    <mergeCell ref="E26:E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0.총괄</vt:lpstr>
      <vt:lpstr>양천구-유동인구-유동인구분석</vt:lpstr>
      <vt:lpstr>공공시설 방문 현황 관리</vt:lpstr>
      <vt:lpstr>건축인허가</vt:lpstr>
      <vt:lpstr>드론시뮬레이션</vt:lpstr>
      <vt:lpstr>하천모니터링</vt:lpstr>
      <vt:lpstr>'0.총괄'!Print_Area</vt:lpstr>
      <vt:lpstr>기준일</vt:lpstr>
      <vt:lpstr>착수일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onpoom-DTS-045</cp:lastModifiedBy>
  <dcterms:created xsi:type="dcterms:W3CDTF">2024-05-06T09:25:31Z</dcterms:created>
  <dcterms:modified xsi:type="dcterms:W3CDTF">2024-06-03T05:55:15Z</dcterms:modified>
</cp:coreProperties>
</file>