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2월 15일)" sheetId="13" state="hidden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K38" i="10" s="1"/>
  <c r="F38" i="10"/>
  <c r="J38" i="10" s="1"/>
  <c r="E33" i="10"/>
  <c r="D33" i="10"/>
  <c r="D26" i="10"/>
  <c r="F26" i="10"/>
  <c r="E15" i="10"/>
  <c r="D15" i="10"/>
  <c r="G33" i="10"/>
  <c r="F33" i="10"/>
  <c r="G15" i="10"/>
  <c r="F15" i="10"/>
  <c r="G21" i="10"/>
  <c r="K21" i="10" l="1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<sst xmlns="http://schemas.openxmlformats.org/spreadsheetml/2006/main" count="1243" uniqueCount="388">
  <si>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</si>
  <si>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</si>
  <si>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</si>
  <si>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</si>
  <si>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</si>
  <si>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</si>
  <si>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</si>
  <si>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</si>
  <si>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</si>
  <si>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</si>
  <si>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</si>
  <si>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</si>
  <si>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</si>
  <si>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</si>
  <si>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</si>
  <si>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</si>
  <si>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</si>
  <si>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</si>
  <si>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</si>
  <si>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</si>
  <si>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</si>
  <si>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</si>
  <si>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</si>
  <si>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</si>
  <si>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</si>
  <si>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</si>
  <si>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</si>
  <si>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</si>
  <si>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</si>
  <si>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</si>
  <si>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</si>
  <si>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</si>
  <si>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</si>
  <si>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</si>
  <si>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</si>
  <si>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</si>
  <si>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</si>
  <si>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</si>
  <si>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</si>
  <si>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</si>
  <si>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</si>
  <si>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</si>
  <si>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</si>
  <si>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</si>
  <si>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</si>
  <si>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</si>
  <si>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</si>
  <si>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</si>
  <si>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</si>
  <si>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</si>
  <si>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</si>
  <si>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</si>
  <si>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</si>
  <si>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</si>
  <si>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</si>
  <si>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</si>
  <si>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</si>
  <si>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</si>
  <si>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</si>
  <si>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</si>
  <si>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</si>
  <si>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</si>
  <si>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</si>
  <si>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</si>
  <si>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</si>
  <si>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</si>
  <si>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</si>
  <si>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</si>
  <si>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</si>
  <si>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</si>
  <si>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</si>
  <si>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</si>
  <si>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</si>
  <si>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</si>
  <si>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</si>
  <si>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</si>
  <si>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</si>
  <si>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</si>
  <si>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</si>
  <si>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</si>
  <si>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</si>
  <si>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</si>
  <si>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</si>
  <si>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</si>
  <si>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</si>
  <si>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</si>
  <si>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</si>
  <si>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</si>
  <si>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</si>
  <si>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</si>
  <si>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</si>
  <si>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</si>
  <si>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</si>
  <si>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</si>
  <si>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</si>
  <si>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</si>
  <si>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</si>
  <si>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</si>
  <si>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</si>
  <si>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</si>
  <si>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</si>
  <si>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</si>
  <si>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</si>
  <si>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</si>
  <si>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</si>
  <si>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</si>
  <si>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</si>
  <si>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</si>
  <si>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</si>
  <si>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</si>
  <si>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</si>
  <si>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</si>
  <si>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</si>
  <si>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</si>
  <si>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</si>
  <si>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</si>
  <si>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</si>
  <si>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</si>
  <si>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</si>
  <si>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</si>
  <si>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</si>
  <si>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</si>
  <si>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</si>
  <si>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</si>
  <si>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</si>
  <si>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</si>
  <si>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</si>
  <si>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</si>
  <si>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</si>
  <si>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</si>
  <si>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</si>
  <si>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</si>
  <si>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</si>
  <si>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</si>
  <si>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</si>
  <si>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</si>
  <si>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</si>
  <si>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</si>
  <si>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</si>
  <si>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</si>
  <si>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</si>
  <si>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</si>
  <si>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</si>
  <si>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</si>
  <si>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</si>
  <si>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</si>
  <si>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</si>
  <si>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</si>
  <si>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</si>
  <si>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</si>
  <si>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</si>
  <si>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</si>
  <si>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</si>
  <si>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</si>
  <si>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</si>
  <si>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</si>
  <si>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</si>
  <si>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</si>
  <si>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</si>
  <si>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</si>
  <si>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</si>
  <si>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</si>
  <si>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</si>
  <si>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</si>
  <si>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</si>
  <si>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</si>
  <si>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</si>
  <si>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</si>
  <si>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</si>
  <si>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</si>
  <si>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</si>
  <si>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</si>
  <si>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</si>
  <si>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</si>
  <si>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</si>
  <si>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</si>
  <si>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- 진행사항 없음</t>
    <phoneticPr fontId="3" type="noConversion"/>
  </si>
  <si>
    <t>2023. 12. 15</t>
    <phoneticPr fontId="3" type="noConversion"/>
  </si>
  <si>
    <t>작성일자: 2023년 12월 15일</t>
    <phoneticPr fontId="3" type="noConversion"/>
  </si>
  <si>
    <t>금주 (2023.12.11. ∼ 12.15.)</t>
    <phoneticPr fontId="3" type="noConversion"/>
  </si>
  <si>
    <t>차주 (2023.12.18. ∼ 12.22.)</t>
    <phoneticPr fontId="3" type="noConversion"/>
  </si>
  <si>
    <t>- 사용자 교육 실시 : 2023.12.12(화)
▶ 교육실시 후 요구사항 정리</t>
    <phoneticPr fontId="3" type="noConversion"/>
  </si>
  <si>
    <t>- 교육 종료 지자체별 잔여사항 정리</t>
    <phoneticPr fontId="3" type="noConversion"/>
  </si>
  <si>
    <t>▶ 각 지자체별 잔여업무(오류 및 추가요구등) 정리</t>
    <phoneticPr fontId="3" type="noConversion"/>
  </si>
  <si>
    <t>- 사용자 교육관련 점검사항
▶ 드론영상 : 운영에서 작동안되는 현상
▶ 부담금 산정 계산 오류 점검 완료
▶ 인허가대장(개발행위) 점검 완료
▶ 시전심사청구관리 
    -. 시스템 다운현상 완료
    -. 신규생성이후 목록에 대표지번일치여부 확인
    -. 필지가분할 지번표기 오류 수정 예) 17-1 -&gt; 산17-1</t>
    <phoneticPr fontId="3" type="noConversion"/>
  </si>
  <si>
    <t>-. 잔여업무(오류 및 잔여업무) 진행
▶ 사전심사청구관리 잔여 업무 진행</t>
    <phoneticPr fontId="3" type="noConversion"/>
  </si>
  <si>
    <t xml:space="preserve">
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</si>
  <si>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- 유동인구 API 생성관련 회의 : 2023.12.11 
▶ 참석자 : AST,LX , 오품, 시모스램</t>
    </r>
    <phoneticPr fontId="3" type="noConversion"/>
  </si>
  <si>
    <t>▶ 각 지자체별 잔여업무(오류 및 추가요구등) 정리 후
    LX 회의 예정(미정)</t>
    <phoneticPr fontId="3" type="noConversion"/>
  </si>
  <si>
    <t>- 진행 없음</t>
    <phoneticPr fontId="3" type="noConversion"/>
  </si>
  <si>
    <t>5. 부산 기장군
- 교육실시 후 요구사항 정리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</si>
  <si>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대비시설안내
▶ 대피시설모델 좌표 수정 후 업로드
▶ 대피시설안내 경로 좌표 수정
- 사용자 교육 실시 : 2023.12.15(금)
▶ 교육실시 후 요구사항 정리</t>
    </r>
    <phoneticPr fontId="3" type="noConversion"/>
  </si>
  <si>
    <t>3. 서울 양천구
- API 설계 진행을 위한 회의 예정(미정)</t>
    <phoneticPr fontId="3" type="noConversion"/>
  </si>
  <si>
    <t>- 지하시설물 : 지하매설물(맨홀 등) 하이라이트 기능 수정</t>
    <phoneticPr fontId="3" type="noConversion"/>
  </si>
  <si>
    <t>2. 전남 곡성군
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</si>
  <si>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</si>
  <si>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</si>
  <si>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</si>
  <si>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</si>
  <si>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</si>
  <si>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</si>
  <si>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</si>
  <si>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</si>
  <si>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</si>
  <si>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</si>
  <si>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</si>
  <si>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</si>
  <si>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</si>
  <si>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</si>
  <si>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</si>
  <si>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</si>
  <si>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</si>
  <si>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</si>
  <si>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</si>
  <si>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</si>
  <si>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</si>
  <si>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2023.12.09_테스트 오류2 - 4페이지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</si>
  <si>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</si>
  <si>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</si>
  <si>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</si>
  <si>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</si>
  <si>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</si>
  <si>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</si>
  <si>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</si>
  <si>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</si>
  <si>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</si>
  <si>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</si>
  <si>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</si>
  <si>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</si>
  <si>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</si>
  <si>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</si>
  <si>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</si>
  <si>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</si>
  <si>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</si>
  <si>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</si>
  <si>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</si>
  <si>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</si>
  <si>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</si>
  <si>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</si>
  <si>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</si>
  <si>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</si>
  <si>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</si>
  <si>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</si>
  <si>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</si>
  <si>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</si>
  <si>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</si>
  <si>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</si>
  <si>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</si>
  <si>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</si>
  <si>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</si>
  <si>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</si>
  <si>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</si>
  <si>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</si>
  <si>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</si>
  <si>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</si>
  <si>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</si>
  <si>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</si>
  <si>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</si>
  <si>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</si>
  <si>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</si>
  <si>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</si>
  <si>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</si>
  <si>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</si>
  <si>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</si>
  <si>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</si>
  <si>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</si>
  <si>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</si>
  <si>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</si>
  <si>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</si>
  <si>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</si>
  <si>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</si>
  <si>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</si>
  <si>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</si>
  <si>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</si>
  <si>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</si>
  <si>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</si>
  <si>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</si>
  <si>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</si>
  <si>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</si>
  <si>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</si>
  <si>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</si>
  <si>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</si>
  <si>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</si>
  <si>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</si>
  <si>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</si>
  <si>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</si>
  <si>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</si>
  <si>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</si>
  <si>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</si>
  <si>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</si>
  <si>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</si>
  <si>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</si>
  <si>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</si>
  <si>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</si>
  <si>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</si>
  <si>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</si>
  <si>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운영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</si>
  <si>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</si>
  <si>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</si>
  <si>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</si>
  <si>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</si>
  <si>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</si>
  <si>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</si>
  <si>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</si>
  <si>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</si>
  <si>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</si>
  <si>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</si>
  <si>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</si>
  <si>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</si>
  <si>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</si>
  <si>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</si>
  <si>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</si>
  <si>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</si>
  <si>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</si>
  <si>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</si>
  <si>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</si>
  <si>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</si>
  <si>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</si>
  <si>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</si>
  <si>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</si>
  <si>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</si>
  <si>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</si>
  <si>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</si>
  <si>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</si>
  <si>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</si>
  <si>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</si>
  <si>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</si>
  <si>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</si>
  <si>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</si>
  <si>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</si>
  <si>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</si>
  <si>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</si>
  <si>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</si>
  <si>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</si>
  <si>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</si>
  <si>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</si>
  <si>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</si>
  <si>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</si>
  <si>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</si>
  <si>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</si>
  <si>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</si>
  <si>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</si>
  <si>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</si>
  <si>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</si>
  <si>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</si>
  <si>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</si>
  <si>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</si>
  <si>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</si>
  <si>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</si>
  <si>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</si>
  <si>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</si>
  <si>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O</t>
    <phoneticPr fontId="3" type="noConversion"/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</si>
  <si>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</si>
  <si>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</si>
  <si>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</si>
  <si>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</si>
  <si>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</si>
  <si>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'2024.01.02</t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</si>
  <si>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</si>
  <si>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</si>
  <si>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</si>
  <si>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</si>
  <si>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</si>
  <si>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</si>
  <si>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2023.01.29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</si>
  <si>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</si>
  <si>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</si>
  <si>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</si>
  <si>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</si>
  <si>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</si>
  <si>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</si>
  <si>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권오재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</si>
  <si>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</si>
  <si>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</si>
  <si>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</si>
  <si>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2023.12.28</t>
    <phoneticPr fontId="3" type="noConversion"/>
  </si>
  <si>
    <t>2023.12.20</t>
    <phoneticPr fontId="3" type="noConversion"/>
  </si>
  <si>
    <t>2023.12.29</t>
    <phoneticPr fontId="3" type="noConversion"/>
  </si>
  <si>
    <t>2024.01.08</t>
    <phoneticPr fontId="3" type="noConversion"/>
  </si>
  <si>
    <t>2024.01.09</t>
    <phoneticPr fontId="3" type="noConversion"/>
  </si>
  <si>
    <t>2024.01.02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</si>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</sst>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5" borderId="2" xfId="0" quotePrefix="1" applyNumberFormat="1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171"/>
      <c r="F1" s="171"/>
      <c r="G1" s="171"/>
      <c r="H1" s="171"/>
      <c r="I1" s="171"/>
      <c r="J1" s="171"/>
      <c r="K1" s="171"/>
      <c r="L1" s="171"/>
      <c r="M1" s="17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171"/>
      <c r="F2" s="171"/>
      <c r="G2" s="171"/>
      <c r="H2" s="171"/>
      <c r="I2" s="171"/>
      <c r="J2" s="171"/>
      <c r="K2" s="171"/>
      <c r="L2" s="171"/>
      <c r="M2" s="17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171"/>
      <c r="F3" s="171"/>
      <c r="G3" s="171"/>
      <c r="H3" s="171"/>
      <c r="I3" s="171"/>
      <c r="J3" s="171"/>
      <c r="K3" s="171"/>
      <c r="L3" s="171"/>
      <c r="M3" s="17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171"/>
      <c r="F4" s="171"/>
      <c r="G4" s="171"/>
      <c r="H4" s="171"/>
      <c r="I4" s="171"/>
      <c r="J4" s="171"/>
      <c r="K4" s="171"/>
      <c r="L4" s="171"/>
      <c r="M4" s="17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171"/>
      <c r="F5" s="171"/>
      <c r="G5" s="171"/>
      <c r="H5" s="171"/>
      <c r="I5" s="171"/>
      <c r="J5" s="171"/>
      <c r="K5" s="171"/>
      <c r="L5" s="171"/>
      <c r="M5" s="17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171"/>
      <c r="F6" s="171"/>
      <c r="G6" s="171"/>
      <c r="H6" s="171"/>
      <c r="I6" s="171"/>
      <c r="J6" s="171"/>
      <c r="K6" s="171"/>
      <c r="L6" s="171"/>
      <c r="M6" s="17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171"/>
      <c r="F7" s="171"/>
      <c r="G7" s="171"/>
      <c r="H7" s="171"/>
      <c r="I7" s="171"/>
      <c r="J7" s="171"/>
      <c r="K7" s="171"/>
      <c r="L7" s="171"/>
      <c r="M7" s="17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 x14ac:dyDescent="0.25">
      <c r="A9" s="7"/>
      <c r="B9" s="7"/>
      <c r="C9" s="7"/>
      <c r="D9" s="7"/>
      <c r="E9" s="171"/>
      <c r="F9" s="171"/>
      <c r="G9" s="171"/>
      <c r="H9" s="171"/>
      <c r="I9" s="171"/>
      <c r="J9" s="171"/>
      <c r="K9" s="171"/>
      <c r="L9" s="171"/>
      <c r="M9" s="17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2"/>
      <c r="Q19" s="172"/>
      <c r="R19" s="172"/>
      <c r="S19" s="172"/>
      <c r="T19" s="172"/>
      <c r="U19" s="172"/>
      <c r="V19" s="172"/>
      <c r="W19" s="172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177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H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2" t="s">
        <v>0</v>
      </c>
      <c r="B2" s="87" t="s">
        <v>1</v>
      </c>
      <c r="C2" s="88" t="s">
        <v>15</v>
      </c>
      <c r="D2" s="90" t="s">
        <v>62</v>
      </c>
      <c r="E2" s="88" t="s">
        <v>9</v>
      </c>
      <c r="F2" s="154" t="s">
        <v>339</v>
      </c>
      <c r="G2" s="155" t="s">
        <v>340</v>
      </c>
      <c r="H2" s="155" t="s">
        <v>341</v>
      </c>
      <c r="I2" s="88" t="s">
        <v>51</v>
      </c>
      <c r="J2" s="89" t="s">
        <v>195</v>
      </c>
      <c r="K2" s="89" t="s">
        <v>196</v>
      </c>
      <c r="L2" s="91" t="s">
        <v>80</v>
      </c>
    </row>
    <row r="3" spans="1:12" s="2" customFormat="1" ht="30" customHeight="1" x14ac:dyDescent="0.3">
      <c r="A3" s="199" t="s">
        <v>284</v>
      </c>
      <c r="B3" s="144" t="s">
        <v>286</v>
      </c>
      <c r="C3" s="94" t="s">
        <v>130</v>
      </c>
      <c r="D3" s="135"/>
      <c r="E3" s="52" t="s">
        <v>306</v>
      </c>
      <c r="F3" s="52" t="s">
        <v>352</v>
      </c>
      <c r="G3" s="52" t="s">
        <v>353</v>
      </c>
      <c r="H3" s="211" t="s">
        <v>354</v>
      </c>
      <c r="I3" s="80"/>
      <c r="J3" s="92"/>
      <c r="K3" s="92"/>
      <c r="L3" s="95"/>
    </row>
    <row r="4" spans="1:12" s="2" customFormat="1" ht="30" customHeight="1" x14ac:dyDescent="0.3">
      <c r="A4" s="199"/>
      <c r="B4" s="144"/>
      <c r="C4" s="94"/>
      <c r="D4" s="135"/>
      <c r="E4" s="52" t="s">
        <v>308</v>
      </c>
      <c r="F4" s="52" t="s">
        <v>352</v>
      </c>
      <c r="G4" s="52" t="s">
        <v>353</v>
      </c>
      <c r="H4" s="211" t="s">
        <v>354</v>
      </c>
      <c r="I4" s="80"/>
      <c r="J4" s="92"/>
      <c r="K4" s="92"/>
      <c r="L4" s="95"/>
    </row>
    <row r="5" spans="1:12" s="2" customFormat="1" ht="30" customHeight="1" x14ac:dyDescent="0.3">
      <c r="A5" s="199"/>
      <c r="B5" s="93"/>
      <c r="C5" s="94"/>
      <c r="D5" s="135"/>
      <c r="E5" s="52" t="s">
        <v>312</v>
      </c>
      <c r="F5" s="52" t="s">
        <v>352</v>
      </c>
      <c r="G5" s="52" t="s">
        <v>355</v>
      </c>
      <c r="H5" s="211" t="s">
        <v>356</v>
      </c>
      <c r="I5" s="80"/>
      <c r="J5" s="92"/>
      <c r="K5" s="92"/>
      <c r="L5" s="95"/>
    </row>
    <row r="6" spans="1:12" s="2" customFormat="1" ht="30" customHeight="1" x14ac:dyDescent="0.3">
      <c r="A6" s="199"/>
      <c r="B6" s="93"/>
      <c r="C6" s="94"/>
      <c r="D6" s="135"/>
      <c r="E6" s="52" t="s">
        <v>310</v>
      </c>
      <c r="F6" s="52" t="s">
        <v>352</v>
      </c>
      <c r="G6" s="52" t="s">
        <v>353</v>
      </c>
      <c r="H6" s="211" t="s">
        <v>354</v>
      </c>
      <c r="I6" s="80"/>
      <c r="J6" s="92"/>
      <c r="K6" s="92"/>
      <c r="L6" s="95"/>
    </row>
    <row r="7" spans="1:12" s="2" customFormat="1" ht="30" customHeight="1" x14ac:dyDescent="0.3">
      <c r="A7" s="199"/>
      <c r="B7" s="93"/>
      <c r="C7" s="94"/>
      <c r="D7" s="135"/>
      <c r="E7" s="52" t="s">
        <v>314</v>
      </c>
      <c r="F7" s="52" t="s">
        <v>352</v>
      </c>
      <c r="G7" s="52" t="s">
        <v>357</v>
      </c>
      <c r="H7" s="211" t="s">
        <v>354</v>
      </c>
      <c r="I7" s="80"/>
      <c r="J7" s="92"/>
      <c r="K7" s="92"/>
      <c r="L7" s="95"/>
    </row>
    <row r="8" spans="1:12" s="2" customFormat="1" ht="30" customHeight="1" x14ac:dyDescent="0.3">
      <c r="A8" s="199"/>
      <c r="B8" s="93"/>
      <c r="C8" s="94"/>
      <c r="D8" s="135"/>
      <c r="E8" s="52" t="s">
        <v>316</v>
      </c>
      <c r="F8" s="52" t="s">
        <v>352</v>
      </c>
      <c r="G8" s="52" t="s">
        <v>353</v>
      </c>
      <c r="H8" s="211" t="s">
        <v>354</v>
      </c>
      <c r="I8" s="80"/>
      <c r="J8" s="92"/>
      <c r="K8" s="92"/>
      <c r="L8" s="95"/>
    </row>
    <row r="9" spans="1:12" s="2" customFormat="1" ht="30" customHeight="1" x14ac:dyDescent="0.3">
      <c r="A9" s="199"/>
      <c r="B9" s="93"/>
      <c r="C9" s="94"/>
      <c r="D9" s="135"/>
      <c r="E9" s="52" t="s">
        <v>318</v>
      </c>
      <c r="F9" s="52" t="s">
        <v>352</v>
      </c>
      <c r="G9" s="52" t="s">
        <v>358</v>
      </c>
      <c r="H9" s="211" t="s">
        <v>359</v>
      </c>
      <c r="I9" s="80"/>
      <c r="J9" s="92"/>
      <c r="K9" s="92"/>
      <c r="L9" s="95"/>
    </row>
    <row r="10" spans="1:12" s="2" customFormat="1" ht="30" customHeight="1" x14ac:dyDescent="0.3">
      <c r="A10" s="199"/>
      <c r="B10" s="93"/>
      <c r="C10" s="94"/>
      <c r="D10" s="135"/>
      <c r="E10" s="52" t="s">
        <v>320</v>
      </c>
      <c r="F10" s="52" t="s">
        <v>352</v>
      </c>
      <c r="G10" s="52" t="s">
        <v>353</v>
      </c>
      <c r="H10" s="211" t="s">
        <v>354</v>
      </c>
      <c r="I10" s="80"/>
      <c r="J10" s="92"/>
      <c r="K10" s="92"/>
      <c r="L10" s="95"/>
    </row>
    <row r="11" spans="1:12" s="2" customFormat="1" ht="30" customHeight="1" x14ac:dyDescent="0.3">
      <c r="A11" s="199"/>
      <c r="B11" s="93"/>
      <c r="C11" s="94"/>
      <c r="D11" s="135"/>
      <c r="E11" s="52" t="s">
        <v>322</v>
      </c>
      <c r="F11" s="52" t="s">
        <v>352</v>
      </c>
      <c r="G11" s="52" t="s">
        <v>355</v>
      </c>
      <c r="H11" s="211" t="s">
        <v>360</v>
      </c>
      <c r="I11" s="80"/>
      <c r="J11" s="92"/>
      <c r="K11" s="92"/>
      <c r="L11" s="95"/>
    </row>
    <row r="12" spans="1:12" s="2" customFormat="1" ht="30" customHeight="1" x14ac:dyDescent="0.3">
      <c r="A12" s="199"/>
      <c r="B12" s="93"/>
      <c r="C12" s="94"/>
      <c r="D12" s="135"/>
      <c r="E12" s="52" t="s">
        <v>324</v>
      </c>
      <c r="F12" s="52" t="s">
        <v>352</v>
      </c>
      <c r="G12" s="52" t="s">
        <v>353</v>
      </c>
      <c r="H12" s="211" t="s">
        <v>354</v>
      </c>
      <c r="I12" s="80"/>
      <c r="J12" s="92"/>
      <c r="K12" s="92"/>
      <c r="L12" s="95"/>
    </row>
    <row r="13" spans="1:12" s="2" customFormat="1" ht="30" customHeight="1" x14ac:dyDescent="0.3">
      <c r="A13" s="199"/>
      <c r="B13" s="93"/>
      <c r="C13" s="94"/>
      <c r="D13" s="135"/>
      <c r="E13" s="52"/>
      <c r="F13" s="52"/>
      <c r="G13" s="52"/>
      <c r="H13" s="80"/>
      <c r="I13" s="80"/>
      <c r="J13" s="92"/>
      <c r="K13" s="92"/>
      <c r="L13" s="95"/>
    </row>
    <row r="14" spans="1:12" s="2" customFormat="1" ht="30" customHeight="1" x14ac:dyDescent="0.3">
      <c r="A14" s="199"/>
      <c r="B14" s="93"/>
      <c r="C14" s="94"/>
      <c r="D14" s="135"/>
      <c r="E14" s="52"/>
      <c r="F14" s="52"/>
      <c r="G14" s="52"/>
      <c r="H14" s="80"/>
      <c r="I14" s="80"/>
      <c r="J14" s="92"/>
      <c r="K14" s="92"/>
      <c r="L14" s="95"/>
    </row>
    <row r="15" spans="1:12" s="2" customFormat="1" ht="30" customHeight="1" x14ac:dyDescent="0.3">
      <c r="A15" s="199"/>
      <c r="B15" s="93"/>
      <c r="C15" s="94"/>
      <c r="D15" s="52"/>
      <c r="E15" s="52"/>
      <c r="F15" s="52"/>
      <c r="G15" s="52"/>
      <c r="H15" s="79"/>
      <c r="I15" s="80"/>
      <c r="J15" s="92"/>
      <c r="K15" s="92"/>
      <c r="L15" s="136"/>
    </row>
    <row r="16" spans="1:12" ht="30" customHeight="1" x14ac:dyDescent="0.3">
      <c r="A16" s="199"/>
      <c r="B16" s="93"/>
      <c r="C16" s="94"/>
      <c r="D16" s="135"/>
      <c r="E16" s="52"/>
      <c r="F16" s="52"/>
      <c r="G16" s="52"/>
      <c r="H16" s="80"/>
      <c r="I16" s="80"/>
      <c r="J16" s="92"/>
      <c r="K16" s="92"/>
      <c r="L16" s="95"/>
    </row>
    <row r="17" spans="1:12" ht="30" customHeight="1" x14ac:dyDescent="0.3">
      <c r="A17" s="199"/>
      <c r="B17" s="93"/>
      <c r="C17" s="94"/>
      <c r="D17" s="135"/>
      <c r="E17" s="52"/>
      <c r="F17" s="52"/>
      <c r="G17" s="52"/>
      <c r="H17" s="80"/>
      <c r="I17" s="80"/>
      <c r="J17" s="92"/>
      <c r="K17" s="92"/>
      <c r="L17" s="95"/>
    </row>
    <row r="18" spans="1:12" ht="30" customHeight="1" x14ac:dyDescent="0.3">
      <c r="A18" s="199"/>
      <c r="B18" s="93"/>
      <c r="C18" s="94"/>
      <c r="D18" s="135"/>
      <c r="E18" s="52"/>
      <c r="F18" s="52"/>
      <c r="G18" s="52"/>
      <c r="H18" s="80"/>
      <c r="I18" s="80"/>
      <c r="J18" s="92"/>
      <c r="K18" s="92"/>
      <c r="L18" s="95"/>
    </row>
    <row r="19" spans="1:12" ht="30" customHeight="1" x14ac:dyDescent="0.3">
      <c r="A19" s="199"/>
      <c r="B19" s="93"/>
      <c r="C19" s="94"/>
      <c r="D19" s="52"/>
      <c r="E19" s="52"/>
      <c r="F19" s="52"/>
      <c r="G19" s="52"/>
      <c r="H19" s="80"/>
      <c r="I19" s="80"/>
      <c r="J19" s="92"/>
      <c r="K19" s="92"/>
      <c r="L19" s="95"/>
    </row>
    <row r="20" spans="1:12" ht="30" customHeight="1" x14ac:dyDescent="0.3">
      <c r="A20" s="199"/>
      <c r="B20" s="93"/>
      <c r="C20" s="94"/>
      <c r="D20" s="135"/>
      <c r="E20" s="52"/>
      <c r="F20" s="52"/>
      <c r="G20" s="52"/>
      <c r="H20" s="80"/>
      <c r="I20" s="80"/>
      <c r="J20" s="92"/>
      <c r="K20" s="92"/>
      <c r="L20" s="95"/>
    </row>
    <row r="21" spans="1:12" ht="30" customHeight="1" x14ac:dyDescent="0.3">
      <c r="A21" s="199"/>
      <c r="B21" s="93"/>
      <c r="C21" s="94"/>
      <c r="D21" s="135"/>
      <c r="E21" s="52"/>
      <c r="F21" s="52"/>
      <c r="G21" s="52"/>
      <c r="H21" s="80"/>
      <c r="I21" s="80"/>
      <c r="J21" s="92"/>
      <c r="K21" s="92"/>
      <c r="L21" s="137"/>
    </row>
    <row r="22" spans="1:12" ht="30" customHeight="1" x14ac:dyDescent="0.3">
      <c r="A22" s="199"/>
      <c r="B22" s="93"/>
      <c r="C22" s="94"/>
      <c r="D22" s="135"/>
      <c r="E22" s="52"/>
      <c r="F22" s="52"/>
      <c r="G22" s="52"/>
      <c r="H22" s="80"/>
      <c r="I22" s="80"/>
      <c r="J22" s="92"/>
      <c r="K22" s="92"/>
      <c r="L22" s="95"/>
    </row>
    <row r="23" spans="1:12" ht="30" customHeight="1" x14ac:dyDescent="0.3">
      <c r="A23" s="199"/>
      <c r="B23" s="93"/>
      <c r="C23" s="94"/>
      <c r="D23" s="135"/>
      <c r="E23" s="52"/>
      <c r="F23" s="52"/>
      <c r="G23" s="52"/>
      <c r="H23" s="80"/>
      <c r="I23" s="80"/>
      <c r="J23" s="92"/>
      <c r="K23" s="92"/>
      <c r="L23" s="95"/>
    </row>
    <row r="24" spans="1:12" ht="30" customHeight="1" x14ac:dyDescent="0.3">
      <c r="A24" s="199"/>
      <c r="B24" s="93"/>
      <c r="C24" s="94"/>
      <c r="D24" s="135"/>
      <c r="E24" s="52"/>
      <c r="F24" s="52"/>
      <c r="G24" s="52"/>
      <c r="H24" s="80"/>
      <c r="I24" s="80"/>
      <c r="J24" s="92"/>
      <c r="K24" s="92"/>
      <c r="L24" s="95"/>
    </row>
    <row r="25" spans="1:12" ht="30" customHeight="1" x14ac:dyDescent="0.3">
      <c r="A25" s="199"/>
      <c r="B25" s="93"/>
      <c r="C25" s="94"/>
      <c r="D25" s="135"/>
      <c r="E25" s="52"/>
      <c r="F25" s="52"/>
      <c r="G25" s="52"/>
      <c r="H25" s="80"/>
      <c r="I25" s="80"/>
      <c r="J25" s="92"/>
      <c r="K25" s="92"/>
      <c r="L25" s="95"/>
    </row>
    <row r="26" spans="1:12" ht="30" customHeight="1" x14ac:dyDescent="0.3">
      <c r="A26" s="199"/>
      <c r="B26" s="93"/>
      <c r="C26" s="94"/>
      <c r="D26" s="135"/>
      <c r="E26" s="52"/>
      <c r="F26" s="52"/>
      <c r="G26" s="52"/>
      <c r="H26" s="80"/>
      <c r="I26" s="80"/>
      <c r="J26" s="92"/>
      <c r="K26" s="92"/>
      <c r="L26" s="95"/>
    </row>
    <row r="27" spans="1:12" ht="30" customHeight="1" x14ac:dyDescent="0.3">
      <c r="A27" s="199"/>
      <c r="B27" s="93"/>
      <c r="C27" s="94"/>
      <c r="D27" s="135"/>
      <c r="E27" s="52"/>
      <c r="F27" s="52"/>
      <c r="G27" s="52"/>
      <c r="H27" s="80"/>
      <c r="I27" s="80"/>
      <c r="J27" s="92"/>
      <c r="K27" s="92"/>
      <c r="L27" s="95"/>
    </row>
    <row r="28" spans="1:12" ht="30" customHeight="1" x14ac:dyDescent="0.3">
      <c r="A28" s="199"/>
      <c r="B28" s="93"/>
      <c r="C28" s="94"/>
      <c r="D28" s="135"/>
      <c r="E28" s="52"/>
      <c r="F28" s="52"/>
      <c r="G28" s="52"/>
      <c r="H28" s="80"/>
      <c r="I28" s="80"/>
      <c r="J28" s="92"/>
      <c r="K28" s="92"/>
      <c r="L28" s="95"/>
    </row>
    <row r="29" spans="1:12" ht="30" customHeight="1" x14ac:dyDescent="0.3">
      <c r="A29" s="199"/>
      <c r="B29" s="93"/>
      <c r="C29" s="94"/>
      <c r="D29" s="135"/>
      <c r="E29" s="52"/>
      <c r="F29" s="52"/>
      <c r="G29" s="52"/>
      <c r="H29" s="80"/>
      <c r="I29" s="80"/>
      <c r="J29" s="92"/>
      <c r="K29" s="92"/>
      <c r="L29" s="95"/>
    </row>
    <row r="30" spans="1:12" ht="30" customHeight="1" x14ac:dyDescent="0.3">
      <c r="A30" s="199"/>
      <c r="B30" s="93"/>
      <c r="C30" s="94"/>
      <c r="D30" s="135"/>
      <c r="E30" s="52"/>
      <c r="F30" s="52"/>
      <c r="G30" s="52"/>
      <c r="H30" s="80"/>
      <c r="I30" s="80"/>
      <c r="J30" s="92"/>
      <c r="K30" s="92"/>
      <c r="L30" s="95"/>
    </row>
    <row r="31" spans="1:12" ht="30" customHeight="1" x14ac:dyDescent="0.3">
      <c r="A31" s="199"/>
      <c r="B31" s="93"/>
      <c r="C31" s="94"/>
      <c r="D31" s="135"/>
      <c r="E31" s="52"/>
      <c r="F31" s="52"/>
      <c r="G31" s="52"/>
      <c r="H31" s="80"/>
      <c r="I31" s="80"/>
      <c r="J31" s="92"/>
      <c r="K31" s="92"/>
      <c r="L31" s="95"/>
    </row>
    <row r="32" spans="1:12" ht="30" customHeight="1" x14ac:dyDescent="0.3">
      <c r="A32" s="199"/>
      <c r="B32" s="93"/>
      <c r="C32" s="94"/>
      <c r="D32" s="135"/>
      <c r="E32" s="52"/>
      <c r="F32" s="52"/>
      <c r="G32" s="52"/>
      <c r="H32" s="80"/>
      <c r="I32" s="80"/>
      <c r="J32" s="92"/>
      <c r="K32" s="92"/>
      <c r="L32" s="95"/>
    </row>
    <row r="33" spans="1:12" ht="30" customHeight="1" x14ac:dyDescent="0.3">
      <c r="A33" s="199"/>
      <c r="B33" s="93"/>
      <c r="C33" s="94"/>
      <c r="D33" s="135"/>
      <c r="E33" s="52"/>
      <c r="F33" s="52"/>
      <c r="G33" s="52"/>
      <c r="H33" s="80"/>
      <c r="I33" s="80"/>
      <c r="J33" s="92"/>
      <c r="K33" s="92"/>
      <c r="L33" s="95"/>
    </row>
    <row r="34" spans="1:12" ht="30" customHeight="1" x14ac:dyDescent="0.3">
      <c r="A34" s="199"/>
      <c r="B34" s="93"/>
      <c r="C34" s="94"/>
      <c r="D34" s="135"/>
      <c r="E34" s="52"/>
      <c r="F34" s="52"/>
      <c r="G34" s="52"/>
      <c r="H34" s="80"/>
      <c r="I34" s="80"/>
      <c r="J34" s="92"/>
      <c r="K34" s="92"/>
      <c r="L34" s="95"/>
    </row>
    <row r="35" spans="1:12" ht="30" customHeight="1" x14ac:dyDescent="0.3">
      <c r="A35" s="199"/>
      <c r="B35" s="93"/>
      <c r="C35" s="94"/>
      <c r="D35" s="52"/>
      <c r="E35" s="52"/>
      <c r="F35" s="52"/>
      <c r="G35" s="52"/>
      <c r="H35" s="80"/>
      <c r="I35" s="80"/>
      <c r="J35" s="92"/>
      <c r="K35" s="92"/>
      <c r="L35" s="95"/>
    </row>
    <row r="36" spans="1:12" ht="30" customHeight="1" x14ac:dyDescent="0.3">
      <c r="A36" s="199"/>
      <c r="B36" s="93"/>
      <c r="C36" s="94"/>
      <c r="D36" s="135"/>
      <c r="E36" s="52"/>
      <c r="F36" s="52"/>
      <c r="G36" s="52"/>
      <c r="H36" s="80"/>
      <c r="I36" s="80"/>
      <c r="J36" s="92"/>
      <c r="K36" s="92"/>
      <c r="L36" s="95"/>
    </row>
    <row r="37" spans="1:12" ht="30" customHeight="1" x14ac:dyDescent="0.3">
      <c r="A37" s="199"/>
      <c r="B37" s="93"/>
      <c r="C37" s="94"/>
      <c r="D37" s="135"/>
      <c r="E37" s="138"/>
      <c r="F37" s="138"/>
      <c r="G37" s="138"/>
      <c r="H37" s="80"/>
      <c r="I37" s="80"/>
      <c r="J37" s="92"/>
      <c r="K37" s="92"/>
      <c r="L37" s="95"/>
    </row>
    <row r="38" spans="1:12" ht="30" customHeight="1" thickBot="1" x14ac:dyDescent="0.35">
      <c r="A38" s="200"/>
      <c r="B38" s="139"/>
      <c r="C38" s="140"/>
      <c r="D38" s="142"/>
      <c r="E38" s="143"/>
      <c r="F38" s="143"/>
      <c r="G38" s="143"/>
      <c r="H38" s="133"/>
      <c r="I38" s="133"/>
      <c r="J38" s="134"/>
      <c r="K38" s="134"/>
      <c r="L38" s="141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5</v>
      </c>
      <c r="B1" s="205" t="s">
        <v>8</v>
      </c>
      <c r="C1" s="205"/>
      <c r="D1" s="205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 x14ac:dyDescent="0.3">
      <c r="A2" s="6" t="s">
        <v>6</v>
      </c>
      <c r="B2" s="205" t="s">
        <v>43</v>
      </c>
      <c r="C2" s="205"/>
      <c r="D2" s="205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 x14ac:dyDescent="0.3">
      <c r="A3" s="6" t="s">
        <v>7</v>
      </c>
      <c r="B3" s="205" t="s">
        <v>10</v>
      </c>
      <c r="C3" s="205"/>
      <c r="D3" s="205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 x14ac:dyDescent="0.3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 x14ac:dyDescent="0.35">
      <c r="K5" s="50"/>
    </row>
    <row r="6" spans="1:17" s="2" customFormat="1" ht="27" x14ac:dyDescent="0.3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 x14ac:dyDescent="0.3">
      <c r="A7" s="206" t="s">
        <v>33</v>
      </c>
      <c r="B7" s="208" t="s">
        <v>34</v>
      </c>
      <c r="C7" s="208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 x14ac:dyDescent="0.3">
      <c r="A8" s="206"/>
      <c r="B8" s="209"/>
      <c r="C8" s="209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 x14ac:dyDescent="0.3">
      <c r="A9" s="206"/>
      <c r="B9" s="210"/>
      <c r="C9" s="210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 x14ac:dyDescent="0.3">
      <c r="A10" s="207"/>
      <c r="B10" s="207" t="s">
        <v>22</v>
      </c>
      <c r="C10" s="207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 x14ac:dyDescent="0.3">
      <c r="A11" s="207"/>
      <c r="B11" s="207"/>
      <c r="C11" s="207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 x14ac:dyDescent="0.3">
      <c r="A12" s="207"/>
      <c r="B12" s="207"/>
      <c r="C12" s="207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 x14ac:dyDescent="0.3">
      <c r="A13" s="203" t="s">
        <v>28</v>
      </c>
      <c r="B13" s="204" t="s">
        <v>36</v>
      </c>
      <c r="C13" s="204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 x14ac:dyDescent="0.3">
      <c r="A14" s="204"/>
      <c r="B14" s="204"/>
      <c r="C14" s="204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 x14ac:dyDescent="0.3">
      <c r="A15" s="204"/>
      <c r="B15" s="204"/>
      <c r="C15" s="204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 x14ac:dyDescent="0.3">
      <c r="A16" s="204"/>
      <c r="B16" s="204"/>
      <c r="C16" s="204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 x14ac:dyDescent="0.35">
      <c r="A17" s="204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4" workbookViewId="0">
      <selection activeCell="E32" sqref="E32"/>
    </sheetView>
  </sheetViews>
  <sheetFormatPr defaultRowHeight="16.5" x14ac:dyDescent="0.3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 x14ac:dyDescent="0.3">
      <c r="A2" s="103" t="s">
        <v>151</v>
      </c>
    </row>
    <row r="3" spans="1:4" ht="17.25" thickBot="1" x14ac:dyDescent="0.35">
      <c r="D3" s="104" t="s">
        <v>178</v>
      </c>
    </row>
    <row r="4" spans="1:4" ht="17.25" thickTop="1" x14ac:dyDescent="0.3">
      <c r="A4" s="173" t="s">
        <v>152</v>
      </c>
      <c r="B4" s="105" t="s">
        <v>153</v>
      </c>
      <c r="C4" s="105" t="s">
        <v>154</v>
      </c>
      <c r="D4" s="175" t="s">
        <v>155</v>
      </c>
    </row>
    <row r="5" spans="1:4" ht="17.25" thickBot="1" x14ac:dyDescent="0.35">
      <c r="A5" s="174"/>
      <c r="B5" s="106" t="s">
        <v>179</v>
      </c>
      <c r="C5" s="106" t="s">
        <v>180</v>
      </c>
      <c r="D5" s="176"/>
    </row>
    <row r="6" spans="1:4" ht="17.25" thickTop="1" x14ac:dyDescent="0.3">
      <c r="A6" s="177" t="s">
        <v>156</v>
      </c>
      <c r="B6" s="107" t="s">
        <v>157</v>
      </c>
      <c r="C6" s="107" t="s">
        <v>158</v>
      </c>
      <c r="D6" s="108" t="s">
        <v>159</v>
      </c>
    </row>
    <row r="7" spans="1:4" x14ac:dyDescent="0.3">
      <c r="A7" s="178"/>
      <c r="B7" s="109" t="s">
        <v>160</v>
      </c>
      <c r="C7" s="109" t="s">
        <v>160</v>
      </c>
      <c r="D7" s="110"/>
    </row>
    <row r="8" spans="1:4" ht="108" x14ac:dyDescent="0.3">
      <c r="A8" s="178"/>
      <c r="B8" s="111" t="s">
        <v>184</v>
      </c>
      <c r="C8" s="114" t="s">
        <v>185</v>
      </c>
      <c r="D8" s="110"/>
    </row>
    <row r="9" spans="1:4" ht="27" x14ac:dyDescent="0.3">
      <c r="A9" s="178"/>
      <c r="B9" s="111" t="s">
        <v>181</v>
      </c>
      <c r="C9" s="111"/>
      <c r="D9" s="110"/>
    </row>
    <row r="10" spans="1:4" x14ac:dyDescent="0.3">
      <c r="A10" s="178"/>
      <c r="B10" s="111"/>
      <c r="C10" s="112"/>
      <c r="D10" s="110"/>
    </row>
    <row r="11" spans="1:4" x14ac:dyDescent="0.3">
      <c r="A11" s="178"/>
      <c r="B11" s="113"/>
      <c r="C11" s="114"/>
      <c r="D11" s="110"/>
    </row>
    <row r="12" spans="1:4" ht="27" x14ac:dyDescent="0.3">
      <c r="A12" s="178"/>
      <c r="B12" s="109" t="s">
        <v>161</v>
      </c>
      <c r="C12" s="109" t="s">
        <v>194</v>
      </c>
      <c r="D12" s="110"/>
    </row>
    <row r="13" spans="1:4" x14ac:dyDescent="0.3">
      <c r="A13" s="178"/>
      <c r="B13" s="111" t="s">
        <v>193</v>
      </c>
      <c r="C13" s="127"/>
      <c r="D13" s="110"/>
    </row>
    <row r="14" spans="1:4" x14ac:dyDescent="0.3">
      <c r="A14" s="178"/>
      <c r="C14" s="111"/>
      <c r="D14" s="110"/>
    </row>
    <row r="15" spans="1:4" x14ac:dyDescent="0.3">
      <c r="A15" s="178"/>
      <c r="B15" s="115"/>
      <c r="C15" s="111"/>
      <c r="D15" s="110"/>
    </row>
    <row r="16" spans="1:4" x14ac:dyDescent="0.3">
      <c r="A16" s="178"/>
      <c r="B16" s="115"/>
      <c r="C16" s="111"/>
      <c r="D16" s="110"/>
    </row>
    <row r="17" spans="1:4" ht="40.5" x14ac:dyDescent="0.3">
      <c r="A17" s="178"/>
      <c r="B17" s="109" t="s">
        <v>187</v>
      </c>
      <c r="C17" s="109" t="s">
        <v>192</v>
      </c>
      <c r="D17" s="110"/>
    </row>
    <row r="18" spans="1:4" ht="27" x14ac:dyDescent="0.3">
      <c r="A18" s="178"/>
      <c r="B18" s="111" t="s">
        <v>186</v>
      </c>
      <c r="C18" s="111"/>
      <c r="D18" s="110"/>
    </row>
    <row r="19" spans="1:4" x14ac:dyDescent="0.3">
      <c r="A19" s="178"/>
      <c r="B19" s="112"/>
      <c r="C19" s="112"/>
      <c r="D19" s="110"/>
    </row>
    <row r="20" spans="1:4" x14ac:dyDescent="0.3">
      <c r="A20" s="178"/>
      <c r="B20" s="112"/>
      <c r="C20" s="112"/>
      <c r="D20" s="110"/>
    </row>
    <row r="21" spans="1:4" x14ac:dyDescent="0.3">
      <c r="A21" s="178"/>
      <c r="B21" s="109"/>
      <c r="C21" s="109"/>
      <c r="D21" s="110"/>
    </row>
    <row r="22" spans="1:4" x14ac:dyDescent="0.3">
      <c r="A22" s="178"/>
      <c r="B22" s="109" t="s">
        <v>162</v>
      </c>
      <c r="C22" s="109" t="s">
        <v>162</v>
      </c>
      <c r="D22" s="110"/>
    </row>
    <row r="23" spans="1:4" x14ac:dyDescent="0.3">
      <c r="A23" s="178"/>
      <c r="B23" s="112" t="s">
        <v>176</v>
      </c>
      <c r="C23" s="112" t="s">
        <v>189</v>
      </c>
      <c r="D23" s="110"/>
    </row>
    <row r="24" spans="1:4" x14ac:dyDescent="0.3">
      <c r="A24" s="178"/>
      <c r="B24" s="112"/>
      <c r="C24" s="112"/>
      <c r="D24" s="110"/>
    </row>
    <row r="25" spans="1:4" x14ac:dyDescent="0.3">
      <c r="A25" s="178"/>
      <c r="B25" s="112"/>
      <c r="C25" s="112"/>
      <c r="D25" s="110"/>
    </row>
    <row r="26" spans="1:4" ht="81" x14ac:dyDescent="0.3">
      <c r="A26" s="178"/>
      <c r="B26" s="112" t="s">
        <v>191</v>
      </c>
      <c r="C26" s="112" t="s">
        <v>190</v>
      </c>
      <c r="D26" s="110"/>
    </row>
    <row r="27" spans="1:4" ht="27" x14ac:dyDescent="0.3">
      <c r="A27" s="178"/>
      <c r="B27" s="111"/>
      <c r="C27" s="127" t="s">
        <v>186</v>
      </c>
      <c r="D27" s="110"/>
    </row>
    <row r="28" spans="1:4" ht="27" x14ac:dyDescent="0.3">
      <c r="A28" s="178"/>
      <c r="B28" s="111" t="s">
        <v>186</v>
      </c>
      <c r="C28" s="111"/>
      <c r="D28" s="110"/>
    </row>
    <row r="29" spans="1:4" x14ac:dyDescent="0.3">
      <c r="A29" s="178"/>
      <c r="B29" s="112"/>
      <c r="C29" s="112"/>
      <c r="D29" s="110"/>
    </row>
    <row r="30" spans="1:4" x14ac:dyDescent="0.3">
      <c r="A30" s="178"/>
      <c r="B30" s="112"/>
      <c r="C30" s="112"/>
      <c r="D30" s="110"/>
    </row>
    <row r="31" spans="1:4" x14ac:dyDescent="0.3">
      <c r="A31" s="178"/>
      <c r="B31" s="107" t="s">
        <v>163</v>
      </c>
      <c r="C31" s="107" t="s">
        <v>163</v>
      </c>
      <c r="D31" s="110"/>
    </row>
    <row r="32" spans="1:4" x14ac:dyDescent="0.3">
      <c r="A32" s="178"/>
      <c r="B32" s="112" t="s">
        <v>182</v>
      </c>
      <c r="C32" s="112" t="s">
        <v>182</v>
      </c>
      <c r="D32" s="110"/>
    </row>
    <row r="33" spans="1:4" ht="27" x14ac:dyDescent="0.3">
      <c r="A33" s="178"/>
      <c r="B33" s="112" t="s">
        <v>183</v>
      </c>
      <c r="C33" s="112" t="s">
        <v>188</v>
      </c>
      <c r="D33" s="110"/>
    </row>
    <row r="34" spans="1:4" x14ac:dyDescent="0.3">
      <c r="A34" s="178"/>
      <c r="B34" s="112"/>
      <c r="C34" s="112"/>
      <c r="D34" s="110"/>
    </row>
    <row r="35" spans="1:4" x14ac:dyDescent="0.3">
      <c r="A35" s="178"/>
      <c r="B35" s="112"/>
      <c r="C35" s="112"/>
      <c r="D35" s="110"/>
    </row>
    <row r="36" spans="1:4" x14ac:dyDescent="0.3">
      <c r="A36" s="178"/>
      <c r="B36" s="116"/>
      <c r="C36" s="117"/>
      <c r="D36" s="118"/>
    </row>
    <row r="37" spans="1:4" x14ac:dyDescent="0.3">
      <c r="A37" s="179" t="s">
        <v>164</v>
      </c>
      <c r="B37" s="107" t="s">
        <v>165</v>
      </c>
      <c r="C37" s="107" t="s">
        <v>166</v>
      </c>
      <c r="D37" s="119" t="s">
        <v>159</v>
      </c>
    </row>
    <row r="38" spans="1:4" x14ac:dyDescent="0.3">
      <c r="A38" s="178"/>
      <c r="B38" s="120" t="s">
        <v>167</v>
      </c>
      <c r="C38" s="120" t="s">
        <v>167</v>
      </c>
      <c r="D38" s="110"/>
    </row>
    <row r="39" spans="1:4" x14ac:dyDescent="0.3">
      <c r="A39" s="178"/>
      <c r="B39" s="112" t="s">
        <v>168</v>
      </c>
      <c r="C39" s="112" t="s">
        <v>168</v>
      </c>
      <c r="D39" s="110"/>
    </row>
    <row r="40" spans="1:4" x14ac:dyDescent="0.3">
      <c r="A40" s="178"/>
      <c r="B40" s="121"/>
      <c r="C40" s="122"/>
      <c r="D40" s="110"/>
    </row>
    <row r="41" spans="1:4" ht="17.25" thickBot="1" x14ac:dyDescent="0.35">
      <c r="A41" s="180"/>
      <c r="B41" s="123"/>
      <c r="C41" s="124"/>
      <c r="D41" s="125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5" sqref="F15"/>
    </sheetView>
  </sheetViews>
  <sheetFormatPr defaultRowHeight="16.5" outlineLevelRow="1" x14ac:dyDescent="0.3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 x14ac:dyDescent="0.3">
      <c r="A2" s="46" t="s">
        <v>98</v>
      </c>
      <c r="B2" s="30"/>
      <c r="C2" s="30"/>
      <c r="D2" s="30"/>
    </row>
    <row r="3" spans="1:16" s="29" customFormat="1" x14ac:dyDescent="0.3">
      <c r="L3" s="31">
        <f ca="1">TODAY()</f>
        <v>45279</v>
      </c>
      <c r="M3" s="31"/>
    </row>
    <row r="4" spans="1:16" ht="22.5" customHeight="1" x14ac:dyDescent="0.3">
      <c r="A4" s="182" t="s">
        <v>19</v>
      </c>
      <c r="B4" s="182" t="s">
        <v>85</v>
      </c>
      <c r="C4" s="182" t="s">
        <v>86</v>
      </c>
      <c r="D4" s="186" t="s">
        <v>89</v>
      </c>
      <c r="E4" s="186"/>
      <c r="F4" s="181" t="s">
        <v>90</v>
      </c>
      <c r="G4" s="181"/>
      <c r="H4" s="188" t="s">
        <v>87</v>
      </c>
      <c r="I4" s="189"/>
      <c r="J4" s="190" t="s">
        <v>91</v>
      </c>
      <c r="K4" s="191"/>
      <c r="L4" s="182" t="s">
        <v>88</v>
      </c>
    </row>
    <row r="5" spans="1:16" s="29" customFormat="1" ht="22.5" customHeight="1" x14ac:dyDescent="0.3">
      <c r="A5" s="182"/>
      <c r="B5" s="182"/>
      <c r="C5" s="182"/>
      <c r="D5" s="153"/>
      <c r="E5" s="153" t="s">
        <v>297</v>
      </c>
      <c r="F5" s="152" t="s">
        <v>295</v>
      </c>
      <c r="G5" s="152" t="s">
        <v>296</v>
      </c>
      <c r="H5" s="128" t="s">
        <v>295</v>
      </c>
      <c r="I5" s="128" t="s">
        <v>298</v>
      </c>
      <c r="J5" s="129" t="s">
        <v>295</v>
      </c>
      <c r="K5" s="129" t="s">
        <v>298</v>
      </c>
      <c r="L5" s="182"/>
    </row>
    <row r="6" spans="1:16" ht="24.95" customHeight="1" outlineLevel="1" x14ac:dyDescent="0.3">
      <c r="A6" s="187" t="s">
        <v>44</v>
      </c>
      <c r="B6" s="187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6</v>
      </c>
      <c r="G6" s="41">
        <f>COUNTIFS('1-1 전체'!D2:D207,'1. 수행관리'!C6,'1-1 전체'!L2:L207,"O")</f>
        <v>0</v>
      </c>
      <c r="H6" s="36">
        <f>E6-F6</f>
        <v>17</v>
      </c>
      <c r="I6" s="36">
        <f>E6-G6</f>
        <v>23</v>
      </c>
      <c r="J6" s="102">
        <f>F6/E6</f>
        <v>0.2608695652173913</v>
      </c>
      <c r="K6" s="102">
        <f>G6/E6</f>
        <v>0</v>
      </c>
      <c r="L6" s="96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 x14ac:dyDescent="0.3">
      <c r="A7" s="187"/>
      <c r="B7" s="187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2">
        <f t="shared" ref="J7:J14" si="2">F7/E7</f>
        <v>0</v>
      </c>
      <c r="K7" s="102">
        <f t="shared" ref="K7:K14" si="3">G7/E7</f>
        <v>0</v>
      </c>
      <c r="L7" s="97" t="s">
        <v>170</v>
      </c>
    </row>
    <row r="8" spans="1:16" s="29" customFormat="1" ht="24.95" customHeight="1" outlineLevel="1" x14ac:dyDescent="0.3">
      <c r="A8" s="187"/>
      <c r="B8" s="187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0</v>
      </c>
      <c r="G8" s="41">
        <f>COUNTIFS('1-1 전체'!D2:D207,'1. 수행관리'!C8,'1-1 전체'!L2:L207,"O")</f>
        <v>0</v>
      </c>
      <c r="H8" s="36">
        <f t="shared" si="0"/>
        <v>2</v>
      </c>
      <c r="I8" s="36">
        <f t="shared" si="1"/>
        <v>2</v>
      </c>
      <c r="J8" s="102">
        <f t="shared" si="2"/>
        <v>0</v>
      </c>
      <c r="K8" s="102">
        <f t="shared" si="3"/>
        <v>0</v>
      </c>
      <c r="L8" s="96"/>
    </row>
    <row r="9" spans="1:16" s="29" customFormat="1" ht="24.95" customHeight="1" outlineLevel="1" x14ac:dyDescent="0.3">
      <c r="A9" s="187"/>
      <c r="B9" s="187"/>
      <c r="C9" s="82" t="s">
        <v>302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2">
        <f t="shared" si="2"/>
        <v>0</v>
      </c>
      <c r="K9" s="102">
        <f t="shared" si="3"/>
        <v>0</v>
      </c>
      <c r="L9" s="101" t="s">
        <v>175</v>
      </c>
    </row>
    <row r="10" spans="1:16" s="29" customFormat="1" ht="24.95" customHeight="1" outlineLevel="1" x14ac:dyDescent="0.3">
      <c r="A10" s="187"/>
      <c r="B10" s="187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2">
        <f t="shared" si="2"/>
        <v>0</v>
      </c>
      <c r="K10" s="102">
        <f t="shared" si="3"/>
        <v>0</v>
      </c>
      <c r="L10" s="97" t="s">
        <v>170</v>
      </c>
    </row>
    <row r="11" spans="1:16" s="29" customFormat="1" ht="24.95" customHeight="1" outlineLevel="1" x14ac:dyDescent="0.3">
      <c r="A11" s="187"/>
      <c r="B11" s="187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2">
        <f t="shared" si="2"/>
        <v>0</v>
      </c>
      <c r="K11" s="102">
        <f t="shared" si="3"/>
        <v>0</v>
      </c>
      <c r="L11" s="97" t="s">
        <v>170</v>
      </c>
    </row>
    <row r="12" spans="1:16" s="29" customFormat="1" ht="24.95" customHeight="1" outlineLevel="1" x14ac:dyDescent="0.3">
      <c r="A12" s="187"/>
      <c r="B12" s="187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2" t="e">
        <f t="shared" si="2"/>
        <v>#DIV/0!</v>
      </c>
      <c r="K12" s="102" t="e">
        <f t="shared" si="3"/>
        <v>#DIV/0!</v>
      </c>
      <c r="L12" s="96"/>
    </row>
    <row r="13" spans="1:16" s="29" customFormat="1" ht="24.95" customHeight="1" outlineLevel="1" x14ac:dyDescent="0.3">
      <c r="A13" s="187"/>
      <c r="B13" s="187"/>
      <c r="C13" s="130" t="s">
        <v>118</v>
      </c>
      <c r="D13" s="131" t="e">
        <f>COUNTIFS(#REF!,'1. 수행관리'!C13,#REF!,"오류")</f>
        <v>#REF!</v>
      </c>
      <c r="E13" s="131">
        <f>COUNTIFS('1-1 전체'!D2:D207,'1. 수행관리'!C13)</f>
        <v>2</v>
      </c>
      <c r="F13" s="131">
        <f>COUNTIFS('1-1 전체'!D2:D207,'1. 수행관리'!C13,'1-1 전체'!K2:K207,"O")</f>
        <v>1</v>
      </c>
      <c r="G13" s="131">
        <f>COUNTIFS('1-1 전체'!D2:D207,'1. 수행관리'!C13,'1-1 전체'!L2:L207,"O")</f>
        <v>0</v>
      </c>
      <c r="H13" s="36">
        <f t="shared" si="0"/>
        <v>1</v>
      </c>
      <c r="I13" s="36">
        <f t="shared" si="1"/>
        <v>2</v>
      </c>
      <c r="J13" s="102">
        <f t="shared" si="2"/>
        <v>0.5</v>
      </c>
      <c r="K13" s="102">
        <f t="shared" si="3"/>
        <v>0</v>
      </c>
      <c r="L13" s="101"/>
    </row>
    <row r="14" spans="1:16" s="29" customFormat="1" ht="24.95" customHeight="1" outlineLevel="1" x14ac:dyDescent="0.3">
      <c r="A14" s="187"/>
      <c r="B14" s="187"/>
      <c r="C14" s="37" t="s">
        <v>294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2">
        <f t="shared" si="2"/>
        <v>0</v>
      </c>
      <c r="K14" s="102">
        <f t="shared" si="3"/>
        <v>0</v>
      </c>
      <c r="L14" s="101" t="s">
        <v>334</v>
      </c>
    </row>
    <row r="15" spans="1:16" s="29" customFormat="1" ht="24.95" customHeight="1" x14ac:dyDescent="0.3">
      <c r="A15" s="183" t="s">
        <v>93</v>
      </c>
      <c r="B15" s="184"/>
      <c r="C15" s="185"/>
      <c r="D15" s="47" t="e">
        <f>SUM(D6:D14)</f>
        <v>#REF!</v>
      </c>
      <c r="E15" s="47">
        <f t="shared" ref="E15:I15" si="4">SUM(E6:E14)</f>
        <v>37</v>
      </c>
      <c r="F15" s="47">
        <f t="shared" si="4"/>
        <v>7</v>
      </c>
      <c r="G15" s="47">
        <f t="shared" si="4"/>
        <v>0</v>
      </c>
      <c r="H15" s="47">
        <f t="shared" ref="H15" si="5">SUM(H6:H14)</f>
        <v>30</v>
      </c>
      <c r="I15" s="47">
        <f t="shared" si="4"/>
        <v>37</v>
      </c>
      <c r="J15" s="48">
        <f t="shared" ref="J15" si="6">F15/E15</f>
        <v>0.1891891891891892</v>
      </c>
      <c r="K15" s="48">
        <f t="shared" ref="K15" si="7">G15/E15</f>
        <v>0</v>
      </c>
      <c r="L15" s="98"/>
      <c r="M15" s="29" t="e">
        <f>D15+E15</f>
        <v>#REF!</v>
      </c>
    </row>
    <row r="16" spans="1:16" ht="24.95" customHeight="1" outlineLevel="1" x14ac:dyDescent="0.3">
      <c r="A16" s="187" t="s">
        <v>45</v>
      </c>
      <c r="B16" s="187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2" t="e">
        <f t="shared" ref="J16:J20" si="10">F16/E16</f>
        <v>#DIV/0!</v>
      </c>
      <c r="K16" s="102" t="e">
        <f t="shared" ref="K16:K20" si="11">G16/E16</f>
        <v>#DIV/0!</v>
      </c>
      <c r="L16" s="99"/>
    </row>
    <row r="17" spans="1:13" s="29" customFormat="1" ht="24.95" customHeight="1" outlineLevel="1" x14ac:dyDescent="0.3">
      <c r="A17" s="187"/>
      <c r="B17" s="187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2">
        <f t="shared" si="10"/>
        <v>0</v>
      </c>
      <c r="K17" s="102">
        <f t="shared" si="11"/>
        <v>0</v>
      </c>
      <c r="L17" s="97" t="s">
        <v>171</v>
      </c>
    </row>
    <row r="18" spans="1:13" s="29" customFormat="1" ht="24.95" customHeight="1" outlineLevel="1" x14ac:dyDescent="0.3">
      <c r="A18" s="187"/>
      <c r="B18" s="196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2" t="e">
        <f t="shared" si="10"/>
        <v>#DIV/0!</v>
      </c>
      <c r="K18" s="102" t="e">
        <f t="shared" si="11"/>
        <v>#DIV/0!</v>
      </c>
      <c r="L18" s="99"/>
    </row>
    <row r="19" spans="1:13" s="29" customFormat="1" ht="24.95" customHeight="1" outlineLevel="1" x14ac:dyDescent="0.3">
      <c r="A19" s="187"/>
      <c r="B19" s="197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2">
        <f t="shared" si="10"/>
        <v>0</v>
      </c>
      <c r="K19" s="102">
        <f t="shared" si="11"/>
        <v>0</v>
      </c>
      <c r="L19" s="97" t="s">
        <v>149</v>
      </c>
    </row>
    <row r="20" spans="1:13" s="29" customFormat="1" ht="24.95" customHeight="1" outlineLevel="1" x14ac:dyDescent="0.3">
      <c r="A20" s="187"/>
      <c r="B20" s="198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2">
        <f t="shared" si="10"/>
        <v>0</v>
      </c>
      <c r="K20" s="102">
        <f t="shared" si="11"/>
        <v>0</v>
      </c>
      <c r="L20" s="97" t="s">
        <v>172</v>
      </c>
    </row>
    <row r="21" spans="1:13" s="29" customFormat="1" ht="24.95" customHeight="1" x14ac:dyDescent="0.3">
      <c r="A21" s="183" t="s">
        <v>92</v>
      </c>
      <c r="B21" s="184"/>
      <c r="C21" s="185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8"/>
      <c r="M21" s="29" t="e">
        <f>D21+E21</f>
        <v>#REF!</v>
      </c>
    </row>
    <row r="22" spans="1:13" ht="24.95" customHeight="1" outlineLevel="1" x14ac:dyDescent="0.3">
      <c r="A22" s="187" t="s">
        <v>20</v>
      </c>
      <c r="B22" s="196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2" t="e">
        <f t="shared" ref="J22:J25" si="20">F22/E22</f>
        <v>#DIV/0!</v>
      </c>
      <c r="K22" s="102" t="e">
        <f t="shared" ref="K22:K25" si="21">G22/E22</f>
        <v>#DIV/0!</v>
      </c>
      <c r="L22" s="99"/>
    </row>
    <row r="23" spans="1:13" s="29" customFormat="1" ht="24.95" customHeight="1" outlineLevel="1" x14ac:dyDescent="0.3">
      <c r="A23" s="187"/>
      <c r="B23" s="197"/>
      <c r="C23" s="126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2" t="e">
        <f t="shared" si="20"/>
        <v>#DIV/0!</v>
      </c>
      <c r="K23" s="102" t="e">
        <f t="shared" si="21"/>
        <v>#DIV/0!</v>
      </c>
      <c r="L23" s="99"/>
    </row>
    <row r="24" spans="1:13" s="29" customFormat="1" ht="24.95" customHeight="1" outlineLevel="1" x14ac:dyDescent="0.3">
      <c r="A24" s="187"/>
      <c r="B24" s="198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2" t="e">
        <f t="shared" si="20"/>
        <v>#DIV/0!</v>
      </c>
      <c r="K24" s="102" t="e">
        <f t="shared" si="21"/>
        <v>#DIV/0!</v>
      </c>
      <c r="L24" s="99"/>
    </row>
    <row r="25" spans="1:13" s="29" customFormat="1" ht="24.95" customHeight="1" outlineLevel="1" x14ac:dyDescent="0.3">
      <c r="A25" s="187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2">
        <f t="shared" si="20"/>
        <v>0</v>
      </c>
      <c r="K25" s="102">
        <f t="shared" si="21"/>
        <v>0</v>
      </c>
      <c r="L25" s="97" t="s">
        <v>148</v>
      </c>
    </row>
    <row r="26" spans="1:13" s="29" customFormat="1" ht="24.95" customHeight="1" x14ac:dyDescent="0.3">
      <c r="A26" s="183" t="s">
        <v>94</v>
      </c>
      <c r="B26" s="184"/>
      <c r="C26" s="185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8"/>
      <c r="M26" s="29" t="e">
        <f>D26+E26</f>
        <v>#REF!</v>
      </c>
    </row>
    <row r="27" spans="1:13" ht="24.95" customHeight="1" outlineLevel="1" x14ac:dyDescent="0.3">
      <c r="A27" s="187" t="s">
        <v>46</v>
      </c>
      <c r="B27" s="196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2" t="e">
        <f t="shared" ref="J27:J32" si="28">F27/E27</f>
        <v>#DIV/0!</v>
      </c>
      <c r="K27" s="102" t="e">
        <f t="shared" ref="K27:K32" si="29">G27/E27</f>
        <v>#DIV/0!</v>
      </c>
      <c r="L27" s="99"/>
    </row>
    <row r="28" spans="1:13" s="29" customFormat="1" ht="24.95" customHeight="1" outlineLevel="1" x14ac:dyDescent="0.3">
      <c r="A28" s="187"/>
      <c r="B28" s="198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2">
        <f t="shared" si="28"/>
        <v>0</v>
      </c>
      <c r="K28" s="102">
        <f t="shared" si="29"/>
        <v>0</v>
      </c>
      <c r="L28" s="99"/>
    </row>
    <row r="29" spans="1:13" s="29" customFormat="1" ht="24.95" customHeight="1" outlineLevel="1" x14ac:dyDescent="0.3">
      <c r="A29" s="187"/>
      <c r="B29" s="196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2" t="e">
        <f t="shared" si="28"/>
        <v>#DIV/0!</v>
      </c>
      <c r="K29" s="102" t="e">
        <f t="shared" si="29"/>
        <v>#DIV/0!</v>
      </c>
      <c r="L29" s="101" t="s">
        <v>174</v>
      </c>
    </row>
    <row r="30" spans="1:13" s="29" customFormat="1" ht="24.95" customHeight="1" outlineLevel="1" x14ac:dyDescent="0.3">
      <c r="A30" s="187"/>
      <c r="B30" s="197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2" t="e">
        <f t="shared" si="28"/>
        <v>#DIV/0!</v>
      </c>
      <c r="K30" s="102" t="e">
        <f t="shared" si="29"/>
        <v>#DIV/0!</v>
      </c>
      <c r="L30" s="99"/>
    </row>
    <row r="31" spans="1:13" s="29" customFormat="1" ht="24.95" customHeight="1" outlineLevel="1" x14ac:dyDescent="0.3">
      <c r="A31" s="187"/>
      <c r="B31" s="197"/>
      <c r="C31" s="126" t="s">
        <v>128</v>
      </c>
      <c r="D31" s="131" t="e">
        <f>COUNTIFS(#REF!,'1. 수행관리'!C31,#REF!,"오류")</f>
        <v>#REF!</v>
      </c>
      <c r="E31" s="131">
        <f>COUNTIFS('1-1 전체'!D1:D206,'1. 수행관리'!C31)</f>
        <v>0</v>
      </c>
      <c r="F31" s="131">
        <f>COUNTIFS('1-1 전체'!D1:D206,'1. 수행관리'!C31,'1-1 전체'!K1:K206,"O")</f>
        <v>0</v>
      </c>
      <c r="G31" s="131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2" t="e">
        <f t="shared" ref="J31" si="32">F31/E31</f>
        <v>#DIV/0!</v>
      </c>
      <c r="K31" s="102" t="e">
        <f t="shared" ref="K31" si="33">G31/E31</f>
        <v>#DIV/0!</v>
      </c>
      <c r="L31" s="99"/>
      <c r="M31" s="29">
        <v>0</v>
      </c>
    </row>
    <row r="32" spans="1:13" s="29" customFormat="1" ht="24.95" customHeight="1" outlineLevel="1" x14ac:dyDescent="0.3">
      <c r="A32" s="187"/>
      <c r="B32" s="198"/>
      <c r="C32" s="126" t="s">
        <v>304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2">
        <f t="shared" si="28"/>
        <v>0</v>
      </c>
      <c r="K32" s="102">
        <f t="shared" si="29"/>
        <v>0</v>
      </c>
      <c r="L32" s="99" t="s">
        <v>333</v>
      </c>
      <c r="M32" s="29">
        <v>0</v>
      </c>
    </row>
    <row r="33" spans="1:14" s="29" customFormat="1" ht="24.95" customHeight="1" x14ac:dyDescent="0.3">
      <c r="A33" s="183" t="s">
        <v>95</v>
      </c>
      <c r="B33" s="184"/>
      <c r="C33" s="185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8"/>
      <c r="M33" s="29" t="e">
        <f>D33+E33</f>
        <v>#REF!</v>
      </c>
    </row>
    <row r="34" spans="1:14" ht="24.95" customHeight="1" outlineLevel="1" x14ac:dyDescent="0.3">
      <c r="A34" s="187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2">
        <f t="shared" ref="J34:J35" si="39">F34/E34</f>
        <v>0</v>
      </c>
      <c r="K34" s="102">
        <f t="shared" ref="K34:K35" si="40">G34/E34</f>
        <v>0</v>
      </c>
      <c r="L34" s="97" t="s">
        <v>173</v>
      </c>
    </row>
    <row r="35" spans="1:14" s="29" customFormat="1" ht="24.95" customHeight="1" outlineLevel="1" x14ac:dyDescent="0.3">
      <c r="A35" s="187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2" t="e">
        <f t="shared" si="39"/>
        <v>#DIV/0!</v>
      </c>
      <c r="K35" s="102" t="e">
        <f t="shared" si="40"/>
        <v>#DIV/0!</v>
      </c>
      <c r="L35" s="99"/>
    </row>
    <row r="36" spans="1:14" s="29" customFormat="1" ht="24.95" customHeight="1" outlineLevel="1" x14ac:dyDescent="0.3">
      <c r="A36" s="187"/>
      <c r="B36" s="195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2"/>
      <c r="K36" s="102"/>
      <c r="L36" s="97" t="s">
        <v>169</v>
      </c>
    </row>
    <row r="37" spans="1:14" s="29" customFormat="1" ht="24.95" customHeight="1" outlineLevel="1" x14ac:dyDescent="0.3">
      <c r="A37" s="187"/>
      <c r="B37" s="187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2"/>
      <c r="K37" s="102"/>
      <c r="L37" s="97" t="s">
        <v>169</v>
      </c>
    </row>
    <row r="38" spans="1:14" s="29" customFormat="1" ht="24.95" customHeight="1" x14ac:dyDescent="0.3">
      <c r="A38" s="183" t="s">
        <v>96</v>
      </c>
      <c r="B38" s="184"/>
      <c r="C38" s="185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8"/>
      <c r="M38" s="29" t="e">
        <f>#REF!</f>
        <v>#REF!</v>
      </c>
    </row>
    <row r="39" spans="1:14" ht="42" customHeight="1" x14ac:dyDescent="0.3">
      <c r="A39" s="192" t="s">
        <v>97</v>
      </c>
      <c r="B39" s="193"/>
      <c r="C39" s="194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7</v>
      </c>
      <c r="G39" s="44">
        <f t="shared" si="44"/>
        <v>0</v>
      </c>
      <c r="H39" s="44">
        <f t="shared" si="44"/>
        <v>63</v>
      </c>
      <c r="I39" s="44">
        <f t="shared" si="44"/>
        <v>70</v>
      </c>
      <c r="J39" s="45">
        <f t="shared" si="42"/>
        <v>0.1</v>
      </c>
      <c r="K39" s="45">
        <f t="shared" si="43"/>
        <v>0</v>
      </c>
      <c r="L39" s="100"/>
      <c r="M39" t="e">
        <f>SUM(M15,M21,M26,M33,M38)</f>
        <v>#REF!</v>
      </c>
      <c r="N39" t="e">
        <f>M39/3</f>
        <v>#REF!</v>
      </c>
    </row>
    <row r="40" spans="1:14" x14ac:dyDescent="0.3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 x14ac:dyDescent="0.3"/>
  <sheetData>
    <row r="1" spans="2:9" ht="58.5" customHeight="1" thickBot="1" x14ac:dyDescent="0.35"/>
    <row r="2" spans="2:9" ht="33" x14ac:dyDescent="0.3">
      <c r="B2" s="150" t="s">
        <v>342</v>
      </c>
      <c r="C2" s="167" t="s">
        <v>297</v>
      </c>
      <c r="D2" s="168" t="s">
        <v>349</v>
      </c>
      <c r="E2" s="168" t="s">
        <v>343</v>
      </c>
      <c r="F2" s="168" t="s">
        <v>344</v>
      </c>
      <c r="G2" s="168" t="s">
        <v>347</v>
      </c>
      <c r="H2" s="168" t="s">
        <v>345</v>
      </c>
      <c r="I2" s="169" t="s">
        <v>346</v>
      </c>
    </row>
    <row r="3" spans="2:9" ht="24.95" customHeight="1" x14ac:dyDescent="0.3">
      <c r="B3" s="151" t="s">
        <v>384</v>
      </c>
      <c r="C3" s="160">
        <f>COUNTIFS('1-1 전체'!G2:G207,개발자별진행현황!B3)</f>
        <v>40</v>
      </c>
      <c r="D3" s="160">
        <f>COUNTIFS('1-1 전체'!G2:G207,개발자별진행현황!B3,'1-1 전체'!J2:J207,"&gt;""10000101")</f>
        <v>7</v>
      </c>
      <c r="E3" s="160">
        <f>COUNTIFS('1-1 전체'!G2:G207,개발자별진행현황!B3,'1-1 전체'!K2:K207,"O")</f>
        <v>7</v>
      </c>
      <c r="F3" s="160">
        <f>COUNTIFS('1-1 전체'!G2:G207,개발자별진행현황!B3,'1-1 전체'!L2:L207,"O")</f>
        <v>0</v>
      </c>
      <c r="G3" s="163">
        <f>IF(C3="",0,D3/C3)</f>
        <v>0.17499999999999999</v>
      </c>
      <c r="H3" s="163">
        <f>IF(C3="",0,E3/C3)</f>
        <v>0.17499999999999999</v>
      </c>
      <c r="I3" s="165">
        <f>IF(C3="",0,F3/C3)</f>
        <v>0</v>
      </c>
    </row>
    <row r="4" spans="2:9" ht="24.95" customHeight="1" x14ac:dyDescent="0.3">
      <c r="B4" s="151" t="s">
        <v>352</v>
      </c>
      <c r="C4" s="160">
        <f>COUNTIFS('1-1 전체'!G2:G208,개발자별진행현황!B4)</f>
        <v>10</v>
      </c>
      <c r="D4" s="160">
        <f>COUNTIFS('1-1 전체'!G2:G208,개발자별진행현황!B4,'1-1 전체'!J2:J208,"&gt;""10000101")</f>
        <v>0</v>
      </c>
      <c r="E4" s="160">
        <f>COUNTIFS('1-1 전체'!G2:G208,개발자별진행현황!B4,'1-1 전체'!K2:K208,"O")</f>
        <v>0</v>
      </c>
      <c r="F4" s="160">
        <f>COUNTIFS('1-1 전체'!G2:G208,개발자별진행현황!B4,'1-1 전체'!L2:L208,"O")</f>
        <v>0</v>
      </c>
      <c r="G4" s="163">
        <f t="shared" ref="G4:G16" si="0">IF(C4="",0,D4/C4)</f>
        <v>0</v>
      </c>
      <c r="H4" s="163">
        <f t="shared" ref="H4:H16" si="1">IF(C4="",0,E4/C4)</f>
        <v>0</v>
      </c>
      <c r="I4" s="165">
        <f t="shared" ref="I4:I16" si="2">IF(C4="",0,F4/C4)</f>
        <v>0</v>
      </c>
    </row>
    <row r="5" spans="2:9" ht="24.95" customHeight="1" x14ac:dyDescent="0.3">
      <c r="B5" s="151" t="s">
        <v>385</v>
      </c>
      <c r="C5" s="160">
        <f>COUNTIFS('1-1 전체'!G2:G209,개발자별진행현황!B5)</f>
        <v>18</v>
      </c>
      <c r="D5" s="160">
        <f>COUNTIFS('1-1 전체'!G2:G209,개발자별진행현황!B5,'1-1 전체'!J2:J209,"&gt;""10000101")</f>
        <v>0</v>
      </c>
      <c r="E5" s="160">
        <f>COUNTIFS('1-1 전체'!G2:G209,개발자별진행현황!B5,'1-1 전체'!K2:K209,"O")</f>
        <v>0</v>
      </c>
      <c r="F5" s="160">
        <f>COUNTIFS('1-1 전체'!G2:G209,개발자별진행현황!B5,'1-1 전체'!L2:L209,"O")</f>
        <v>0</v>
      </c>
      <c r="G5" s="163">
        <f t="shared" si="0"/>
        <v>0</v>
      </c>
      <c r="H5" s="163">
        <f t="shared" si="1"/>
        <v>0</v>
      </c>
      <c r="I5" s="165">
        <f t="shared" si="2"/>
        <v>0</v>
      </c>
    </row>
    <row r="6" spans="2:9" ht="24.95" customHeight="1" x14ac:dyDescent="0.3">
      <c r="B6" s="151" t="s">
        <v>368</v>
      </c>
      <c r="C6" s="160">
        <f>COUNTIFS('1-1 전체'!G2:G210,개발자별진행현황!B6)</f>
        <v>1</v>
      </c>
      <c r="D6" s="160">
        <f>COUNTIFS('1-1 전체'!G2:G210,개발자별진행현황!B6,'1-1 전체'!J2:J210,"&gt;""10000101")</f>
        <v>0</v>
      </c>
      <c r="E6" s="160">
        <f>COUNTIFS('1-1 전체'!G2:G210,개발자별진행현황!B6,'1-1 전체'!K2:K210,"O")</f>
        <v>0</v>
      </c>
      <c r="F6" s="160">
        <f>COUNTIFS('1-1 전체'!G2:G210,개발자별진행현황!B6,'1-1 전체'!L2:L210,"O")</f>
        <v>0</v>
      </c>
      <c r="G6" s="163">
        <f t="shared" si="0"/>
        <v>0</v>
      </c>
      <c r="H6" s="163">
        <f t="shared" si="1"/>
        <v>0</v>
      </c>
      <c r="I6" s="165">
        <f t="shared" si="2"/>
        <v>0</v>
      </c>
    </row>
    <row r="7" spans="2:9" ht="24.95" customHeight="1" x14ac:dyDescent="0.3">
      <c r="B7" s="151" t="s">
        <v>386</v>
      </c>
      <c r="C7" s="160">
        <f>COUNTIFS('1-1 전체'!G2:G211,개발자별진행현황!B7)</f>
        <v>1</v>
      </c>
      <c r="D7" s="160">
        <f>COUNTIFS('1-1 전체'!G2:G211,개발자별진행현황!B7,'1-1 전체'!J2:J211,"&gt;""10000101")</f>
        <v>0</v>
      </c>
      <c r="E7" s="160">
        <f>COUNTIFS('1-1 전체'!G2:G211,개발자별진행현황!B7,'1-1 전체'!K2:K211,"O")</f>
        <v>0</v>
      </c>
      <c r="F7" s="160">
        <f>COUNTIFS('1-1 전체'!G2:G211,개발자별진행현황!B7,'1-1 전체'!L2:L211,"O")</f>
        <v>0</v>
      </c>
      <c r="G7" s="163">
        <f t="shared" si="0"/>
        <v>0</v>
      </c>
      <c r="H7" s="163">
        <f t="shared" si="1"/>
        <v>0</v>
      </c>
      <c r="I7" s="165">
        <f t="shared" si="2"/>
        <v>0</v>
      </c>
    </row>
    <row r="8" spans="2:9" ht="24.95" customHeight="1" x14ac:dyDescent="0.3">
      <c r="B8" s="151"/>
      <c r="C8" s="160">
        <f>COUNTIFS('1-1 전체'!G2:G212,개발자별진행현황!B8)</f>
        <v>0</v>
      </c>
      <c r="D8" s="160">
        <f>COUNTIFS('1-1 전체'!G2:G212,개발자별진행현황!B8,'1-1 전체'!J2:J212,"&gt;""10000101")</f>
        <v>0</v>
      </c>
      <c r="E8" s="160">
        <f>COUNTIFS('1-1 전체'!G2:G212,개발자별진행현황!B8,'1-1 전체'!K2:K212,"O")</f>
        <v>0</v>
      </c>
      <c r="F8" s="160">
        <f>COUNTIFS('1-1 전체'!G2:G212,개발자별진행현황!B8,'1-1 전체'!L2:L212,"O")</f>
        <v>0</v>
      </c>
      <c r="G8" s="163" t="e">
        <f t="shared" si="0"/>
        <v>#DIV/0!</v>
      </c>
      <c r="H8" s="163" t="e">
        <f t="shared" si="1"/>
        <v>#DIV/0!</v>
      </c>
      <c r="I8" s="165" t="e">
        <f t="shared" si="2"/>
        <v>#DIV/0!</v>
      </c>
    </row>
    <row r="9" spans="2:9" ht="24.95" customHeight="1" x14ac:dyDescent="0.3">
      <c r="B9" s="151"/>
      <c r="C9" s="160">
        <f>COUNTIFS('1-1 전체'!G2:G213,개발자별진행현황!B9)</f>
        <v>0</v>
      </c>
      <c r="D9" s="160">
        <f>COUNTIFS('1-1 전체'!G2:G213,개발자별진행현황!B9,'1-1 전체'!J2:J213,"&gt;""10000101")</f>
        <v>0</v>
      </c>
      <c r="E9" s="160">
        <f>COUNTIFS('1-1 전체'!G2:G213,개발자별진행현황!B9,'1-1 전체'!K2:K213,"O")</f>
        <v>0</v>
      </c>
      <c r="F9" s="160">
        <f>COUNTIFS('1-1 전체'!G2:G213,개발자별진행현황!B9,'1-1 전체'!L2:L213,"O")</f>
        <v>0</v>
      </c>
      <c r="G9" s="163" t="e">
        <f t="shared" si="0"/>
        <v>#DIV/0!</v>
      </c>
      <c r="H9" s="163" t="e">
        <f t="shared" si="1"/>
        <v>#DIV/0!</v>
      </c>
      <c r="I9" s="165" t="e">
        <f t="shared" si="2"/>
        <v>#DIV/0!</v>
      </c>
    </row>
    <row r="10" spans="2:9" ht="24.95" customHeight="1" x14ac:dyDescent="0.3">
      <c r="B10" s="151"/>
      <c r="C10" s="160">
        <f>COUNTIFS('1-1 전체'!G2:G214,개발자별진행현황!B10)</f>
        <v>0</v>
      </c>
      <c r="D10" s="160">
        <f>COUNTIFS('1-1 전체'!G2:G214,개발자별진행현황!B10,'1-1 전체'!J2:J214,"&gt;""10000101")</f>
        <v>0</v>
      </c>
      <c r="E10" s="160">
        <f>COUNTIFS('1-1 전체'!G2:G214,개발자별진행현황!B10,'1-1 전체'!K2:K214,"O")</f>
        <v>0</v>
      </c>
      <c r="F10" s="160">
        <f>COUNTIFS('1-1 전체'!G2:G214,개발자별진행현황!B10,'1-1 전체'!L2:L214,"O")</f>
        <v>0</v>
      </c>
      <c r="G10" s="163" t="e">
        <f t="shared" si="0"/>
        <v>#DIV/0!</v>
      </c>
      <c r="H10" s="163" t="e">
        <f t="shared" si="1"/>
        <v>#DIV/0!</v>
      </c>
      <c r="I10" s="165" t="e">
        <f t="shared" si="2"/>
        <v>#DIV/0!</v>
      </c>
    </row>
    <row r="11" spans="2:9" ht="24.95" customHeight="1" x14ac:dyDescent="0.3">
      <c r="B11" s="151"/>
      <c r="C11" s="160">
        <f>COUNTIFS('1-1 전체'!G2:G215,개발자별진행현황!B11)</f>
        <v>0</v>
      </c>
      <c r="D11" s="160">
        <f>COUNTIFS('1-1 전체'!G2:G215,개발자별진행현황!B11,'1-1 전체'!J2:J215,"&gt;""10000101")</f>
        <v>0</v>
      </c>
      <c r="E11" s="160">
        <f>COUNTIFS('1-1 전체'!G2:G215,개발자별진행현황!B11,'1-1 전체'!K2:K215,"O")</f>
        <v>0</v>
      </c>
      <c r="F11" s="160">
        <f>COUNTIFS('1-1 전체'!G2:G215,개발자별진행현황!B11,'1-1 전체'!L2:L215,"O")</f>
        <v>0</v>
      </c>
      <c r="G11" s="163" t="e">
        <f t="shared" si="0"/>
        <v>#DIV/0!</v>
      </c>
      <c r="H11" s="163" t="e">
        <f t="shared" si="1"/>
        <v>#DIV/0!</v>
      </c>
      <c r="I11" s="165" t="e">
        <f t="shared" si="2"/>
        <v>#DIV/0!</v>
      </c>
    </row>
    <row r="12" spans="2:9" ht="24.95" customHeight="1" x14ac:dyDescent="0.3">
      <c r="B12" s="151"/>
      <c r="C12" s="160">
        <f>COUNTIFS('1-1 전체'!G2:G216,개발자별진행현황!B12)</f>
        <v>0</v>
      </c>
      <c r="D12" s="160">
        <f>COUNTIFS('1-1 전체'!G2:G216,개발자별진행현황!B12,'1-1 전체'!J2:J216,"&gt;""10000101")</f>
        <v>0</v>
      </c>
      <c r="E12" s="160">
        <f>COUNTIFS('1-1 전체'!G2:G216,개발자별진행현황!B12,'1-1 전체'!K2:K216,"O")</f>
        <v>0</v>
      </c>
      <c r="F12" s="160">
        <f>COUNTIFS('1-1 전체'!G2:G216,개발자별진행현황!B12,'1-1 전체'!L2:L216,"O")</f>
        <v>0</v>
      </c>
      <c r="G12" s="163" t="e">
        <f t="shared" si="0"/>
        <v>#DIV/0!</v>
      </c>
      <c r="H12" s="163" t="e">
        <f t="shared" si="1"/>
        <v>#DIV/0!</v>
      </c>
      <c r="I12" s="165" t="e">
        <f t="shared" si="2"/>
        <v>#DIV/0!</v>
      </c>
    </row>
    <row r="13" spans="2:9" ht="24.95" customHeight="1" x14ac:dyDescent="0.3">
      <c r="B13" s="151"/>
      <c r="C13" s="160">
        <f>COUNTIFS('1-1 전체'!G2:G217,개발자별진행현황!B13)</f>
        <v>0</v>
      </c>
      <c r="D13" s="160">
        <f>COUNTIFS('1-1 전체'!G2:G217,개발자별진행현황!B13,'1-1 전체'!J2:J217,"&gt;""10000101")</f>
        <v>0</v>
      </c>
      <c r="E13" s="160">
        <f>COUNTIFS('1-1 전체'!G2:G217,개발자별진행현황!B13,'1-1 전체'!K2:K217,"O")</f>
        <v>0</v>
      </c>
      <c r="F13" s="160">
        <f>COUNTIFS('1-1 전체'!G2:G217,개발자별진행현황!B13,'1-1 전체'!L2:L217,"O")</f>
        <v>0</v>
      </c>
      <c r="G13" s="163" t="e">
        <f t="shared" si="0"/>
        <v>#DIV/0!</v>
      </c>
      <c r="H13" s="163" t="e">
        <f t="shared" si="1"/>
        <v>#DIV/0!</v>
      </c>
      <c r="I13" s="165" t="e">
        <f t="shared" si="2"/>
        <v>#DIV/0!</v>
      </c>
    </row>
    <row r="14" spans="2:9" ht="24.95" customHeight="1" x14ac:dyDescent="0.3">
      <c r="B14" s="151"/>
      <c r="C14" s="160">
        <f>COUNTIFS('1-1 전체'!G2:G218,개발자별진행현황!B14)</f>
        <v>0</v>
      </c>
      <c r="D14" s="160">
        <f>COUNTIFS('1-1 전체'!G2:G218,개발자별진행현황!B14,'1-1 전체'!J2:J218,"&gt;""10000101")</f>
        <v>0</v>
      </c>
      <c r="E14" s="160">
        <f>COUNTIFS('1-1 전체'!G2:G218,개발자별진행현황!B14,'1-1 전체'!K2:K218,"O")</f>
        <v>0</v>
      </c>
      <c r="F14" s="160">
        <f>COUNTIFS('1-1 전체'!G2:G218,개발자별진행현황!B14,'1-1 전체'!L2:L218,"O")</f>
        <v>0</v>
      </c>
      <c r="G14" s="163" t="e">
        <f t="shared" si="0"/>
        <v>#DIV/0!</v>
      </c>
      <c r="H14" s="163" t="e">
        <f t="shared" si="1"/>
        <v>#DIV/0!</v>
      </c>
      <c r="I14" s="165" t="e">
        <f t="shared" si="2"/>
        <v>#DIV/0!</v>
      </c>
    </row>
    <row r="15" spans="2:9" ht="24.95" customHeight="1" x14ac:dyDescent="0.3">
      <c r="B15" s="151"/>
      <c r="C15" s="160">
        <f>COUNTIFS('1-1 전체'!G2:G219,개발자별진행현황!B15)</f>
        <v>0</v>
      </c>
      <c r="D15" s="160">
        <f>COUNTIFS('1-1 전체'!G2:G219,개발자별진행현황!B15,'1-1 전체'!J2:J219,"&gt;""10000101")</f>
        <v>0</v>
      </c>
      <c r="E15" s="160">
        <f>COUNTIFS('1-1 전체'!G2:G219,개발자별진행현황!B15,'1-1 전체'!K2:K219,"O")</f>
        <v>0</v>
      </c>
      <c r="F15" s="160">
        <f>COUNTIFS('1-1 전체'!G2:G219,개발자별진행현황!B15,'1-1 전체'!L2:L219,"O")</f>
        <v>0</v>
      </c>
      <c r="G15" s="163" t="e">
        <f t="shared" si="0"/>
        <v>#DIV/0!</v>
      </c>
      <c r="H15" s="163" t="e">
        <f t="shared" si="1"/>
        <v>#DIV/0!</v>
      </c>
      <c r="I15" s="165" t="e">
        <f t="shared" si="2"/>
        <v>#DIV/0!</v>
      </c>
    </row>
    <row r="16" spans="2:9" ht="24.95" customHeight="1" thickBot="1" x14ac:dyDescent="0.35">
      <c r="B16" s="161" t="s">
        <v>348</v>
      </c>
      <c r="C16" s="162">
        <f>SUM(C3:C15)</f>
        <v>70</v>
      </c>
      <c r="D16" s="162">
        <f>SUM(D3:D15)</f>
        <v>7</v>
      </c>
      <c r="E16" s="162">
        <f>SUM(E3:E15)</f>
        <v>7</v>
      </c>
      <c r="F16" s="162">
        <f>SUM(F3:F15)</f>
        <v>0</v>
      </c>
      <c r="G16" s="164">
        <f t="shared" si="0"/>
        <v>0.1</v>
      </c>
      <c r="H16" s="164">
        <f t="shared" si="1"/>
        <v>0.1</v>
      </c>
      <c r="I16" s="166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6" activePane="bottomLeft" state="frozen"/>
      <selection pane="bottomLeft" activeCell="K34" sqref="K34"/>
    </sheetView>
  </sheetViews>
  <sheetFormatPr defaultRowHeight="16.5" x14ac:dyDescent="0.3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0" width="9" customWidth="1"/>
    <col min="11" max="12" width="14.25" bestFit="1" customWidth="1"/>
    <col min="13" max="13" width="54.375" bestFit="1" customWidth="1"/>
  </cols>
  <sheetData>
    <row r="1" spans="1:13" ht="30" customHeight="1" x14ac:dyDescent="0.3">
      <c r="A1" s="150" t="s">
        <v>139</v>
      </c>
      <c r="B1" s="147" t="s">
        <v>0</v>
      </c>
      <c r="C1" s="147" t="s">
        <v>1</v>
      </c>
      <c r="D1" s="147" t="s">
        <v>15</v>
      </c>
      <c r="E1" s="147" t="s">
        <v>62</v>
      </c>
      <c r="F1" s="147" t="s">
        <v>9</v>
      </c>
      <c r="G1" s="154" t="s">
        <v>339</v>
      </c>
      <c r="H1" s="155" t="s">
        <v>340</v>
      </c>
      <c r="I1" s="155" t="s">
        <v>341</v>
      </c>
      <c r="J1" s="147" t="s">
        <v>51</v>
      </c>
      <c r="K1" s="148" t="s">
        <v>292</v>
      </c>
      <c r="L1" s="148" t="s">
        <v>293</v>
      </c>
      <c r="M1" s="149" t="s">
        <v>80</v>
      </c>
    </row>
    <row r="2" spans="1:13" ht="39.950000000000003" customHeight="1" x14ac:dyDescent="0.3">
      <c r="A2" s="151">
        <v>1</v>
      </c>
      <c r="B2" s="94" t="s">
        <v>17</v>
      </c>
      <c r="C2" s="94" t="s">
        <v>198</v>
      </c>
      <c r="D2" s="94" t="s">
        <v>199</v>
      </c>
      <c r="E2" s="135" t="s">
        <v>200</v>
      </c>
      <c r="F2" s="52" t="s">
        <v>201</v>
      </c>
      <c r="G2" s="52" t="s">
        <v>371</v>
      </c>
      <c r="H2" s="52" t="s">
        <v>372</v>
      </c>
      <c r="I2" s="52" t="s">
        <v>372</v>
      </c>
      <c r="J2" s="80" t="s">
        <v>372</v>
      </c>
      <c r="K2" s="92" t="s">
        <v>49</v>
      </c>
      <c r="L2" s="92"/>
      <c r="M2" s="95"/>
    </row>
    <row r="3" spans="1:13" ht="39.950000000000003" customHeight="1" x14ac:dyDescent="0.3">
      <c r="A3" s="151">
        <v>2</v>
      </c>
      <c r="B3" s="94" t="s">
        <v>289</v>
      </c>
      <c r="C3" s="94" t="s">
        <v>197</v>
      </c>
      <c r="D3" s="94" t="s">
        <v>199</v>
      </c>
      <c r="E3" s="135" t="s">
        <v>202</v>
      </c>
      <c r="F3" s="52" t="s">
        <v>201</v>
      </c>
      <c r="G3" s="52" t="s">
        <v>371</v>
      </c>
      <c r="H3" s="52" t="s">
        <v>372</v>
      </c>
      <c r="I3" s="52" t="s">
        <v>372</v>
      </c>
      <c r="J3" s="52" t="s">
        <v>372</v>
      </c>
      <c r="K3" s="92" t="s">
        <v>49</v>
      </c>
      <c r="L3" s="92"/>
      <c r="M3" s="95"/>
    </row>
    <row r="4" spans="1:13" ht="39.950000000000003" customHeight="1" x14ac:dyDescent="0.3">
      <c r="A4" s="151">
        <v>3</v>
      </c>
      <c r="B4" s="94" t="s">
        <v>289</v>
      </c>
      <c r="C4" s="94" t="s">
        <v>197</v>
      </c>
      <c r="D4" s="94" t="s">
        <v>199</v>
      </c>
      <c r="E4" s="135" t="s">
        <v>203</v>
      </c>
      <c r="F4" s="52" t="s">
        <v>204</v>
      </c>
      <c r="G4" s="52" t="s">
        <v>371</v>
      </c>
      <c r="H4" s="52"/>
      <c r="I4" s="80"/>
      <c r="J4" s="80"/>
      <c r="K4" s="92"/>
      <c r="L4" s="92"/>
      <c r="M4" s="95" t="s">
        <v>205</v>
      </c>
    </row>
    <row r="5" spans="1:13" ht="39.950000000000003" customHeight="1" x14ac:dyDescent="0.3">
      <c r="A5" s="151">
        <v>4</v>
      </c>
      <c r="B5" s="94" t="s">
        <v>289</v>
      </c>
      <c r="C5" s="94" t="s">
        <v>197</v>
      </c>
      <c r="D5" s="94" t="s">
        <v>199</v>
      </c>
      <c r="E5" s="135" t="s">
        <v>206</v>
      </c>
      <c r="F5" s="52" t="s">
        <v>207</v>
      </c>
      <c r="G5" s="52" t="s">
        <v>371</v>
      </c>
      <c r="H5" s="52" t="s">
        <v>372</v>
      </c>
      <c r="I5" s="80" t="s">
        <v>373</v>
      </c>
      <c r="J5" s="80"/>
      <c r="K5" s="92"/>
      <c r="L5" s="92"/>
      <c r="M5" s="95"/>
    </row>
    <row r="6" spans="1:13" s="29" customFormat="1" ht="39.950000000000003" customHeight="1" x14ac:dyDescent="0.3">
      <c r="A6" s="151">
        <v>5</v>
      </c>
      <c r="B6" s="94" t="s">
        <v>289</v>
      </c>
      <c r="C6" s="94" t="s">
        <v>197</v>
      </c>
      <c r="D6" s="94" t="s">
        <v>67</v>
      </c>
      <c r="E6" s="135" t="s">
        <v>265</v>
      </c>
      <c r="F6" s="52" t="s">
        <v>264</v>
      </c>
      <c r="G6" s="52" t="s">
        <v>371</v>
      </c>
      <c r="H6" s="52" t="s">
        <v>374</v>
      </c>
      <c r="I6" s="80" t="s">
        <v>375</v>
      </c>
      <c r="J6" s="80"/>
      <c r="K6" s="92"/>
      <c r="L6" s="92"/>
      <c r="M6" s="95"/>
    </row>
    <row r="7" spans="1:13" ht="39.950000000000003" customHeight="1" x14ac:dyDescent="0.3">
      <c r="A7" s="151">
        <v>6</v>
      </c>
      <c r="B7" s="94" t="s">
        <v>289</v>
      </c>
      <c r="C7" s="94" t="s">
        <v>197</v>
      </c>
      <c r="D7" s="94" t="s">
        <v>199</v>
      </c>
      <c r="E7" s="135" t="s">
        <v>337</v>
      </c>
      <c r="F7" s="52" t="s">
        <v>335</v>
      </c>
      <c r="G7" s="52" t="s">
        <v>371</v>
      </c>
      <c r="H7" s="52"/>
      <c r="I7" s="80"/>
      <c r="J7" s="80"/>
      <c r="K7" s="92"/>
      <c r="L7" s="92"/>
      <c r="M7" s="95"/>
    </row>
    <row r="8" spans="1:13" ht="39.950000000000003" customHeight="1" x14ac:dyDescent="0.3">
      <c r="A8" s="151">
        <v>7</v>
      </c>
      <c r="B8" s="94" t="s">
        <v>289</v>
      </c>
      <c r="C8" s="94" t="s">
        <v>197</v>
      </c>
      <c r="D8" s="94" t="s">
        <v>199</v>
      </c>
      <c r="E8" s="135" t="s">
        <v>208</v>
      </c>
      <c r="F8" s="52" t="s">
        <v>209</v>
      </c>
      <c r="G8" s="52" t="s">
        <v>371</v>
      </c>
      <c r="H8" s="52"/>
      <c r="I8" s="80"/>
      <c r="J8" s="80"/>
      <c r="K8" s="92"/>
      <c r="L8" s="92"/>
      <c r="M8" s="95"/>
    </row>
    <row r="9" spans="1:13" ht="39.950000000000003" customHeight="1" x14ac:dyDescent="0.3">
      <c r="A9" s="151">
        <v>8</v>
      </c>
      <c r="B9" s="94" t="s">
        <v>289</v>
      </c>
      <c r="C9" s="94" t="s">
        <v>197</v>
      </c>
      <c r="D9" s="94" t="s">
        <v>199</v>
      </c>
      <c r="E9" s="135" t="s">
        <v>210</v>
      </c>
      <c r="F9" s="52" t="s">
        <v>211</v>
      </c>
      <c r="G9" s="52" t="s">
        <v>371</v>
      </c>
      <c r="H9" s="52" t="s">
        <v>374</v>
      </c>
      <c r="I9" s="80" t="s">
        <v>375</v>
      </c>
      <c r="J9" s="80"/>
      <c r="K9" s="92"/>
      <c r="L9" s="92"/>
      <c r="M9" s="95"/>
    </row>
    <row r="10" spans="1:13" ht="39.950000000000003" customHeight="1" x14ac:dyDescent="0.3">
      <c r="A10" s="151">
        <v>9</v>
      </c>
      <c r="B10" s="94" t="s">
        <v>289</v>
      </c>
      <c r="C10" s="94" t="s">
        <v>197</v>
      </c>
      <c r="D10" s="94" t="s">
        <v>199</v>
      </c>
      <c r="E10" s="135" t="s">
        <v>212</v>
      </c>
      <c r="F10" s="52" t="s">
        <v>213</v>
      </c>
      <c r="G10" s="52" t="s">
        <v>371</v>
      </c>
      <c r="H10" s="52"/>
      <c r="I10" s="80"/>
      <c r="J10" s="80"/>
      <c r="K10" s="92"/>
      <c r="L10" s="92"/>
      <c r="M10" s="95"/>
    </row>
    <row r="11" spans="1:13" ht="39.950000000000003" customHeight="1" x14ac:dyDescent="0.3">
      <c r="A11" s="151">
        <v>10</v>
      </c>
      <c r="B11" s="94" t="s">
        <v>289</v>
      </c>
      <c r="C11" s="94" t="s">
        <v>197</v>
      </c>
      <c r="D11" s="94" t="s">
        <v>199</v>
      </c>
      <c r="E11" s="135" t="s">
        <v>214</v>
      </c>
      <c r="F11" s="52" t="s">
        <v>213</v>
      </c>
      <c r="G11" s="52" t="s">
        <v>371</v>
      </c>
      <c r="H11" s="52"/>
      <c r="I11" s="80"/>
      <c r="J11" s="80"/>
      <c r="K11" s="92"/>
      <c r="L11" s="92"/>
      <c r="M11" s="95"/>
    </row>
    <row r="12" spans="1:13" ht="39.950000000000003" customHeight="1" x14ac:dyDescent="0.3">
      <c r="A12" s="151">
        <v>11</v>
      </c>
      <c r="B12" s="94" t="s">
        <v>289</v>
      </c>
      <c r="C12" s="94" t="s">
        <v>197</v>
      </c>
      <c r="D12" s="94" t="s">
        <v>199</v>
      </c>
      <c r="E12" s="135" t="s">
        <v>215</v>
      </c>
      <c r="F12" s="52" t="s">
        <v>216</v>
      </c>
      <c r="G12" s="52" t="s">
        <v>371</v>
      </c>
      <c r="H12" s="52"/>
      <c r="I12" s="80"/>
      <c r="J12" s="80"/>
      <c r="K12" s="92"/>
      <c r="L12" s="92"/>
      <c r="M12" s="95"/>
    </row>
    <row r="13" spans="1:13" ht="39.950000000000003" customHeight="1" x14ac:dyDescent="0.3">
      <c r="A13" s="151">
        <v>12</v>
      </c>
      <c r="B13" s="94" t="s">
        <v>289</v>
      </c>
      <c r="C13" s="94" t="s">
        <v>197</v>
      </c>
      <c r="D13" s="94" t="s">
        <v>199</v>
      </c>
      <c r="E13" s="135" t="s">
        <v>217</v>
      </c>
      <c r="F13" s="52" t="s">
        <v>218</v>
      </c>
      <c r="G13" s="52" t="s">
        <v>371</v>
      </c>
      <c r="H13" s="52" t="s">
        <v>372</v>
      </c>
      <c r="I13" s="80" t="s">
        <v>376</v>
      </c>
      <c r="J13" s="80" t="s">
        <v>372</v>
      </c>
      <c r="K13" s="92" t="s">
        <v>350</v>
      </c>
      <c r="L13" s="92"/>
      <c r="M13" s="95"/>
    </row>
    <row r="14" spans="1:13" ht="39.950000000000003" customHeight="1" x14ac:dyDescent="0.3">
      <c r="A14" s="151">
        <v>13</v>
      </c>
      <c r="B14" s="94" t="s">
        <v>289</v>
      </c>
      <c r="C14" s="94" t="s">
        <v>197</v>
      </c>
      <c r="D14" s="94" t="s">
        <v>199</v>
      </c>
      <c r="E14" s="135" t="s">
        <v>219</v>
      </c>
      <c r="F14" s="52" t="s">
        <v>218</v>
      </c>
      <c r="G14" s="52" t="s">
        <v>371</v>
      </c>
      <c r="H14" s="52" t="s">
        <v>376</v>
      </c>
      <c r="I14" s="80" t="s">
        <v>373</v>
      </c>
      <c r="J14" s="80" t="s">
        <v>372</v>
      </c>
      <c r="K14" s="92" t="s">
        <v>350</v>
      </c>
      <c r="L14" s="92"/>
      <c r="M14" s="95"/>
    </row>
    <row r="15" spans="1:13" ht="39.950000000000003" customHeight="1" x14ac:dyDescent="0.3">
      <c r="A15" s="151">
        <v>14</v>
      </c>
      <c r="B15" s="94" t="s">
        <v>289</v>
      </c>
      <c r="C15" s="94" t="s">
        <v>197</v>
      </c>
      <c r="D15" s="94" t="s">
        <v>199</v>
      </c>
      <c r="E15" s="52" t="s">
        <v>220</v>
      </c>
      <c r="F15" s="52" t="s">
        <v>221</v>
      </c>
      <c r="G15" s="52" t="s">
        <v>371</v>
      </c>
      <c r="H15" s="52" t="s">
        <v>376</v>
      </c>
      <c r="I15" s="80" t="s">
        <v>373</v>
      </c>
      <c r="J15" s="80" t="s">
        <v>372</v>
      </c>
      <c r="K15" s="92" t="s">
        <v>350</v>
      </c>
      <c r="L15" s="92"/>
      <c r="M15" s="136"/>
    </row>
    <row r="16" spans="1:13" ht="39.950000000000003" customHeight="1" x14ac:dyDescent="0.3">
      <c r="A16" s="151">
        <v>15</v>
      </c>
      <c r="B16" s="94" t="s">
        <v>289</v>
      </c>
      <c r="C16" s="94" t="s">
        <v>197</v>
      </c>
      <c r="D16" s="94" t="s">
        <v>199</v>
      </c>
      <c r="E16" s="135" t="s">
        <v>222</v>
      </c>
      <c r="F16" s="52" t="s">
        <v>223</v>
      </c>
      <c r="G16" s="52" t="s">
        <v>371</v>
      </c>
      <c r="H16" s="52"/>
      <c r="I16" s="80"/>
      <c r="J16" s="80"/>
      <c r="K16" s="92"/>
      <c r="L16" s="92"/>
      <c r="M16" s="95"/>
    </row>
    <row r="17" spans="1:13" ht="39.950000000000003" customHeight="1" x14ac:dyDescent="0.3">
      <c r="A17" s="151">
        <v>16</v>
      </c>
      <c r="B17" s="94" t="s">
        <v>289</v>
      </c>
      <c r="C17" s="94" t="s">
        <v>197</v>
      </c>
      <c r="D17" s="94" t="s">
        <v>199</v>
      </c>
      <c r="E17" s="135" t="s">
        <v>225</v>
      </c>
      <c r="F17" s="52" t="s">
        <v>224</v>
      </c>
      <c r="G17" s="52" t="s">
        <v>371</v>
      </c>
      <c r="H17" s="52"/>
      <c r="I17" s="80"/>
      <c r="J17" s="80"/>
      <c r="K17" s="92"/>
      <c r="L17" s="92"/>
      <c r="M17" s="95"/>
    </row>
    <row r="18" spans="1:13" ht="39.950000000000003" customHeight="1" x14ac:dyDescent="0.3">
      <c r="A18" s="151">
        <v>17</v>
      </c>
      <c r="B18" s="94" t="s">
        <v>289</v>
      </c>
      <c r="C18" s="94" t="s">
        <v>197</v>
      </c>
      <c r="D18" s="94" t="s">
        <v>199</v>
      </c>
      <c r="E18" s="135" t="s">
        <v>226</v>
      </c>
      <c r="F18" s="52" t="s">
        <v>227</v>
      </c>
      <c r="G18" s="52" t="s">
        <v>371</v>
      </c>
      <c r="H18" s="52"/>
      <c r="I18" s="80"/>
      <c r="J18" s="80"/>
      <c r="K18" s="92"/>
      <c r="L18" s="92"/>
      <c r="M18" s="95"/>
    </row>
    <row r="19" spans="1:13" ht="39.950000000000003" customHeight="1" x14ac:dyDescent="0.3">
      <c r="A19" s="151">
        <v>18</v>
      </c>
      <c r="B19" s="94" t="s">
        <v>289</v>
      </c>
      <c r="C19" s="94" t="s">
        <v>197</v>
      </c>
      <c r="D19" s="94" t="s">
        <v>199</v>
      </c>
      <c r="E19" s="52" t="s">
        <v>229</v>
      </c>
      <c r="F19" s="52" t="s">
        <v>228</v>
      </c>
      <c r="G19" s="52" t="s">
        <v>371</v>
      </c>
      <c r="H19" s="52" t="s">
        <v>376</v>
      </c>
      <c r="I19" s="80" t="s">
        <v>373</v>
      </c>
      <c r="J19" s="80" t="s">
        <v>372</v>
      </c>
      <c r="K19" s="92" t="s">
        <v>350</v>
      </c>
      <c r="L19" s="92"/>
      <c r="M19" s="95"/>
    </row>
    <row r="20" spans="1:13" ht="39.950000000000003" customHeight="1" x14ac:dyDescent="0.3">
      <c r="A20" s="151">
        <v>19</v>
      </c>
      <c r="B20" s="94" t="s">
        <v>289</v>
      </c>
      <c r="C20" s="94" t="s">
        <v>197</v>
      </c>
      <c r="D20" s="94" t="s">
        <v>199</v>
      </c>
      <c r="E20" s="135" t="s">
        <v>230</v>
      </c>
      <c r="F20" s="52" t="s">
        <v>231</v>
      </c>
      <c r="G20" s="52" t="s">
        <v>371</v>
      </c>
      <c r="H20" s="52" t="s">
        <v>374</v>
      </c>
      <c r="I20" s="80" t="s">
        <v>377</v>
      </c>
      <c r="J20" s="80"/>
      <c r="K20" s="92"/>
      <c r="L20" s="92"/>
      <c r="M20" s="95"/>
    </row>
    <row r="21" spans="1:13" ht="39.950000000000003" customHeight="1" x14ac:dyDescent="0.3">
      <c r="A21" s="151">
        <v>20</v>
      </c>
      <c r="B21" s="94" t="s">
        <v>289</v>
      </c>
      <c r="C21" s="94" t="s">
        <v>197</v>
      </c>
      <c r="D21" s="94" t="s">
        <v>199</v>
      </c>
      <c r="E21" s="135" t="s">
        <v>233</v>
      </c>
      <c r="F21" s="52" t="s">
        <v>232</v>
      </c>
      <c r="G21" s="52" t="s">
        <v>371</v>
      </c>
      <c r="H21" s="52" t="s">
        <v>372</v>
      </c>
      <c r="I21" s="80" t="s">
        <v>373</v>
      </c>
      <c r="J21" s="80"/>
      <c r="K21" s="92"/>
      <c r="L21" s="92"/>
      <c r="M21" s="137"/>
    </row>
    <row r="22" spans="1:13" ht="39.950000000000003" customHeight="1" x14ac:dyDescent="0.3">
      <c r="A22" s="151">
        <v>21</v>
      </c>
      <c r="B22" s="94" t="s">
        <v>289</v>
      </c>
      <c r="C22" s="94" t="s">
        <v>197</v>
      </c>
      <c r="D22" s="94" t="s">
        <v>199</v>
      </c>
      <c r="E22" s="135" t="s">
        <v>234</v>
      </c>
      <c r="F22" s="52" t="s">
        <v>235</v>
      </c>
      <c r="G22" s="52" t="s">
        <v>371</v>
      </c>
      <c r="H22" s="52" t="s">
        <v>375</v>
      </c>
      <c r="I22" s="80" t="s">
        <v>377</v>
      </c>
      <c r="J22" s="80"/>
      <c r="K22" s="92"/>
      <c r="L22" s="92"/>
      <c r="M22" s="95"/>
    </row>
    <row r="23" spans="1:13" ht="39.950000000000003" customHeight="1" x14ac:dyDescent="0.3">
      <c r="A23" s="151">
        <v>22</v>
      </c>
      <c r="B23" s="94" t="s">
        <v>289</v>
      </c>
      <c r="C23" s="94" t="s">
        <v>197</v>
      </c>
      <c r="D23" s="94" t="s">
        <v>199</v>
      </c>
      <c r="E23" s="135" t="s">
        <v>236</v>
      </c>
      <c r="F23" s="52" t="s">
        <v>237</v>
      </c>
      <c r="G23" s="52" t="s">
        <v>371</v>
      </c>
      <c r="H23" s="52" t="s">
        <v>374</v>
      </c>
      <c r="I23" s="80" t="s">
        <v>375</v>
      </c>
      <c r="J23" s="80"/>
      <c r="K23" s="92"/>
      <c r="L23" s="92"/>
      <c r="M23" s="95"/>
    </row>
    <row r="24" spans="1:13" ht="39.950000000000003" customHeight="1" x14ac:dyDescent="0.3">
      <c r="A24" s="151">
        <v>23</v>
      </c>
      <c r="B24" s="94" t="s">
        <v>289</v>
      </c>
      <c r="C24" s="94" t="s">
        <v>197</v>
      </c>
      <c r="D24" s="94" t="s">
        <v>199</v>
      </c>
      <c r="E24" s="135" t="s">
        <v>238</v>
      </c>
      <c r="F24" s="52" t="s">
        <v>239</v>
      </c>
      <c r="G24" s="52" t="s">
        <v>371</v>
      </c>
      <c r="H24" s="52" t="s">
        <v>374</v>
      </c>
      <c r="I24" s="80" t="s">
        <v>375</v>
      </c>
      <c r="J24" s="80"/>
      <c r="K24" s="92"/>
      <c r="L24" s="92"/>
      <c r="M24" s="95"/>
    </row>
    <row r="25" spans="1:13" ht="39.950000000000003" customHeight="1" x14ac:dyDescent="0.3">
      <c r="A25" s="151">
        <v>24</v>
      </c>
      <c r="B25" s="94" t="s">
        <v>289</v>
      </c>
      <c r="C25" s="94" t="s">
        <v>197</v>
      </c>
      <c r="D25" s="94" t="s">
        <v>240</v>
      </c>
      <c r="E25" s="135" t="s">
        <v>241</v>
      </c>
      <c r="F25" s="52"/>
      <c r="G25" s="52" t="s">
        <v>371</v>
      </c>
      <c r="H25" s="52"/>
      <c r="I25" s="80"/>
      <c r="J25" s="80"/>
      <c r="K25" s="92"/>
      <c r="L25" s="92"/>
      <c r="M25" s="95"/>
    </row>
    <row r="26" spans="1:13" ht="39.950000000000003" customHeight="1" x14ac:dyDescent="0.3">
      <c r="A26" s="151">
        <v>25</v>
      </c>
      <c r="B26" s="94" t="s">
        <v>289</v>
      </c>
      <c r="C26" s="94" t="s">
        <v>197</v>
      </c>
      <c r="D26" s="94" t="s">
        <v>242</v>
      </c>
      <c r="E26" s="135" t="s">
        <v>243</v>
      </c>
      <c r="F26" s="52" t="s">
        <v>244</v>
      </c>
      <c r="G26" s="52" t="s">
        <v>371</v>
      </c>
      <c r="H26" s="52" t="s">
        <v>374</v>
      </c>
      <c r="I26" s="80" t="s">
        <v>377</v>
      </c>
      <c r="J26" s="80"/>
      <c r="K26" s="92"/>
      <c r="L26" s="92"/>
      <c r="M26" s="95"/>
    </row>
    <row r="27" spans="1:13" ht="39.950000000000003" customHeight="1" x14ac:dyDescent="0.3">
      <c r="A27" s="151">
        <v>26</v>
      </c>
      <c r="B27" s="94" t="s">
        <v>289</v>
      </c>
      <c r="C27" s="94" t="s">
        <v>197</v>
      </c>
      <c r="D27" s="94" t="s">
        <v>242</v>
      </c>
      <c r="E27" s="135" t="s">
        <v>245</v>
      </c>
      <c r="F27" s="52" t="s">
        <v>246</v>
      </c>
      <c r="G27" s="52" t="s">
        <v>371</v>
      </c>
      <c r="H27" s="52" t="s">
        <v>374</v>
      </c>
      <c r="I27" s="80" t="s">
        <v>377</v>
      </c>
      <c r="J27" s="80"/>
      <c r="K27" s="92"/>
      <c r="L27" s="92"/>
      <c r="M27" s="95"/>
    </row>
    <row r="28" spans="1:13" ht="39.950000000000003" customHeight="1" x14ac:dyDescent="0.3">
      <c r="A28" s="151">
        <v>27</v>
      </c>
      <c r="B28" s="94" t="s">
        <v>289</v>
      </c>
      <c r="C28" s="94" t="s">
        <v>197</v>
      </c>
      <c r="D28" s="94" t="s">
        <v>301</v>
      </c>
      <c r="E28" s="135" t="s">
        <v>247</v>
      </c>
      <c r="F28" s="52"/>
      <c r="G28" s="52" t="s">
        <v>371</v>
      </c>
      <c r="H28" s="52"/>
      <c r="I28" s="80"/>
      <c r="J28" s="80"/>
      <c r="K28" s="92"/>
      <c r="L28" s="92"/>
      <c r="M28" s="95"/>
    </row>
    <row r="29" spans="1:13" ht="39.950000000000003" customHeight="1" x14ac:dyDescent="0.3">
      <c r="A29" s="151">
        <v>28</v>
      </c>
      <c r="B29" s="94" t="s">
        <v>289</v>
      </c>
      <c r="C29" s="94" t="s">
        <v>197</v>
      </c>
      <c r="D29" s="94" t="s">
        <v>300</v>
      </c>
      <c r="E29" s="135" t="s">
        <v>248</v>
      </c>
      <c r="F29" s="52"/>
      <c r="G29" s="52" t="s">
        <v>371</v>
      </c>
      <c r="H29" s="52"/>
      <c r="I29" s="80"/>
      <c r="J29" s="80"/>
      <c r="K29" s="92"/>
      <c r="L29" s="92"/>
      <c r="M29" s="95"/>
    </row>
    <row r="30" spans="1:13" ht="39.950000000000003" customHeight="1" x14ac:dyDescent="0.3">
      <c r="A30" s="151">
        <v>29</v>
      </c>
      <c r="B30" s="94" t="s">
        <v>289</v>
      </c>
      <c r="C30" s="94" t="s">
        <v>197</v>
      </c>
      <c r="D30" s="94" t="s">
        <v>300</v>
      </c>
      <c r="E30" s="135" t="s">
        <v>249</v>
      </c>
      <c r="F30" s="52"/>
      <c r="G30" s="52" t="s">
        <v>371</v>
      </c>
      <c r="H30" s="52" t="s">
        <v>378</v>
      </c>
      <c r="I30" s="80" t="s">
        <v>379</v>
      </c>
      <c r="J30" s="80"/>
      <c r="K30" s="92"/>
      <c r="L30" s="92"/>
      <c r="M30" s="95"/>
    </row>
    <row r="31" spans="1:13" ht="39.950000000000003" customHeight="1" x14ac:dyDescent="0.3">
      <c r="A31" s="151">
        <v>30</v>
      </c>
      <c r="B31" s="94" t="s">
        <v>289</v>
      </c>
      <c r="C31" s="94" t="s">
        <v>197</v>
      </c>
      <c r="D31" s="94" t="s">
        <v>300</v>
      </c>
      <c r="E31" s="135" t="s">
        <v>250</v>
      </c>
      <c r="F31" s="52"/>
      <c r="G31" s="52" t="s">
        <v>371</v>
      </c>
      <c r="H31" s="52" t="s">
        <v>380</v>
      </c>
      <c r="I31" s="80" t="s">
        <v>381</v>
      </c>
      <c r="J31" s="80"/>
      <c r="K31" s="92"/>
      <c r="L31" s="92"/>
      <c r="M31" s="95"/>
    </row>
    <row r="32" spans="1:13" ht="39.950000000000003" customHeight="1" x14ac:dyDescent="0.3">
      <c r="A32" s="151">
        <v>31</v>
      </c>
      <c r="B32" s="94" t="s">
        <v>289</v>
      </c>
      <c r="C32" s="94" t="s">
        <v>197</v>
      </c>
      <c r="D32" s="94" t="s">
        <v>300</v>
      </c>
      <c r="E32" s="135" t="s">
        <v>251</v>
      </c>
      <c r="F32" s="52"/>
      <c r="G32" s="52" t="s">
        <v>371</v>
      </c>
      <c r="H32" s="52" t="s">
        <v>380</v>
      </c>
      <c r="I32" s="80" t="s">
        <v>381</v>
      </c>
      <c r="J32" s="80"/>
      <c r="K32" s="92"/>
      <c r="L32" s="92"/>
      <c r="M32" s="95"/>
    </row>
    <row r="33" spans="1:13" ht="39.950000000000003" customHeight="1" x14ac:dyDescent="0.3">
      <c r="A33" s="151">
        <v>32</v>
      </c>
      <c r="B33" s="94" t="s">
        <v>289</v>
      </c>
      <c r="C33" s="94" t="s">
        <v>197</v>
      </c>
      <c r="D33" s="94" t="s">
        <v>300</v>
      </c>
      <c r="E33" s="135" t="s">
        <v>252</v>
      </c>
      <c r="F33" s="52"/>
      <c r="G33" s="52" t="s">
        <v>371</v>
      </c>
      <c r="H33" s="52"/>
      <c r="I33" s="80"/>
      <c r="J33" s="80"/>
      <c r="K33" s="92"/>
      <c r="L33" s="92"/>
      <c r="M33" s="95"/>
    </row>
    <row r="34" spans="1:13" ht="39.950000000000003" customHeight="1" x14ac:dyDescent="0.3">
      <c r="A34" s="151">
        <v>33</v>
      </c>
      <c r="B34" s="94" t="s">
        <v>289</v>
      </c>
      <c r="C34" s="94" t="s">
        <v>260</v>
      </c>
      <c r="D34" s="94" t="s">
        <v>303</v>
      </c>
      <c r="E34" s="135" t="s">
        <v>253</v>
      </c>
      <c r="F34" s="52" t="s">
        <v>254</v>
      </c>
      <c r="G34" s="52" t="s">
        <v>371</v>
      </c>
      <c r="H34" s="52" t="s">
        <v>370</v>
      </c>
      <c r="I34" s="80" t="s">
        <v>372</v>
      </c>
      <c r="J34" s="80" t="s">
        <v>370</v>
      </c>
      <c r="K34" s="92" t="s">
        <v>350</v>
      </c>
      <c r="L34" s="92"/>
      <c r="M34" s="95"/>
    </row>
    <row r="35" spans="1:13" ht="39.950000000000003" customHeight="1" x14ac:dyDescent="0.3">
      <c r="A35" s="151">
        <v>34</v>
      </c>
      <c r="B35" s="94" t="s">
        <v>289</v>
      </c>
      <c r="C35" s="94" t="s">
        <v>260</v>
      </c>
      <c r="D35" s="94" t="s">
        <v>303</v>
      </c>
      <c r="E35" s="52" t="s">
        <v>255</v>
      </c>
      <c r="F35" s="52" t="s">
        <v>256</v>
      </c>
      <c r="G35" s="52" t="s">
        <v>371</v>
      </c>
      <c r="H35" s="52" t="s">
        <v>370</v>
      </c>
      <c r="I35" s="80" t="s">
        <v>372</v>
      </c>
      <c r="J35" s="80"/>
      <c r="K35" s="92"/>
      <c r="L35" s="92"/>
      <c r="M35" s="95"/>
    </row>
    <row r="36" spans="1:13" ht="39.950000000000003" customHeight="1" x14ac:dyDescent="0.3">
      <c r="A36" s="151">
        <v>35</v>
      </c>
      <c r="B36" s="94" t="s">
        <v>289</v>
      </c>
      <c r="C36" s="94" t="s">
        <v>260</v>
      </c>
      <c r="D36" s="94" t="s">
        <v>257</v>
      </c>
      <c r="E36" s="135" t="s">
        <v>258</v>
      </c>
      <c r="F36" s="52"/>
      <c r="G36" s="52" t="s">
        <v>371</v>
      </c>
      <c r="H36" s="52"/>
      <c r="I36" s="80"/>
      <c r="J36" s="80"/>
      <c r="K36" s="92"/>
      <c r="L36" s="92"/>
      <c r="M36" s="95"/>
    </row>
    <row r="37" spans="1:13" ht="39.950000000000003" customHeight="1" x14ac:dyDescent="0.3">
      <c r="A37" s="151">
        <v>36</v>
      </c>
      <c r="B37" s="94" t="s">
        <v>289</v>
      </c>
      <c r="C37" s="94" t="s">
        <v>260</v>
      </c>
      <c r="D37" s="94" t="s">
        <v>299</v>
      </c>
      <c r="E37" s="135" t="s">
        <v>259</v>
      </c>
      <c r="F37" s="138"/>
      <c r="G37" s="52" t="s">
        <v>371</v>
      </c>
      <c r="H37" s="138"/>
      <c r="I37" s="80"/>
      <c r="J37" s="80"/>
      <c r="K37" s="92"/>
      <c r="L37" s="92"/>
      <c r="M37" s="95"/>
    </row>
    <row r="38" spans="1:13" s="29" customFormat="1" ht="39.950000000000003" customHeight="1" thickBot="1" x14ac:dyDescent="0.35">
      <c r="A38" s="151">
        <v>37</v>
      </c>
      <c r="B38" s="94" t="s">
        <v>289</v>
      </c>
      <c r="C38" s="94" t="s">
        <v>261</v>
      </c>
      <c r="D38" s="94" t="s">
        <v>262</v>
      </c>
      <c r="E38" s="135" t="s">
        <v>263</v>
      </c>
      <c r="F38" s="138"/>
      <c r="G38" s="143" t="s">
        <v>368</v>
      </c>
      <c r="H38" s="143" t="s">
        <v>369</v>
      </c>
      <c r="I38" s="143" t="s">
        <v>369</v>
      </c>
      <c r="J38" s="133"/>
      <c r="K38" s="134"/>
      <c r="L38" s="134"/>
      <c r="M38" s="95"/>
    </row>
    <row r="39" spans="1:13" s="29" customFormat="1" ht="39.950000000000003" customHeight="1" x14ac:dyDescent="0.3">
      <c r="A39" s="151">
        <v>38</v>
      </c>
      <c r="B39" s="94" t="s">
        <v>45</v>
      </c>
      <c r="C39" s="27" t="s">
        <v>119</v>
      </c>
      <c r="D39" s="94" t="s">
        <v>70</v>
      </c>
      <c r="E39" s="135" t="s">
        <v>120</v>
      </c>
      <c r="F39" s="138"/>
      <c r="G39" s="52" t="s">
        <v>361</v>
      </c>
      <c r="H39" s="52" t="s">
        <v>366</v>
      </c>
      <c r="I39" s="80" t="s">
        <v>367</v>
      </c>
      <c r="J39" s="156"/>
      <c r="K39" s="156"/>
      <c r="L39" s="156"/>
      <c r="M39" s="95"/>
    </row>
    <row r="40" spans="1:13" s="29" customFormat="1" ht="39.950000000000003" customHeight="1" x14ac:dyDescent="0.3">
      <c r="A40" s="151">
        <v>39</v>
      </c>
      <c r="B40" s="94" t="s">
        <v>45</v>
      </c>
      <c r="C40" s="27" t="s">
        <v>267</v>
      </c>
      <c r="D40" s="94" t="s">
        <v>117</v>
      </c>
      <c r="E40" s="135" t="s">
        <v>121</v>
      </c>
      <c r="F40" s="138"/>
      <c r="G40" s="52" t="s">
        <v>361</v>
      </c>
      <c r="H40" s="52" t="s">
        <v>366</v>
      </c>
      <c r="I40" s="80" t="s">
        <v>367</v>
      </c>
      <c r="J40" s="156"/>
      <c r="K40" s="156"/>
      <c r="L40" s="156"/>
      <c r="M40" s="95"/>
    </row>
    <row r="41" spans="1:13" s="29" customFormat="1" ht="39.950000000000003" customHeight="1" x14ac:dyDescent="0.3">
      <c r="A41" s="151">
        <v>40</v>
      </c>
      <c r="B41" s="94" t="s">
        <v>45</v>
      </c>
      <c r="C41" s="94" t="s">
        <v>266</v>
      </c>
      <c r="D41" s="94" t="s">
        <v>140</v>
      </c>
      <c r="E41" s="135" t="s">
        <v>122</v>
      </c>
      <c r="F41" s="138"/>
      <c r="G41" s="52" t="s">
        <v>361</v>
      </c>
      <c r="H41" s="52"/>
      <c r="I41" s="80"/>
      <c r="J41" s="156"/>
      <c r="K41" s="156"/>
      <c r="L41" s="156"/>
      <c r="M41" s="95"/>
    </row>
    <row r="42" spans="1:13" s="29" customFormat="1" ht="39.950000000000003" customHeight="1" x14ac:dyDescent="0.3">
      <c r="A42" s="151">
        <v>41</v>
      </c>
      <c r="B42" s="94" t="s">
        <v>20</v>
      </c>
      <c r="C42" s="27" t="s">
        <v>82</v>
      </c>
      <c r="D42" s="94" t="s">
        <v>144</v>
      </c>
      <c r="E42" s="135"/>
      <c r="F42" s="52" t="s">
        <v>271</v>
      </c>
      <c r="G42" s="52" t="s">
        <v>362</v>
      </c>
      <c r="H42" s="80" t="s">
        <v>365</v>
      </c>
      <c r="I42" s="80" t="s">
        <v>365</v>
      </c>
      <c r="J42" s="156"/>
      <c r="K42" s="156"/>
      <c r="L42" s="156"/>
      <c r="M42" s="95"/>
    </row>
    <row r="43" spans="1:13" s="29" customFormat="1" ht="39.950000000000003" customHeight="1" x14ac:dyDescent="0.3">
      <c r="A43" s="151">
        <v>42</v>
      </c>
      <c r="B43" s="94" t="s">
        <v>290</v>
      </c>
      <c r="C43" s="27" t="s">
        <v>269</v>
      </c>
      <c r="D43" s="94" t="s">
        <v>270</v>
      </c>
      <c r="E43" s="135"/>
      <c r="F43" s="52" t="s">
        <v>272</v>
      </c>
      <c r="G43" s="52" t="s">
        <v>362</v>
      </c>
      <c r="H43" s="80" t="s">
        <v>365</v>
      </c>
      <c r="I43" s="80" t="s">
        <v>365</v>
      </c>
      <c r="J43" s="156"/>
      <c r="K43" s="156"/>
      <c r="L43" s="156"/>
      <c r="M43" s="95"/>
    </row>
    <row r="44" spans="1:13" s="29" customFormat="1" ht="39.950000000000003" customHeight="1" x14ac:dyDescent="0.3">
      <c r="A44" s="151">
        <v>43</v>
      </c>
      <c r="B44" s="94" t="s">
        <v>290</v>
      </c>
      <c r="C44" s="94" t="s">
        <v>269</v>
      </c>
      <c r="D44" s="94" t="s">
        <v>270</v>
      </c>
      <c r="E44" s="135"/>
      <c r="F44" s="52" t="s">
        <v>273</v>
      </c>
      <c r="G44" s="52" t="s">
        <v>362</v>
      </c>
      <c r="H44" s="80" t="s">
        <v>365</v>
      </c>
      <c r="I44" s="80" t="s">
        <v>365</v>
      </c>
      <c r="J44" s="156"/>
      <c r="K44" s="156"/>
      <c r="L44" s="156"/>
      <c r="M44" s="95"/>
    </row>
    <row r="45" spans="1:13" s="29" customFormat="1" ht="39.950000000000003" customHeight="1" x14ac:dyDescent="0.3">
      <c r="A45" s="151">
        <v>44</v>
      </c>
      <c r="B45" s="94" t="s">
        <v>290</v>
      </c>
      <c r="C45" s="94" t="s">
        <v>269</v>
      </c>
      <c r="D45" s="94" t="s">
        <v>270</v>
      </c>
      <c r="E45" s="135"/>
      <c r="F45" s="52" t="s">
        <v>274</v>
      </c>
      <c r="G45" s="52" t="s">
        <v>362</v>
      </c>
      <c r="H45" s="80" t="s">
        <v>365</v>
      </c>
      <c r="I45" s="80" t="s">
        <v>365</v>
      </c>
      <c r="J45" s="156"/>
      <c r="K45" s="156"/>
      <c r="L45" s="156"/>
      <c r="M45" s="95"/>
    </row>
    <row r="46" spans="1:13" s="29" customFormat="1" ht="39.950000000000003" customHeight="1" x14ac:dyDescent="0.3">
      <c r="A46" s="151">
        <v>45</v>
      </c>
      <c r="B46" s="94" t="s">
        <v>290</v>
      </c>
      <c r="C46" s="94" t="s">
        <v>269</v>
      </c>
      <c r="D46" s="94" t="s">
        <v>270</v>
      </c>
      <c r="E46" s="135"/>
      <c r="F46" s="52" t="s">
        <v>275</v>
      </c>
      <c r="G46" s="52" t="s">
        <v>362</v>
      </c>
      <c r="H46" s="80" t="s">
        <v>365</v>
      </c>
      <c r="I46" s="80" t="s">
        <v>365</v>
      </c>
      <c r="J46" s="156"/>
      <c r="K46" s="156"/>
      <c r="L46" s="156"/>
      <c r="M46" s="95"/>
    </row>
    <row r="47" spans="1:13" s="29" customFormat="1" ht="39.950000000000003" customHeight="1" x14ac:dyDescent="0.3">
      <c r="A47" s="151">
        <v>46</v>
      </c>
      <c r="B47" s="94" t="s">
        <v>290</v>
      </c>
      <c r="C47" s="94" t="s">
        <v>269</v>
      </c>
      <c r="D47" s="94" t="s">
        <v>270</v>
      </c>
      <c r="E47" s="135"/>
      <c r="F47" s="52" t="s">
        <v>276</v>
      </c>
      <c r="G47" s="52" t="s">
        <v>362</v>
      </c>
      <c r="H47" s="80" t="s">
        <v>365</v>
      </c>
      <c r="I47" s="80" t="s">
        <v>365</v>
      </c>
      <c r="J47" s="156"/>
      <c r="K47" s="156"/>
      <c r="L47" s="156"/>
      <c r="M47" s="95"/>
    </row>
    <row r="48" spans="1:13" s="29" customFormat="1" ht="39.950000000000003" customHeight="1" x14ac:dyDescent="0.3">
      <c r="A48" s="151">
        <v>47</v>
      </c>
      <c r="B48" s="94" t="s">
        <v>290</v>
      </c>
      <c r="C48" s="94" t="s">
        <v>269</v>
      </c>
      <c r="D48" s="94" t="s">
        <v>270</v>
      </c>
      <c r="E48" s="135"/>
      <c r="F48" s="52" t="s">
        <v>277</v>
      </c>
      <c r="G48" s="52" t="s">
        <v>362</v>
      </c>
      <c r="H48" s="80" t="s">
        <v>365</v>
      </c>
      <c r="I48" s="80" t="s">
        <v>365</v>
      </c>
      <c r="J48" s="156"/>
      <c r="K48" s="156"/>
      <c r="L48" s="156"/>
      <c r="M48" s="95"/>
    </row>
    <row r="49" spans="1:13" s="29" customFormat="1" ht="39.950000000000003" customHeight="1" x14ac:dyDescent="0.3">
      <c r="A49" s="151">
        <v>48</v>
      </c>
      <c r="B49" s="94" t="s">
        <v>290</v>
      </c>
      <c r="C49" s="94" t="s">
        <v>269</v>
      </c>
      <c r="D49" s="94" t="s">
        <v>270</v>
      </c>
      <c r="E49" s="135"/>
      <c r="F49" s="52" t="s">
        <v>278</v>
      </c>
      <c r="G49" s="52" t="s">
        <v>362</v>
      </c>
      <c r="H49" s="80" t="s">
        <v>365</v>
      </c>
      <c r="I49" s="80" t="s">
        <v>365</v>
      </c>
      <c r="J49" s="156"/>
      <c r="K49" s="156"/>
      <c r="L49" s="156"/>
      <c r="M49" s="95"/>
    </row>
    <row r="50" spans="1:13" s="29" customFormat="1" ht="39.950000000000003" customHeight="1" x14ac:dyDescent="0.3">
      <c r="A50" s="151">
        <v>49</v>
      </c>
      <c r="B50" s="94" t="s">
        <v>290</v>
      </c>
      <c r="C50" s="94" t="s">
        <v>269</v>
      </c>
      <c r="D50" s="94" t="s">
        <v>270</v>
      </c>
      <c r="E50" s="135"/>
      <c r="F50" s="52" t="s">
        <v>279</v>
      </c>
      <c r="G50" s="52" t="s">
        <v>362</v>
      </c>
      <c r="H50" s="80" t="s">
        <v>365</v>
      </c>
      <c r="I50" s="80" t="s">
        <v>365</v>
      </c>
      <c r="J50" s="156"/>
      <c r="K50" s="156"/>
      <c r="L50" s="156"/>
      <c r="M50" s="95"/>
    </row>
    <row r="51" spans="1:13" s="29" customFormat="1" ht="39.950000000000003" customHeight="1" x14ac:dyDescent="0.3">
      <c r="A51" s="151">
        <v>50</v>
      </c>
      <c r="B51" s="94" t="s">
        <v>290</v>
      </c>
      <c r="C51" s="94" t="s">
        <v>269</v>
      </c>
      <c r="D51" s="94" t="s">
        <v>270</v>
      </c>
      <c r="E51" s="135"/>
      <c r="F51" s="52" t="s">
        <v>280</v>
      </c>
      <c r="G51" s="52" t="s">
        <v>362</v>
      </c>
      <c r="H51" s="80" t="s">
        <v>365</v>
      </c>
      <c r="I51" s="80" t="s">
        <v>365</v>
      </c>
      <c r="J51" s="156"/>
      <c r="K51" s="156"/>
      <c r="L51" s="156"/>
      <c r="M51" s="95"/>
    </row>
    <row r="52" spans="1:13" s="29" customFormat="1" ht="39.950000000000003" customHeight="1" x14ac:dyDescent="0.3">
      <c r="A52" s="151">
        <v>51</v>
      </c>
      <c r="B52" s="94" t="s">
        <v>46</v>
      </c>
      <c r="C52" s="27" t="s">
        <v>123</v>
      </c>
      <c r="D52" s="94" t="s">
        <v>124</v>
      </c>
      <c r="E52" s="135" t="s">
        <v>125</v>
      </c>
      <c r="F52" s="52" t="s">
        <v>127</v>
      </c>
      <c r="G52" s="52" t="s">
        <v>387</v>
      </c>
      <c r="H52" s="52"/>
      <c r="I52" s="80"/>
      <c r="J52" s="156"/>
      <c r="K52" s="156"/>
      <c r="L52" s="156"/>
      <c r="M52" s="95"/>
    </row>
    <row r="53" spans="1:13" s="29" customFormat="1" ht="39.950000000000003" customHeight="1" x14ac:dyDescent="0.3">
      <c r="A53" s="151">
        <v>52</v>
      </c>
      <c r="B53" s="94" t="s">
        <v>46</v>
      </c>
      <c r="C53" s="27" t="s">
        <v>123</v>
      </c>
      <c r="D53" s="94" t="s">
        <v>124</v>
      </c>
      <c r="E53" s="135" t="s">
        <v>126</v>
      </c>
      <c r="F53" s="52" t="s">
        <v>127</v>
      </c>
      <c r="G53" s="52" t="s">
        <v>361</v>
      </c>
      <c r="H53" s="52" t="s">
        <v>363</v>
      </c>
      <c r="I53" s="52" t="s">
        <v>363</v>
      </c>
      <c r="J53" s="156"/>
      <c r="K53" s="156"/>
      <c r="L53" s="156"/>
      <c r="M53" s="95"/>
    </row>
    <row r="54" spans="1:13" s="29" customFormat="1" ht="39.950000000000003" customHeight="1" x14ac:dyDescent="0.3">
      <c r="A54" s="151">
        <v>53</v>
      </c>
      <c r="B54" s="94" t="s">
        <v>46</v>
      </c>
      <c r="C54" s="93" t="s">
        <v>282</v>
      </c>
      <c r="D54" s="94" t="s">
        <v>304</v>
      </c>
      <c r="E54" s="135" t="s">
        <v>283</v>
      </c>
      <c r="F54" s="52" t="s">
        <v>325</v>
      </c>
      <c r="G54" s="52" t="s">
        <v>362</v>
      </c>
      <c r="H54" s="52" t="s">
        <v>364</v>
      </c>
      <c r="I54" s="52" t="s">
        <v>364</v>
      </c>
      <c r="J54" s="156"/>
      <c r="K54" s="156"/>
      <c r="L54" s="156"/>
      <c r="M54" s="95"/>
    </row>
    <row r="55" spans="1:13" s="29" customFormat="1" ht="39.950000000000003" customHeight="1" x14ac:dyDescent="0.3">
      <c r="A55" s="151">
        <v>54</v>
      </c>
      <c r="B55" s="94" t="s">
        <v>46</v>
      </c>
      <c r="C55" s="93" t="s">
        <v>282</v>
      </c>
      <c r="D55" s="94" t="s">
        <v>304</v>
      </c>
      <c r="E55" s="135" t="s">
        <v>283</v>
      </c>
      <c r="F55" s="52" t="s">
        <v>326</v>
      </c>
      <c r="G55" s="52" t="s">
        <v>362</v>
      </c>
      <c r="H55" s="52" t="s">
        <v>364</v>
      </c>
      <c r="I55" s="52" t="s">
        <v>364</v>
      </c>
      <c r="J55" s="156"/>
      <c r="K55" s="156"/>
      <c r="L55" s="156"/>
      <c r="M55" s="95"/>
    </row>
    <row r="56" spans="1:13" s="29" customFormat="1" ht="39.950000000000003" customHeight="1" x14ac:dyDescent="0.3">
      <c r="A56" s="151">
        <v>55</v>
      </c>
      <c r="B56" s="94" t="s">
        <v>46</v>
      </c>
      <c r="C56" s="93" t="s">
        <v>282</v>
      </c>
      <c r="D56" s="94" t="s">
        <v>304</v>
      </c>
      <c r="E56" s="135"/>
      <c r="F56" s="52" t="s">
        <v>327</v>
      </c>
      <c r="G56" s="52" t="s">
        <v>362</v>
      </c>
      <c r="H56" s="52" t="s">
        <v>364</v>
      </c>
      <c r="I56" s="52" t="s">
        <v>364</v>
      </c>
      <c r="J56" s="156"/>
      <c r="K56" s="156"/>
      <c r="L56" s="156"/>
      <c r="M56" s="95"/>
    </row>
    <row r="57" spans="1:13" s="29" customFormat="1" ht="39.950000000000003" customHeight="1" x14ac:dyDescent="0.3">
      <c r="A57" s="151">
        <v>56</v>
      </c>
      <c r="B57" s="94" t="s">
        <v>46</v>
      </c>
      <c r="C57" s="93" t="s">
        <v>282</v>
      </c>
      <c r="D57" s="94" t="s">
        <v>304</v>
      </c>
      <c r="E57" s="135"/>
      <c r="F57" s="52" t="s">
        <v>328</v>
      </c>
      <c r="G57" s="52" t="s">
        <v>362</v>
      </c>
      <c r="H57" s="52" t="s">
        <v>364</v>
      </c>
      <c r="I57" s="52" t="s">
        <v>364</v>
      </c>
      <c r="J57" s="156"/>
      <c r="K57" s="156"/>
      <c r="L57" s="156"/>
      <c r="M57" s="95"/>
    </row>
    <row r="58" spans="1:13" s="29" customFormat="1" ht="39.950000000000003" customHeight="1" x14ac:dyDescent="0.3">
      <c r="A58" s="151">
        <v>57</v>
      </c>
      <c r="B58" s="94" t="s">
        <v>46</v>
      </c>
      <c r="C58" s="93" t="s">
        <v>282</v>
      </c>
      <c r="D58" s="94" t="s">
        <v>304</v>
      </c>
      <c r="E58" s="135"/>
      <c r="F58" s="52" t="s">
        <v>329</v>
      </c>
      <c r="G58" s="52" t="s">
        <v>362</v>
      </c>
      <c r="H58" s="52" t="s">
        <v>364</v>
      </c>
      <c r="I58" s="52" t="s">
        <v>364</v>
      </c>
      <c r="J58" s="156"/>
      <c r="K58" s="156"/>
      <c r="L58" s="156"/>
      <c r="M58" s="95"/>
    </row>
    <row r="59" spans="1:13" s="29" customFormat="1" ht="39.950000000000003" customHeight="1" x14ac:dyDescent="0.3">
      <c r="A59" s="151">
        <v>58</v>
      </c>
      <c r="B59" s="94" t="s">
        <v>46</v>
      </c>
      <c r="C59" s="93" t="s">
        <v>282</v>
      </c>
      <c r="D59" s="94" t="s">
        <v>304</v>
      </c>
      <c r="E59" s="135"/>
      <c r="F59" s="52" t="s">
        <v>330</v>
      </c>
      <c r="G59" s="52" t="s">
        <v>362</v>
      </c>
      <c r="H59" s="52" t="s">
        <v>364</v>
      </c>
      <c r="I59" s="52" t="s">
        <v>364</v>
      </c>
      <c r="J59" s="156"/>
      <c r="K59" s="156"/>
      <c r="L59" s="156"/>
      <c r="M59" s="95"/>
    </row>
    <row r="60" spans="1:13" s="29" customFormat="1" ht="39.950000000000003" customHeight="1" x14ac:dyDescent="0.3">
      <c r="A60" s="151">
        <v>59</v>
      </c>
      <c r="B60" s="94" t="s">
        <v>46</v>
      </c>
      <c r="C60" s="93" t="s">
        <v>282</v>
      </c>
      <c r="D60" s="94" t="s">
        <v>304</v>
      </c>
      <c r="E60" s="135"/>
      <c r="F60" s="52" t="s">
        <v>331</v>
      </c>
      <c r="G60" s="52" t="s">
        <v>362</v>
      </c>
      <c r="H60" s="52" t="s">
        <v>364</v>
      </c>
      <c r="I60" s="52" t="s">
        <v>364</v>
      </c>
      <c r="J60" s="156"/>
      <c r="K60" s="156"/>
      <c r="L60" s="156"/>
      <c r="M60" s="95"/>
    </row>
    <row r="61" spans="1:13" s="29" customFormat="1" ht="39.950000000000003" customHeight="1" x14ac:dyDescent="0.3">
      <c r="A61" s="151">
        <v>60</v>
      </c>
      <c r="B61" s="94" t="s">
        <v>46</v>
      </c>
      <c r="C61" s="93" t="s">
        <v>282</v>
      </c>
      <c r="D61" s="94" t="s">
        <v>304</v>
      </c>
      <c r="E61" s="135"/>
      <c r="F61" s="52" t="s">
        <v>332</v>
      </c>
      <c r="G61" s="52" t="s">
        <v>362</v>
      </c>
      <c r="H61" s="52" t="s">
        <v>364</v>
      </c>
      <c r="I61" s="52" t="s">
        <v>364</v>
      </c>
      <c r="J61" s="156"/>
      <c r="K61" s="156"/>
      <c r="L61" s="156"/>
      <c r="M61" s="95"/>
    </row>
    <row r="62" spans="1:13" s="29" customFormat="1" ht="39.950000000000003" customHeight="1" x14ac:dyDescent="0.3">
      <c r="A62" s="151">
        <v>61</v>
      </c>
      <c r="B62" s="94" t="s">
        <v>129</v>
      </c>
      <c r="C62" s="27" t="s">
        <v>286</v>
      </c>
      <c r="D62" s="94" t="s">
        <v>130</v>
      </c>
      <c r="E62" s="135" t="s">
        <v>288</v>
      </c>
      <c r="F62" s="138" t="s">
        <v>305</v>
      </c>
      <c r="G62" s="52" t="s">
        <v>352</v>
      </c>
      <c r="H62" s="52" t="s">
        <v>353</v>
      </c>
      <c r="I62" s="211" t="s">
        <v>354</v>
      </c>
      <c r="J62" s="211"/>
      <c r="K62" s="156"/>
      <c r="L62" s="156"/>
      <c r="M62" s="95"/>
    </row>
    <row r="63" spans="1:13" s="29" customFormat="1" ht="39.950000000000003" customHeight="1" x14ac:dyDescent="0.3">
      <c r="A63" s="151">
        <v>62</v>
      </c>
      <c r="B63" s="94" t="s">
        <v>291</v>
      </c>
      <c r="C63" s="94" t="s">
        <v>285</v>
      </c>
      <c r="D63" s="94" t="s">
        <v>287</v>
      </c>
      <c r="E63" s="135"/>
      <c r="F63" s="138" t="s">
        <v>307</v>
      </c>
      <c r="G63" s="52" t="s">
        <v>352</v>
      </c>
      <c r="H63" s="52" t="s">
        <v>353</v>
      </c>
      <c r="I63" s="211" t="s">
        <v>354</v>
      </c>
      <c r="J63" s="211"/>
      <c r="K63" s="156"/>
      <c r="L63" s="156"/>
      <c r="M63" s="95"/>
    </row>
    <row r="64" spans="1:13" s="29" customFormat="1" ht="39.950000000000003" customHeight="1" x14ac:dyDescent="0.3">
      <c r="A64" s="151">
        <v>63</v>
      </c>
      <c r="B64" s="94" t="s">
        <v>291</v>
      </c>
      <c r="C64" s="94" t="s">
        <v>285</v>
      </c>
      <c r="D64" s="94" t="s">
        <v>287</v>
      </c>
      <c r="E64" s="135"/>
      <c r="F64" s="138" t="s">
        <v>311</v>
      </c>
      <c r="G64" s="52" t="s">
        <v>352</v>
      </c>
      <c r="H64" s="52" t="s">
        <v>355</v>
      </c>
      <c r="I64" s="211" t="s">
        <v>356</v>
      </c>
      <c r="J64" s="211"/>
      <c r="K64" s="156"/>
      <c r="L64" s="156"/>
      <c r="M64" s="95"/>
    </row>
    <row r="65" spans="1:13" s="29" customFormat="1" ht="39.950000000000003" customHeight="1" x14ac:dyDescent="0.3">
      <c r="A65" s="151">
        <v>64</v>
      </c>
      <c r="B65" s="94" t="s">
        <v>291</v>
      </c>
      <c r="C65" s="94" t="s">
        <v>285</v>
      </c>
      <c r="D65" s="94" t="s">
        <v>287</v>
      </c>
      <c r="E65" s="135"/>
      <c r="F65" s="138" t="s">
        <v>309</v>
      </c>
      <c r="G65" s="52" t="s">
        <v>352</v>
      </c>
      <c r="H65" s="52" t="s">
        <v>353</v>
      </c>
      <c r="I65" s="211" t="s">
        <v>354</v>
      </c>
      <c r="J65" s="211"/>
      <c r="K65" s="156"/>
      <c r="L65" s="156"/>
      <c r="M65" s="95"/>
    </row>
    <row r="66" spans="1:13" s="29" customFormat="1" ht="39.950000000000003" customHeight="1" x14ac:dyDescent="0.3">
      <c r="A66" s="151">
        <v>65</v>
      </c>
      <c r="B66" s="94" t="s">
        <v>291</v>
      </c>
      <c r="C66" s="94" t="s">
        <v>285</v>
      </c>
      <c r="D66" s="94" t="s">
        <v>287</v>
      </c>
      <c r="E66" s="135"/>
      <c r="F66" s="138" t="s">
        <v>313</v>
      </c>
      <c r="G66" s="52" t="s">
        <v>352</v>
      </c>
      <c r="H66" s="52" t="s">
        <v>357</v>
      </c>
      <c r="I66" s="211" t="s">
        <v>354</v>
      </c>
      <c r="J66" s="156"/>
      <c r="K66" s="156"/>
      <c r="L66" s="156"/>
      <c r="M66" s="95"/>
    </row>
    <row r="67" spans="1:13" s="29" customFormat="1" ht="39.950000000000003" customHeight="1" x14ac:dyDescent="0.3">
      <c r="A67" s="151">
        <v>66</v>
      </c>
      <c r="B67" s="94" t="s">
        <v>291</v>
      </c>
      <c r="C67" s="94" t="s">
        <v>285</v>
      </c>
      <c r="D67" s="94" t="s">
        <v>287</v>
      </c>
      <c r="E67" s="135"/>
      <c r="F67" s="138" t="s">
        <v>315</v>
      </c>
      <c r="G67" s="52" t="s">
        <v>352</v>
      </c>
      <c r="H67" s="52" t="s">
        <v>353</v>
      </c>
      <c r="I67" s="211" t="s">
        <v>354</v>
      </c>
      <c r="J67" s="156"/>
      <c r="K67" s="156"/>
      <c r="L67" s="156"/>
      <c r="M67" s="95"/>
    </row>
    <row r="68" spans="1:13" s="29" customFormat="1" ht="39.950000000000003" customHeight="1" x14ac:dyDescent="0.3">
      <c r="A68" s="151">
        <v>67</v>
      </c>
      <c r="B68" s="94" t="s">
        <v>291</v>
      </c>
      <c r="C68" s="94" t="s">
        <v>285</v>
      </c>
      <c r="D68" s="94" t="s">
        <v>287</v>
      </c>
      <c r="E68" s="135"/>
      <c r="F68" s="138" t="s">
        <v>317</v>
      </c>
      <c r="G68" s="52" t="s">
        <v>352</v>
      </c>
      <c r="H68" s="52" t="s">
        <v>358</v>
      </c>
      <c r="I68" s="211" t="s">
        <v>359</v>
      </c>
      <c r="J68" s="156"/>
      <c r="K68" s="156"/>
      <c r="L68" s="156"/>
      <c r="M68" s="95"/>
    </row>
    <row r="69" spans="1:13" s="29" customFormat="1" ht="39.950000000000003" customHeight="1" x14ac:dyDescent="0.3">
      <c r="A69" s="151">
        <v>68</v>
      </c>
      <c r="B69" s="94" t="s">
        <v>291</v>
      </c>
      <c r="C69" s="94" t="s">
        <v>285</v>
      </c>
      <c r="D69" s="94" t="s">
        <v>287</v>
      </c>
      <c r="E69" s="135"/>
      <c r="F69" s="138" t="s">
        <v>319</v>
      </c>
      <c r="G69" s="52" t="s">
        <v>352</v>
      </c>
      <c r="H69" s="52" t="s">
        <v>353</v>
      </c>
      <c r="I69" s="211" t="s">
        <v>354</v>
      </c>
      <c r="J69" s="156"/>
      <c r="K69" s="156"/>
      <c r="L69" s="156"/>
      <c r="M69" s="95"/>
    </row>
    <row r="70" spans="1:13" s="29" customFormat="1" ht="39.950000000000003" customHeight="1" x14ac:dyDescent="0.3">
      <c r="A70" s="151">
        <v>69</v>
      </c>
      <c r="B70" s="94" t="s">
        <v>291</v>
      </c>
      <c r="C70" s="94" t="s">
        <v>285</v>
      </c>
      <c r="D70" s="94" t="s">
        <v>287</v>
      </c>
      <c r="E70" s="135"/>
      <c r="F70" s="138" t="s">
        <v>321</v>
      </c>
      <c r="G70" s="52" t="s">
        <v>352</v>
      </c>
      <c r="H70" s="52" t="s">
        <v>355</v>
      </c>
      <c r="I70" s="211" t="s">
        <v>360</v>
      </c>
      <c r="J70" s="156"/>
      <c r="K70" s="156"/>
      <c r="L70" s="156"/>
      <c r="M70" s="95"/>
    </row>
    <row r="71" spans="1:13" s="29" customFormat="1" ht="39.950000000000003" customHeight="1" x14ac:dyDescent="0.3">
      <c r="A71" s="151">
        <v>70</v>
      </c>
      <c r="B71" s="94" t="s">
        <v>291</v>
      </c>
      <c r="C71" s="94" t="s">
        <v>285</v>
      </c>
      <c r="D71" s="94" t="s">
        <v>287</v>
      </c>
      <c r="E71" s="135"/>
      <c r="F71" s="138" t="s">
        <v>323</v>
      </c>
      <c r="G71" s="52" t="s">
        <v>352</v>
      </c>
      <c r="H71" s="52" t="s">
        <v>353</v>
      </c>
      <c r="I71" s="211" t="s">
        <v>354</v>
      </c>
      <c r="J71" s="156"/>
      <c r="K71" s="156"/>
      <c r="L71" s="156"/>
      <c r="M71" s="95"/>
    </row>
    <row r="72" spans="1:13" s="29" customFormat="1" ht="39.950000000000003" customHeight="1" x14ac:dyDescent="0.3">
      <c r="A72" s="145"/>
      <c r="B72" s="94"/>
      <c r="C72" s="94"/>
      <c r="D72" s="94"/>
      <c r="E72" s="135"/>
      <c r="F72" s="138"/>
      <c r="G72" s="157"/>
      <c r="H72" s="157"/>
      <c r="I72" s="156"/>
      <c r="J72" s="156"/>
      <c r="K72" s="156"/>
      <c r="L72" s="156"/>
      <c r="M72" s="95"/>
    </row>
    <row r="73" spans="1:13" s="29" customFormat="1" ht="39.950000000000003" customHeight="1" x14ac:dyDescent="0.3">
      <c r="A73" s="145"/>
      <c r="B73" s="94"/>
      <c r="C73" s="94"/>
      <c r="D73" s="94"/>
      <c r="E73" s="135"/>
      <c r="F73" s="138"/>
      <c r="G73" s="157"/>
      <c r="H73" s="157"/>
      <c r="I73" s="156"/>
      <c r="J73" s="156"/>
      <c r="K73" s="156"/>
      <c r="L73" s="156"/>
      <c r="M73" s="95"/>
    </row>
    <row r="74" spans="1:13" s="29" customFormat="1" ht="39.950000000000003" customHeight="1" x14ac:dyDescent="0.3">
      <c r="A74" s="145"/>
      <c r="B74" s="94"/>
      <c r="C74" s="94"/>
      <c r="D74" s="94"/>
      <c r="E74" s="135"/>
      <c r="F74" s="138"/>
      <c r="G74" s="157"/>
      <c r="H74" s="157"/>
      <c r="I74" s="156"/>
      <c r="J74" s="156"/>
      <c r="K74" s="156"/>
      <c r="L74" s="156"/>
      <c r="M74" s="95"/>
    </row>
    <row r="75" spans="1:13" s="29" customFormat="1" ht="39.950000000000003" customHeight="1" x14ac:dyDescent="0.3">
      <c r="A75" s="145"/>
      <c r="B75" s="94"/>
      <c r="C75" s="94"/>
      <c r="D75" s="94"/>
      <c r="E75" s="135"/>
      <c r="F75" s="138"/>
      <c r="G75" s="157"/>
      <c r="H75" s="157"/>
      <c r="I75" s="156"/>
      <c r="J75" s="156"/>
      <c r="K75" s="156"/>
      <c r="L75" s="156"/>
      <c r="M75" s="95"/>
    </row>
    <row r="76" spans="1:13" s="29" customFormat="1" ht="39.950000000000003" customHeight="1" x14ac:dyDescent="0.3">
      <c r="A76" s="145"/>
      <c r="B76" s="94"/>
      <c r="C76" s="94"/>
      <c r="D76" s="94"/>
      <c r="E76" s="135"/>
      <c r="F76" s="138"/>
      <c r="G76" s="157"/>
      <c r="H76" s="157"/>
      <c r="I76" s="156"/>
      <c r="J76" s="156"/>
      <c r="K76" s="156"/>
      <c r="L76" s="156"/>
      <c r="M76" s="95"/>
    </row>
    <row r="77" spans="1:13" s="29" customFormat="1" ht="39.950000000000003" customHeight="1" x14ac:dyDescent="0.3">
      <c r="A77" s="145"/>
      <c r="B77" s="94"/>
      <c r="C77" s="94"/>
      <c r="D77" s="94"/>
      <c r="E77" s="135"/>
      <c r="F77" s="138"/>
      <c r="G77" s="157"/>
      <c r="H77" s="157"/>
      <c r="I77" s="156"/>
      <c r="J77" s="156"/>
      <c r="K77" s="156"/>
      <c r="L77" s="156"/>
      <c r="M77" s="95"/>
    </row>
    <row r="78" spans="1:13" s="29" customFormat="1" ht="39.950000000000003" customHeight="1" x14ac:dyDescent="0.3">
      <c r="A78" s="145"/>
      <c r="B78" s="94"/>
      <c r="C78" s="94"/>
      <c r="D78" s="94"/>
      <c r="E78" s="135"/>
      <c r="F78" s="138"/>
      <c r="G78" s="157"/>
      <c r="H78" s="157"/>
      <c r="I78" s="156"/>
      <c r="J78" s="156"/>
      <c r="K78" s="156"/>
      <c r="L78" s="156"/>
      <c r="M78" s="95"/>
    </row>
    <row r="79" spans="1:13" s="29" customFormat="1" ht="39.950000000000003" customHeight="1" x14ac:dyDescent="0.3">
      <c r="A79" s="145"/>
      <c r="B79" s="94"/>
      <c r="C79" s="94"/>
      <c r="D79" s="94"/>
      <c r="E79" s="135"/>
      <c r="F79" s="138"/>
      <c r="G79" s="157"/>
      <c r="H79" s="157"/>
      <c r="I79" s="156"/>
      <c r="J79" s="156"/>
      <c r="K79" s="156"/>
      <c r="L79" s="156"/>
      <c r="M79" s="95"/>
    </row>
    <row r="80" spans="1:13" s="29" customFormat="1" ht="39.950000000000003" customHeight="1" x14ac:dyDescent="0.3">
      <c r="A80" s="145"/>
      <c r="B80" s="94"/>
      <c r="C80" s="94"/>
      <c r="D80" s="94"/>
      <c r="E80" s="135"/>
      <c r="F80" s="138"/>
      <c r="G80" s="157"/>
      <c r="H80" s="157"/>
      <c r="I80" s="156"/>
      <c r="J80" s="156"/>
      <c r="K80" s="156"/>
      <c r="L80" s="156"/>
      <c r="M80" s="95"/>
    </row>
    <row r="81" spans="1:13" s="29" customFormat="1" ht="39.950000000000003" customHeight="1" x14ac:dyDescent="0.3">
      <c r="A81" s="145"/>
      <c r="B81" s="94"/>
      <c r="C81" s="94"/>
      <c r="D81" s="94"/>
      <c r="E81" s="135"/>
      <c r="F81" s="138"/>
      <c r="G81" s="157"/>
      <c r="H81" s="157"/>
      <c r="I81" s="156"/>
      <c r="J81" s="156"/>
      <c r="K81" s="156"/>
      <c r="L81" s="156"/>
      <c r="M81" s="95"/>
    </row>
    <row r="82" spans="1:13" s="29" customFormat="1" ht="39.950000000000003" customHeight="1" x14ac:dyDescent="0.3">
      <c r="A82" s="145"/>
      <c r="B82" s="94"/>
      <c r="C82" s="94"/>
      <c r="D82" s="94"/>
      <c r="E82" s="135"/>
      <c r="F82" s="138"/>
      <c r="G82" s="157"/>
      <c r="H82" s="157"/>
      <c r="I82" s="156"/>
      <c r="J82" s="156"/>
      <c r="K82" s="156"/>
      <c r="L82" s="156"/>
      <c r="M82" s="95"/>
    </row>
    <row r="83" spans="1:13" s="29" customFormat="1" ht="39.950000000000003" customHeight="1" x14ac:dyDescent="0.3">
      <c r="A83" s="145"/>
      <c r="B83" s="94"/>
      <c r="C83" s="94"/>
      <c r="D83" s="94"/>
      <c r="E83" s="135"/>
      <c r="F83" s="138"/>
      <c r="G83" s="157"/>
      <c r="H83" s="157"/>
      <c r="I83" s="156"/>
      <c r="J83" s="156"/>
      <c r="K83" s="156"/>
      <c r="L83" s="156"/>
      <c r="M83" s="95"/>
    </row>
    <row r="84" spans="1:13" ht="39.950000000000003" customHeight="1" thickBot="1" x14ac:dyDescent="0.35">
      <c r="A84" s="146"/>
      <c r="B84" s="140"/>
      <c r="C84" s="140"/>
      <c r="D84" s="140"/>
      <c r="E84" s="142"/>
      <c r="F84" s="143"/>
      <c r="G84" s="158"/>
      <c r="H84" s="158"/>
      <c r="I84" s="159"/>
      <c r="J84" s="159"/>
      <c r="K84" s="159"/>
      <c r="L84" s="159"/>
      <c r="M84" s="141"/>
    </row>
  </sheetData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F3" sqref="F3:K39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0.75" style="26" customWidth="1"/>
    <col min="8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2" t="s">
        <v>13</v>
      </c>
      <c r="B2" s="87" t="s">
        <v>14</v>
      </c>
      <c r="C2" s="88" t="s">
        <v>15</v>
      </c>
      <c r="D2" s="90" t="s">
        <v>62</v>
      </c>
      <c r="E2" s="88" t="s">
        <v>16</v>
      </c>
      <c r="F2" s="154" t="s">
        <v>339</v>
      </c>
      <c r="G2" s="155" t="s">
        <v>340</v>
      </c>
      <c r="H2" s="155" t="s">
        <v>341</v>
      </c>
      <c r="I2" s="88" t="s">
        <v>51</v>
      </c>
      <c r="J2" s="89" t="s">
        <v>195</v>
      </c>
      <c r="K2" s="89" t="s">
        <v>196</v>
      </c>
      <c r="L2" s="91" t="s">
        <v>80</v>
      </c>
    </row>
    <row r="3" spans="1:12" s="2" customFormat="1" ht="30" customHeight="1" x14ac:dyDescent="0.3">
      <c r="A3" s="199" t="s">
        <v>17</v>
      </c>
      <c r="B3" s="93" t="s">
        <v>198</v>
      </c>
      <c r="C3" s="94" t="s">
        <v>199</v>
      </c>
      <c r="D3" s="135" t="s">
        <v>200</v>
      </c>
      <c r="E3" s="52" t="s">
        <v>201</v>
      </c>
      <c r="F3" s="52" t="s">
        <v>371</v>
      </c>
      <c r="G3" s="52" t="s">
        <v>372</v>
      </c>
      <c r="H3" s="52" t="s">
        <v>372</v>
      </c>
      <c r="I3" s="80"/>
      <c r="J3" s="92" t="s">
        <v>351</v>
      </c>
      <c r="K3" s="92"/>
      <c r="L3" s="95"/>
    </row>
    <row r="4" spans="1:12" s="2" customFormat="1" ht="30" customHeight="1" x14ac:dyDescent="0.3">
      <c r="A4" s="199"/>
      <c r="B4" s="93" t="s">
        <v>197</v>
      </c>
      <c r="C4" s="94" t="s">
        <v>199</v>
      </c>
      <c r="D4" s="135" t="s">
        <v>202</v>
      </c>
      <c r="E4" s="52" t="s">
        <v>201</v>
      </c>
      <c r="F4" s="52" t="s">
        <v>371</v>
      </c>
      <c r="G4" s="52" t="s">
        <v>372</v>
      </c>
      <c r="H4" s="52" t="s">
        <v>372</v>
      </c>
      <c r="I4" s="80"/>
      <c r="J4" s="92" t="s">
        <v>351</v>
      </c>
      <c r="K4" s="92"/>
      <c r="L4" s="95"/>
    </row>
    <row r="5" spans="1:12" s="2" customFormat="1" ht="66.75" customHeight="1" x14ac:dyDescent="0.3">
      <c r="A5" s="199"/>
      <c r="B5" s="93" t="s">
        <v>197</v>
      </c>
      <c r="C5" s="94" t="s">
        <v>199</v>
      </c>
      <c r="D5" s="135" t="s">
        <v>203</v>
      </c>
      <c r="E5" s="52" t="s">
        <v>204</v>
      </c>
      <c r="F5" s="52" t="s">
        <v>371</v>
      </c>
      <c r="G5" s="52"/>
      <c r="H5" s="80"/>
      <c r="I5" s="80"/>
      <c r="J5" s="92"/>
      <c r="K5" s="92"/>
      <c r="L5" s="95" t="s">
        <v>205</v>
      </c>
    </row>
    <row r="6" spans="1:12" s="2" customFormat="1" ht="88.5" customHeight="1" x14ac:dyDescent="0.3">
      <c r="A6" s="199"/>
      <c r="B6" s="93" t="s">
        <v>197</v>
      </c>
      <c r="C6" s="94" t="s">
        <v>199</v>
      </c>
      <c r="D6" s="135" t="s">
        <v>206</v>
      </c>
      <c r="E6" s="52" t="s">
        <v>207</v>
      </c>
      <c r="F6" s="52" t="s">
        <v>371</v>
      </c>
      <c r="G6" s="52" t="s">
        <v>372</v>
      </c>
      <c r="H6" s="80" t="s">
        <v>373</v>
      </c>
      <c r="I6" s="80"/>
      <c r="J6" s="92"/>
      <c r="K6" s="92"/>
      <c r="L6" s="95"/>
    </row>
    <row r="7" spans="1:12" s="2" customFormat="1" ht="88.5" customHeight="1" x14ac:dyDescent="0.3">
      <c r="A7" s="199"/>
      <c r="B7" s="93" t="s">
        <v>197</v>
      </c>
      <c r="C7" s="94" t="s">
        <v>67</v>
      </c>
      <c r="D7" s="135" t="s">
        <v>265</v>
      </c>
      <c r="E7" s="52" t="s">
        <v>264</v>
      </c>
      <c r="F7" s="52" t="s">
        <v>371</v>
      </c>
      <c r="G7" s="52" t="s">
        <v>374</v>
      </c>
      <c r="H7" s="80" t="s">
        <v>375</v>
      </c>
      <c r="I7" s="80"/>
      <c r="J7" s="92"/>
      <c r="K7" s="92"/>
      <c r="L7" s="95"/>
    </row>
    <row r="8" spans="1:12" s="2" customFormat="1" ht="88.5" customHeight="1" x14ac:dyDescent="0.3">
      <c r="A8" s="199"/>
      <c r="B8" s="93" t="s">
        <v>197</v>
      </c>
      <c r="C8" s="94" t="s">
        <v>199</v>
      </c>
      <c r="D8" s="135" t="s">
        <v>336</v>
      </c>
      <c r="E8" s="52" t="s">
        <v>335</v>
      </c>
      <c r="F8" s="52" t="s">
        <v>371</v>
      </c>
      <c r="G8" s="52"/>
      <c r="H8" s="80"/>
      <c r="I8" s="80"/>
      <c r="J8" s="92"/>
      <c r="K8" s="92"/>
      <c r="L8" s="95"/>
    </row>
    <row r="9" spans="1:12" s="2" customFormat="1" ht="91.5" customHeight="1" x14ac:dyDescent="0.3">
      <c r="A9" s="199"/>
      <c r="B9" s="93" t="s">
        <v>197</v>
      </c>
      <c r="C9" s="94" t="s">
        <v>199</v>
      </c>
      <c r="D9" s="135" t="s">
        <v>208</v>
      </c>
      <c r="E9" s="52" t="s">
        <v>209</v>
      </c>
      <c r="F9" s="52" t="s">
        <v>371</v>
      </c>
      <c r="G9" s="52"/>
      <c r="H9" s="80"/>
      <c r="I9" s="80"/>
      <c r="J9" s="92"/>
      <c r="K9" s="92"/>
      <c r="L9" s="95"/>
    </row>
    <row r="10" spans="1:12" s="2" customFormat="1" ht="30" customHeight="1" x14ac:dyDescent="0.3">
      <c r="A10" s="199"/>
      <c r="B10" s="93" t="s">
        <v>197</v>
      </c>
      <c r="C10" s="94" t="s">
        <v>199</v>
      </c>
      <c r="D10" s="135" t="s">
        <v>210</v>
      </c>
      <c r="E10" s="52" t="s">
        <v>211</v>
      </c>
      <c r="F10" s="52" t="s">
        <v>371</v>
      </c>
      <c r="G10" s="52" t="s">
        <v>374</v>
      </c>
      <c r="H10" s="80" t="s">
        <v>375</v>
      </c>
      <c r="I10" s="80"/>
      <c r="J10" s="92"/>
      <c r="K10" s="92"/>
      <c r="L10" s="95"/>
    </row>
    <row r="11" spans="1:12" s="2" customFormat="1" ht="48" customHeight="1" x14ac:dyDescent="0.3">
      <c r="A11" s="199"/>
      <c r="B11" s="93" t="s">
        <v>197</v>
      </c>
      <c r="C11" s="94" t="s">
        <v>199</v>
      </c>
      <c r="D11" s="135" t="s">
        <v>212</v>
      </c>
      <c r="E11" s="52" t="s">
        <v>213</v>
      </c>
      <c r="F11" s="52" t="s">
        <v>371</v>
      </c>
      <c r="G11" s="52"/>
      <c r="H11" s="80"/>
      <c r="I11" s="80"/>
      <c r="J11" s="92"/>
      <c r="K11" s="92"/>
      <c r="L11" s="95"/>
    </row>
    <row r="12" spans="1:12" s="2" customFormat="1" ht="30" customHeight="1" x14ac:dyDescent="0.3">
      <c r="A12" s="199"/>
      <c r="B12" s="93" t="s">
        <v>197</v>
      </c>
      <c r="C12" s="94" t="s">
        <v>199</v>
      </c>
      <c r="D12" s="135" t="s">
        <v>214</v>
      </c>
      <c r="E12" s="52" t="s">
        <v>213</v>
      </c>
      <c r="F12" s="52" t="s">
        <v>371</v>
      </c>
      <c r="G12" s="52"/>
      <c r="H12" s="80"/>
      <c r="I12" s="80"/>
      <c r="J12" s="92"/>
      <c r="K12" s="92"/>
      <c r="L12" s="95"/>
    </row>
    <row r="13" spans="1:12" s="2" customFormat="1" ht="51.75" customHeight="1" x14ac:dyDescent="0.3">
      <c r="A13" s="199"/>
      <c r="B13" s="93" t="s">
        <v>197</v>
      </c>
      <c r="C13" s="94" t="s">
        <v>199</v>
      </c>
      <c r="D13" s="135" t="s">
        <v>215</v>
      </c>
      <c r="E13" s="52" t="s">
        <v>382</v>
      </c>
      <c r="F13" s="52" t="s">
        <v>371</v>
      </c>
      <c r="G13" s="52"/>
      <c r="H13" s="80"/>
      <c r="I13" s="80"/>
      <c r="J13" s="92"/>
      <c r="K13" s="92"/>
      <c r="L13" s="52" t="s">
        <v>383</v>
      </c>
    </row>
    <row r="14" spans="1:12" s="2" customFormat="1" ht="60.75" customHeight="1" x14ac:dyDescent="0.3">
      <c r="A14" s="199"/>
      <c r="B14" s="93" t="s">
        <v>197</v>
      </c>
      <c r="C14" s="94" t="s">
        <v>199</v>
      </c>
      <c r="D14" s="135" t="s">
        <v>217</v>
      </c>
      <c r="E14" s="52" t="s">
        <v>218</v>
      </c>
      <c r="F14" s="52" t="s">
        <v>371</v>
      </c>
      <c r="G14" s="52" t="s">
        <v>372</v>
      </c>
      <c r="H14" s="80" t="s">
        <v>376</v>
      </c>
      <c r="I14" s="80"/>
      <c r="J14" s="92" t="s">
        <v>350</v>
      </c>
      <c r="K14" s="92"/>
      <c r="L14" s="95"/>
    </row>
    <row r="15" spans="1:12" s="2" customFormat="1" ht="30" customHeight="1" x14ac:dyDescent="0.3">
      <c r="A15" s="199"/>
      <c r="B15" s="93" t="s">
        <v>197</v>
      </c>
      <c r="C15" s="94" t="s">
        <v>199</v>
      </c>
      <c r="D15" s="135" t="s">
        <v>219</v>
      </c>
      <c r="E15" s="52" t="s">
        <v>218</v>
      </c>
      <c r="F15" s="52" t="s">
        <v>371</v>
      </c>
      <c r="G15" s="52" t="s">
        <v>376</v>
      </c>
      <c r="H15" s="80" t="s">
        <v>373</v>
      </c>
      <c r="I15" s="80"/>
      <c r="J15" s="92" t="s">
        <v>350</v>
      </c>
      <c r="K15" s="92"/>
      <c r="L15" s="95"/>
    </row>
    <row r="16" spans="1:12" s="2" customFormat="1" ht="30" customHeight="1" x14ac:dyDescent="0.3">
      <c r="A16" s="199"/>
      <c r="B16" s="93" t="s">
        <v>197</v>
      </c>
      <c r="C16" s="94" t="s">
        <v>199</v>
      </c>
      <c r="D16" s="52" t="s">
        <v>220</v>
      </c>
      <c r="E16" s="52" t="s">
        <v>221</v>
      </c>
      <c r="F16" s="52" t="s">
        <v>371</v>
      </c>
      <c r="G16" s="52" t="s">
        <v>376</v>
      </c>
      <c r="H16" s="80" t="s">
        <v>373</v>
      </c>
      <c r="I16" s="80"/>
      <c r="J16" s="92" t="s">
        <v>350</v>
      </c>
      <c r="K16" s="92"/>
      <c r="L16" s="136"/>
    </row>
    <row r="17" spans="1:12" ht="30" customHeight="1" x14ac:dyDescent="0.3">
      <c r="A17" s="199"/>
      <c r="B17" s="93" t="s">
        <v>197</v>
      </c>
      <c r="C17" s="94" t="s">
        <v>199</v>
      </c>
      <c r="D17" s="135" t="s">
        <v>222</v>
      </c>
      <c r="E17" s="52" t="s">
        <v>223</v>
      </c>
      <c r="F17" s="52" t="s">
        <v>371</v>
      </c>
      <c r="G17" s="52"/>
      <c r="H17" s="80"/>
      <c r="I17" s="80"/>
      <c r="J17" s="92"/>
      <c r="K17" s="92"/>
      <c r="L17" s="95"/>
    </row>
    <row r="18" spans="1:12" ht="64.5" customHeight="1" x14ac:dyDescent="0.3">
      <c r="A18" s="199"/>
      <c r="B18" s="93" t="s">
        <v>197</v>
      </c>
      <c r="C18" s="94" t="s">
        <v>199</v>
      </c>
      <c r="D18" s="135" t="s">
        <v>225</v>
      </c>
      <c r="E18" s="52" t="s">
        <v>224</v>
      </c>
      <c r="F18" s="52" t="s">
        <v>371</v>
      </c>
      <c r="G18" s="52"/>
      <c r="H18" s="80"/>
      <c r="I18" s="80"/>
      <c r="J18" s="92"/>
      <c r="K18" s="92"/>
      <c r="L18" s="95"/>
    </row>
    <row r="19" spans="1:12" ht="30" customHeight="1" x14ac:dyDescent="0.3">
      <c r="A19" s="199"/>
      <c r="B19" s="93" t="s">
        <v>197</v>
      </c>
      <c r="C19" s="94" t="s">
        <v>199</v>
      </c>
      <c r="D19" s="135" t="s">
        <v>226</v>
      </c>
      <c r="E19" s="52" t="s">
        <v>227</v>
      </c>
      <c r="F19" s="52" t="s">
        <v>371</v>
      </c>
      <c r="G19" s="52"/>
      <c r="H19" s="80"/>
      <c r="I19" s="80"/>
      <c r="J19" s="92"/>
      <c r="K19" s="92"/>
      <c r="L19" s="95"/>
    </row>
    <row r="20" spans="1:12" ht="61.5" customHeight="1" x14ac:dyDescent="0.3">
      <c r="A20" s="199"/>
      <c r="B20" s="93" t="s">
        <v>197</v>
      </c>
      <c r="C20" s="94" t="s">
        <v>199</v>
      </c>
      <c r="D20" s="52" t="s">
        <v>229</v>
      </c>
      <c r="E20" s="52" t="s">
        <v>228</v>
      </c>
      <c r="F20" s="52" t="s">
        <v>371</v>
      </c>
      <c r="G20" s="52" t="s">
        <v>376</v>
      </c>
      <c r="H20" s="80" t="s">
        <v>373</v>
      </c>
      <c r="I20" s="80"/>
      <c r="J20" s="92" t="s">
        <v>350</v>
      </c>
      <c r="K20" s="92"/>
      <c r="L20" s="95"/>
    </row>
    <row r="21" spans="1:12" ht="91.5" customHeight="1" x14ac:dyDescent="0.3">
      <c r="A21" s="199"/>
      <c r="B21" s="93" t="s">
        <v>197</v>
      </c>
      <c r="C21" s="94" t="s">
        <v>199</v>
      </c>
      <c r="D21" s="135" t="s">
        <v>230</v>
      </c>
      <c r="E21" s="52" t="s">
        <v>231</v>
      </c>
      <c r="F21" s="52" t="s">
        <v>371</v>
      </c>
      <c r="G21" s="52" t="s">
        <v>374</v>
      </c>
      <c r="H21" s="80" t="s">
        <v>377</v>
      </c>
      <c r="I21" s="80"/>
      <c r="J21" s="92"/>
      <c r="K21" s="92"/>
      <c r="L21" s="95"/>
    </row>
    <row r="22" spans="1:12" ht="135" x14ac:dyDescent="0.3">
      <c r="A22" s="199"/>
      <c r="B22" s="93" t="s">
        <v>197</v>
      </c>
      <c r="C22" s="94" t="s">
        <v>199</v>
      </c>
      <c r="D22" s="135" t="s">
        <v>233</v>
      </c>
      <c r="E22" s="52" t="s">
        <v>232</v>
      </c>
      <c r="F22" s="52" t="s">
        <v>371</v>
      </c>
      <c r="G22" s="52" t="s">
        <v>372</v>
      </c>
      <c r="H22" s="80" t="s">
        <v>373</v>
      </c>
      <c r="I22" s="80"/>
      <c r="J22" s="92"/>
      <c r="K22" s="92"/>
      <c r="L22" s="137"/>
    </row>
    <row r="23" spans="1:12" ht="30" customHeight="1" x14ac:dyDescent="0.3">
      <c r="A23" s="199"/>
      <c r="B23" s="93" t="s">
        <v>197</v>
      </c>
      <c r="C23" s="94" t="s">
        <v>199</v>
      </c>
      <c r="D23" s="135" t="s">
        <v>234</v>
      </c>
      <c r="E23" s="52" t="s">
        <v>235</v>
      </c>
      <c r="F23" s="52" t="s">
        <v>371</v>
      </c>
      <c r="G23" s="52" t="s">
        <v>375</v>
      </c>
      <c r="H23" s="80" t="s">
        <v>377</v>
      </c>
      <c r="I23" s="80"/>
      <c r="J23" s="92"/>
      <c r="K23" s="92"/>
      <c r="L23" s="95"/>
    </row>
    <row r="24" spans="1:12" ht="30" customHeight="1" x14ac:dyDescent="0.3">
      <c r="A24" s="199"/>
      <c r="B24" s="93" t="s">
        <v>197</v>
      </c>
      <c r="C24" s="94" t="s">
        <v>199</v>
      </c>
      <c r="D24" s="135" t="s">
        <v>236</v>
      </c>
      <c r="E24" s="52" t="s">
        <v>237</v>
      </c>
      <c r="F24" s="52" t="s">
        <v>371</v>
      </c>
      <c r="G24" s="52" t="s">
        <v>374</v>
      </c>
      <c r="H24" s="80" t="s">
        <v>375</v>
      </c>
      <c r="I24" s="80"/>
      <c r="J24" s="92"/>
      <c r="K24" s="92"/>
      <c r="L24" s="95"/>
    </row>
    <row r="25" spans="1:12" ht="30" customHeight="1" x14ac:dyDescent="0.3">
      <c r="A25" s="199"/>
      <c r="B25" s="93" t="s">
        <v>197</v>
      </c>
      <c r="C25" s="94" t="s">
        <v>199</v>
      </c>
      <c r="D25" s="135" t="s">
        <v>238</v>
      </c>
      <c r="E25" s="52" t="s">
        <v>239</v>
      </c>
      <c r="F25" s="52" t="s">
        <v>371</v>
      </c>
      <c r="G25" s="52" t="s">
        <v>374</v>
      </c>
      <c r="H25" s="80" t="s">
        <v>375</v>
      </c>
      <c r="I25" s="80"/>
      <c r="J25" s="92"/>
      <c r="K25" s="92"/>
      <c r="L25" s="95"/>
    </row>
    <row r="26" spans="1:12" ht="30" customHeight="1" x14ac:dyDescent="0.3">
      <c r="A26" s="199"/>
      <c r="B26" s="93" t="s">
        <v>197</v>
      </c>
      <c r="C26" s="94" t="s">
        <v>240</v>
      </c>
      <c r="D26" s="135" t="s">
        <v>241</v>
      </c>
      <c r="E26" s="52"/>
      <c r="F26" s="52" t="s">
        <v>371</v>
      </c>
      <c r="G26" s="52"/>
      <c r="H26" s="80"/>
      <c r="I26" s="80"/>
      <c r="J26" s="92"/>
      <c r="K26" s="92"/>
      <c r="L26" s="95"/>
    </row>
    <row r="27" spans="1:12" ht="51" customHeight="1" x14ac:dyDescent="0.3">
      <c r="A27" s="199"/>
      <c r="B27" s="93" t="s">
        <v>197</v>
      </c>
      <c r="C27" s="94" t="s">
        <v>242</v>
      </c>
      <c r="D27" s="135" t="s">
        <v>243</v>
      </c>
      <c r="E27" s="52" t="s">
        <v>244</v>
      </c>
      <c r="F27" s="52" t="s">
        <v>371</v>
      </c>
      <c r="G27" s="52" t="s">
        <v>374</v>
      </c>
      <c r="H27" s="80" t="s">
        <v>377</v>
      </c>
      <c r="I27" s="80"/>
      <c r="J27" s="92"/>
      <c r="K27" s="92"/>
      <c r="L27" s="95"/>
    </row>
    <row r="28" spans="1:12" ht="30" customHeight="1" x14ac:dyDescent="0.3">
      <c r="A28" s="199"/>
      <c r="B28" s="93" t="s">
        <v>197</v>
      </c>
      <c r="C28" s="94" t="s">
        <v>242</v>
      </c>
      <c r="D28" s="135" t="s">
        <v>245</v>
      </c>
      <c r="E28" s="52" t="s">
        <v>246</v>
      </c>
      <c r="F28" s="52" t="s">
        <v>371</v>
      </c>
      <c r="G28" s="52" t="s">
        <v>374</v>
      </c>
      <c r="H28" s="80" t="s">
        <v>377</v>
      </c>
      <c r="I28" s="80"/>
      <c r="J28" s="92"/>
      <c r="K28" s="92"/>
      <c r="L28" s="95"/>
    </row>
    <row r="29" spans="1:12" ht="30" customHeight="1" x14ac:dyDescent="0.3">
      <c r="A29" s="199"/>
      <c r="B29" s="93" t="s">
        <v>197</v>
      </c>
      <c r="C29" s="94" t="s">
        <v>301</v>
      </c>
      <c r="D29" s="135" t="s">
        <v>247</v>
      </c>
      <c r="E29" s="52"/>
      <c r="F29" s="52" t="s">
        <v>371</v>
      </c>
      <c r="G29" s="52"/>
      <c r="H29" s="80"/>
      <c r="I29" s="80"/>
      <c r="J29" s="92"/>
      <c r="K29" s="92"/>
      <c r="L29" s="95"/>
    </row>
    <row r="30" spans="1:12" ht="30" customHeight="1" x14ac:dyDescent="0.3">
      <c r="A30" s="199"/>
      <c r="B30" s="93" t="s">
        <v>197</v>
      </c>
      <c r="C30" s="94" t="s">
        <v>300</v>
      </c>
      <c r="D30" s="135" t="s">
        <v>248</v>
      </c>
      <c r="E30" s="52"/>
      <c r="F30" s="52" t="s">
        <v>371</v>
      </c>
      <c r="G30" s="52"/>
      <c r="H30" s="80"/>
      <c r="I30" s="80"/>
      <c r="J30" s="92"/>
      <c r="K30" s="92"/>
      <c r="L30" s="95"/>
    </row>
    <row r="31" spans="1:12" ht="30" customHeight="1" x14ac:dyDescent="0.3">
      <c r="A31" s="199"/>
      <c r="B31" s="93" t="s">
        <v>197</v>
      </c>
      <c r="C31" s="94" t="s">
        <v>300</v>
      </c>
      <c r="D31" s="135" t="s">
        <v>249</v>
      </c>
      <c r="E31" s="52"/>
      <c r="F31" s="52" t="s">
        <v>371</v>
      </c>
      <c r="G31" s="52" t="s">
        <v>378</v>
      </c>
      <c r="H31" s="80" t="s">
        <v>379</v>
      </c>
      <c r="I31" s="80"/>
      <c r="J31" s="92"/>
      <c r="K31" s="92"/>
      <c r="L31" s="95"/>
    </row>
    <row r="32" spans="1:12" ht="30" customHeight="1" x14ac:dyDescent="0.3">
      <c r="A32" s="199"/>
      <c r="B32" s="93" t="s">
        <v>197</v>
      </c>
      <c r="C32" s="94" t="s">
        <v>300</v>
      </c>
      <c r="D32" s="135" t="s">
        <v>250</v>
      </c>
      <c r="E32" s="52"/>
      <c r="F32" s="52" t="s">
        <v>371</v>
      </c>
      <c r="G32" s="52" t="s">
        <v>380</v>
      </c>
      <c r="H32" s="80" t="s">
        <v>381</v>
      </c>
      <c r="I32" s="80"/>
      <c r="J32" s="92"/>
      <c r="K32" s="92"/>
      <c r="L32" s="95"/>
    </row>
    <row r="33" spans="1:12" ht="30" customHeight="1" x14ac:dyDescent="0.3">
      <c r="A33" s="199"/>
      <c r="B33" s="93" t="s">
        <v>197</v>
      </c>
      <c r="C33" s="94" t="s">
        <v>300</v>
      </c>
      <c r="D33" s="135" t="s">
        <v>251</v>
      </c>
      <c r="E33" s="52"/>
      <c r="F33" s="52" t="s">
        <v>371</v>
      </c>
      <c r="G33" s="52" t="s">
        <v>380</v>
      </c>
      <c r="H33" s="80" t="s">
        <v>381</v>
      </c>
      <c r="I33" s="80"/>
      <c r="J33" s="92"/>
      <c r="K33" s="92"/>
      <c r="L33" s="95"/>
    </row>
    <row r="34" spans="1:12" ht="30" customHeight="1" x14ac:dyDescent="0.3">
      <c r="A34" s="199"/>
      <c r="B34" s="93" t="s">
        <v>197</v>
      </c>
      <c r="C34" s="94" t="s">
        <v>301</v>
      </c>
      <c r="D34" s="135" t="s">
        <v>252</v>
      </c>
      <c r="E34" s="52"/>
      <c r="F34" s="52" t="s">
        <v>371</v>
      </c>
      <c r="G34" s="52"/>
      <c r="H34" s="80"/>
      <c r="I34" s="80"/>
      <c r="J34" s="92"/>
      <c r="K34" s="92"/>
      <c r="L34" s="95"/>
    </row>
    <row r="35" spans="1:12" ht="30" customHeight="1" x14ac:dyDescent="0.3">
      <c r="A35" s="199"/>
      <c r="B35" s="93" t="s">
        <v>260</v>
      </c>
      <c r="C35" s="94" t="s">
        <v>303</v>
      </c>
      <c r="D35" s="135" t="s">
        <v>253</v>
      </c>
      <c r="E35" s="52" t="s">
        <v>254</v>
      </c>
      <c r="F35" s="52" t="s">
        <v>371</v>
      </c>
      <c r="G35" s="52" t="s">
        <v>370</v>
      </c>
      <c r="H35" s="80" t="s">
        <v>372</v>
      </c>
      <c r="I35" s="80" t="s">
        <v>370</v>
      </c>
      <c r="J35" s="92" t="s">
        <v>350</v>
      </c>
      <c r="K35" s="92"/>
      <c r="L35" s="95"/>
    </row>
    <row r="36" spans="1:12" ht="30" customHeight="1" x14ac:dyDescent="0.3">
      <c r="A36" s="199"/>
      <c r="B36" s="93" t="s">
        <v>260</v>
      </c>
      <c r="C36" s="94" t="s">
        <v>303</v>
      </c>
      <c r="D36" s="52" t="s">
        <v>255</v>
      </c>
      <c r="E36" s="52" t="s">
        <v>256</v>
      </c>
      <c r="F36" s="52" t="s">
        <v>371</v>
      </c>
      <c r="G36" s="52" t="s">
        <v>370</v>
      </c>
      <c r="H36" s="80" t="s">
        <v>372</v>
      </c>
      <c r="I36" s="80"/>
      <c r="J36" s="92"/>
      <c r="K36" s="92"/>
      <c r="L36" s="95"/>
    </row>
    <row r="37" spans="1:12" ht="30" customHeight="1" x14ac:dyDescent="0.3">
      <c r="A37" s="199"/>
      <c r="B37" s="93" t="s">
        <v>260</v>
      </c>
      <c r="C37" s="94" t="s">
        <v>257</v>
      </c>
      <c r="D37" s="135" t="s">
        <v>258</v>
      </c>
      <c r="E37" s="52"/>
      <c r="F37" s="52" t="s">
        <v>371</v>
      </c>
      <c r="G37" s="52"/>
      <c r="H37" s="80"/>
      <c r="I37" s="80"/>
      <c r="J37" s="92"/>
      <c r="K37" s="92"/>
      <c r="L37" s="95"/>
    </row>
    <row r="38" spans="1:12" ht="30" customHeight="1" x14ac:dyDescent="0.3">
      <c r="A38" s="199"/>
      <c r="B38" s="93" t="s">
        <v>260</v>
      </c>
      <c r="C38" s="94" t="s">
        <v>257</v>
      </c>
      <c r="D38" s="135" t="s">
        <v>259</v>
      </c>
      <c r="E38" s="138"/>
      <c r="F38" s="52" t="s">
        <v>371</v>
      </c>
      <c r="G38" s="138"/>
      <c r="H38" s="80"/>
      <c r="I38" s="80"/>
      <c r="J38" s="92"/>
      <c r="K38" s="92"/>
      <c r="L38" s="95"/>
    </row>
    <row r="39" spans="1:12" ht="30" customHeight="1" thickBot="1" x14ac:dyDescent="0.35">
      <c r="A39" s="200"/>
      <c r="B39" s="139" t="s">
        <v>261</v>
      </c>
      <c r="C39" s="140" t="s">
        <v>262</v>
      </c>
      <c r="D39" s="142" t="s">
        <v>263</v>
      </c>
      <c r="E39" s="143"/>
      <c r="F39" s="143" t="s">
        <v>368</v>
      </c>
      <c r="G39" s="143" t="s">
        <v>369</v>
      </c>
      <c r="H39" s="143" t="s">
        <v>369</v>
      </c>
      <c r="I39" s="133"/>
      <c r="J39" s="134"/>
      <c r="K39" s="134"/>
      <c r="L39" s="141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H5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5" style="26" customWidth="1"/>
    <col min="8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2" t="s">
        <v>0</v>
      </c>
      <c r="B2" s="87" t="s">
        <v>1</v>
      </c>
      <c r="C2" s="88" t="s">
        <v>15</v>
      </c>
      <c r="D2" s="90" t="s">
        <v>62</v>
      </c>
      <c r="E2" s="88" t="s">
        <v>9</v>
      </c>
      <c r="F2" s="154" t="s">
        <v>339</v>
      </c>
      <c r="G2" s="155" t="s">
        <v>340</v>
      </c>
      <c r="H2" s="155" t="s">
        <v>341</v>
      </c>
      <c r="I2" s="88" t="s">
        <v>51</v>
      </c>
      <c r="J2" s="89" t="s">
        <v>195</v>
      </c>
      <c r="K2" s="89" t="s">
        <v>196</v>
      </c>
      <c r="L2" s="91" t="s">
        <v>80</v>
      </c>
    </row>
    <row r="3" spans="1:12" s="2" customFormat="1" ht="137.25" customHeight="1" x14ac:dyDescent="0.3">
      <c r="A3" s="199" t="s">
        <v>268</v>
      </c>
      <c r="B3" s="144" t="s">
        <v>119</v>
      </c>
      <c r="C3" s="94" t="s">
        <v>70</v>
      </c>
      <c r="D3" s="135" t="s">
        <v>120</v>
      </c>
      <c r="E3" s="52"/>
      <c r="F3" s="52" t="s">
        <v>361</v>
      </c>
      <c r="G3" s="52" t="s">
        <v>366</v>
      </c>
      <c r="H3" s="80" t="s">
        <v>367</v>
      </c>
      <c r="I3" s="80"/>
      <c r="J3" s="92"/>
      <c r="K3" s="92"/>
      <c r="L3" s="95"/>
    </row>
    <row r="4" spans="1:12" s="2" customFormat="1" ht="30" customHeight="1" x14ac:dyDescent="0.3">
      <c r="A4" s="199"/>
      <c r="B4" s="144" t="s">
        <v>267</v>
      </c>
      <c r="C4" s="94" t="s">
        <v>117</v>
      </c>
      <c r="D4" s="135" t="s">
        <v>121</v>
      </c>
      <c r="E4" s="52"/>
      <c r="F4" s="52" t="s">
        <v>361</v>
      </c>
      <c r="G4" s="52" t="s">
        <v>366</v>
      </c>
      <c r="H4" s="80" t="s">
        <v>367</v>
      </c>
      <c r="I4" s="80"/>
      <c r="J4" s="92"/>
      <c r="K4" s="92"/>
      <c r="L4" s="95"/>
    </row>
    <row r="5" spans="1:12" s="2" customFormat="1" ht="66.75" customHeight="1" x14ac:dyDescent="0.3">
      <c r="A5" s="199"/>
      <c r="B5" s="93" t="s">
        <v>266</v>
      </c>
      <c r="C5" s="94" t="s">
        <v>140</v>
      </c>
      <c r="D5" s="135" t="s">
        <v>122</v>
      </c>
      <c r="E5" s="52"/>
      <c r="F5" s="52" t="s">
        <v>361</v>
      </c>
      <c r="G5" s="52"/>
      <c r="H5" s="80"/>
      <c r="I5" s="80"/>
      <c r="J5" s="92"/>
      <c r="K5" s="92"/>
      <c r="L5" s="95"/>
    </row>
    <row r="6" spans="1:12" s="2" customFormat="1" ht="88.5" customHeight="1" x14ac:dyDescent="0.3">
      <c r="A6" s="199"/>
      <c r="B6" s="93"/>
      <c r="C6" s="94"/>
      <c r="D6" s="135"/>
      <c r="E6" s="52"/>
      <c r="F6" s="52"/>
      <c r="G6" s="52"/>
      <c r="H6" s="80"/>
      <c r="I6" s="80"/>
      <c r="J6" s="92"/>
      <c r="K6" s="92"/>
      <c r="L6" s="95"/>
    </row>
    <row r="7" spans="1:12" s="2" customFormat="1" ht="88.5" customHeight="1" x14ac:dyDescent="0.3">
      <c r="A7" s="199"/>
      <c r="B7" s="93"/>
      <c r="C7" s="94"/>
      <c r="D7" s="135"/>
      <c r="E7" s="52"/>
      <c r="F7" s="52"/>
      <c r="G7" s="52"/>
      <c r="H7" s="80"/>
      <c r="I7" s="80"/>
      <c r="J7" s="92"/>
      <c r="K7" s="92"/>
      <c r="L7" s="95"/>
    </row>
    <row r="8" spans="1:12" s="2" customFormat="1" ht="91.5" customHeight="1" x14ac:dyDescent="0.3">
      <c r="A8" s="199"/>
      <c r="B8" s="93"/>
      <c r="C8" s="94"/>
      <c r="D8" s="135"/>
      <c r="E8" s="52"/>
      <c r="F8" s="52"/>
      <c r="G8" s="52"/>
      <c r="H8" s="80"/>
      <c r="I8" s="80"/>
      <c r="J8" s="92"/>
      <c r="K8" s="92"/>
      <c r="L8" s="95"/>
    </row>
    <row r="9" spans="1:12" s="2" customFormat="1" ht="30" customHeight="1" x14ac:dyDescent="0.3">
      <c r="A9" s="199"/>
      <c r="B9" s="93"/>
      <c r="C9" s="94"/>
      <c r="D9" s="135"/>
      <c r="E9" s="52"/>
      <c r="F9" s="52"/>
      <c r="G9" s="52"/>
      <c r="H9" s="80"/>
      <c r="I9" s="80"/>
      <c r="J9" s="92"/>
      <c r="K9" s="92"/>
      <c r="L9" s="95"/>
    </row>
    <row r="10" spans="1:12" s="2" customFormat="1" ht="48" customHeight="1" x14ac:dyDescent="0.3">
      <c r="A10" s="199"/>
      <c r="B10" s="93"/>
      <c r="C10" s="94"/>
      <c r="D10" s="135"/>
      <c r="E10" s="52"/>
      <c r="F10" s="52"/>
      <c r="G10" s="52"/>
      <c r="H10" s="80"/>
      <c r="I10" s="80"/>
      <c r="J10" s="92"/>
      <c r="K10" s="92"/>
      <c r="L10" s="95"/>
    </row>
    <row r="11" spans="1:12" s="2" customFormat="1" ht="30" customHeight="1" x14ac:dyDescent="0.3">
      <c r="A11" s="199"/>
      <c r="B11" s="93"/>
      <c r="C11" s="94"/>
      <c r="D11" s="135"/>
      <c r="E11" s="52"/>
      <c r="F11" s="52"/>
      <c r="G11" s="52"/>
      <c r="H11" s="80"/>
      <c r="I11" s="80"/>
      <c r="J11" s="92"/>
      <c r="K11" s="92"/>
      <c r="L11" s="95"/>
    </row>
    <row r="12" spans="1:12" s="2" customFormat="1" ht="51.75" customHeight="1" x14ac:dyDescent="0.3">
      <c r="A12" s="199"/>
      <c r="B12" s="93"/>
      <c r="C12" s="94"/>
      <c r="D12" s="135"/>
      <c r="E12" s="52"/>
      <c r="F12" s="52"/>
      <c r="G12" s="52"/>
      <c r="H12" s="80"/>
      <c r="I12" s="80"/>
      <c r="J12" s="92"/>
      <c r="K12" s="92"/>
      <c r="L12" s="95"/>
    </row>
    <row r="13" spans="1:12" s="2" customFormat="1" ht="60.75" customHeight="1" x14ac:dyDescent="0.3">
      <c r="A13" s="199"/>
      <c r="B13" s="93"/>
      <c r="C13" s="94"/>
      <c r="D13" s="135"/>
      <c r="E13" s="52"/>
      <c r="F13" s="52"/>
      <c r="G13" s="52"/>
      <c r="H13" s="80"/>
      <c r="I13" s="80"/>
      <c r="J13" s="92"/>
      <c r="K13" s="92"/>
      <c r="L13" s="95"/>
    </row>
    <row r="14" spans="1:12" s="2" customFormat="1" ht="30" customHeight="1" x14ac:dyDescent="0.3">
      <c r="A14" s="199"/>
      <c r="B14" s="93"/>
      <c r="C14" s="94"/>
      <c r="D14" s="135"/>
      <c r="E14" s="52"/>
      <c r="F14" s="52"/>
      <c r="G14" s="52"/>
      <c r="H14" s="80"/>
      <c r="I14" s="80"/>
      <c r="J14" s="92"/>
      <c r="K14" s="92"/>
      <c r="L14" s="95"/>
    </row>
    <row r="15" spans="1:12" s="2" customFormat="1" ht="30" customHeight="1" x14ac:dyDescent="0.3">
      <c r="A15" s="199"/>
      <c r="B15" s="93"/>
      <c r="C15" s="94"/>
      <c r="D15" s="52"/>
      <c r="E15" s="52"/>
      <c r="F15" s="52"/>
      <c r="G15" s="52"/>
      <c r="H15" s="79"/>
      <c r="I15" s="80"/>
      <c r="J15" s="92"/>
      <c r="K15" s="92"/>
      <c r="L15" s="136"/>
    </row>
    <row r="16" spans="1:12" ht="30" customHeight="1" x14ac:dyDescent="0.3">
      <c r="A16" s="199"/>
      <c r="B16" s="93"/>
      <c r="C16" s="94"/>
      <c r="D16" s="135"/>
      <c r="E16" s="52"/>
      <c r="F16" s="52"/>
      <c r="G16" s="52"/>
      <c r="H16" s="80"/>
      <c r="I16" s="80"/>
      <c r="J16" s="92"/>
      <c r="K16" s="92"/>
      <c r="L16" s="95"/>
    </row>
    <row r="17" spans="1:12" ht="64.5" customHeight="1" x14ac:dyDescent="0.3">
      <c r="A17" s="199"/>
      <c r="B17" s="93"/>
      <c r="C17" s="94"/>
      <c r="D17" s="135"/>
      <c r="E17" s="52"/>
      <c r="F17" s="52"/>
      <c r="G17" s="52"/>
      <c r="H17" s="80"/>
      <c r="I17" s="80"/>
      <c r="J17" s="92"/>
      <c r="K17" s="92"/>
      <c r="L17" s="95"/>
    </row>
    <row r="18" spans="1:12" ht="30" customHeight="1" x14ac:dyDescent="0.3">
      <c r="A18" s="199"/>
      <c r="B18" s="93"/>
      <c r="C18" s="94"/>
      <c r="D18" s="135"/>
      <c r="E18" s="52"/>
      <c r="F18" s="52"/>
      <c r="G18" s="52"/>
      <c r="H18" s="80"/>
      <c r="I18" s="80"/>
      <c r="J18" s="92"/>
      <c r="K18" s="92"/>
      <c r="L18" s="95"/>
    </row>
    <row r="19" spans="1:12" ht="61.5" customHeight="1" x14ac:dyDescent="0.3">
      <c r="A19" s="199"/>
      <c r="B19" s="93"/>
      <c r="C19" s="94"/>
      <c r="D19" s="52"/>
      <c r="E19" s="52"/>
      <c r="F19" s="52"/>
      <c r="G19" s="52"/>
      <c r="H19" s="80"/>
      <c r="I19" s="80"/>
      <c r="J19" s="92"/>
      <c r="K19" s="92"/>
      <c r="L19" s="95"/>
    </row>
    <row r="20" spans="1:12" ht="91.5" customHeight="1" x14ac:dyDescent="0.3">
      <c r="A20" s="199"/>
      <c r="B20" s="93"/>
      <c r="C20" s="94"/>
      <c r="D20" s="135"/>
      <c r="E20" s="52"/>
      <c r="F20" s="52"/>
      <c r="G20" s="52"/>
      <c r="H20" s="80"/>
      <c r="I20" s="80"/>
      <c r="J20" s="92"/>
      <c r="K20" s="92"/>
      <c r="L20" s="95"/>
    </row>
    <row r="21" spans="1:12" x14ac:dyDescent="0.3">
      <c r="A21" s="199"/>
      <c r="B21" s="93"/>
      <c r="C21" s="94"/>
      <c r="D21" s="135"/>
      <c r="E21" s="52"/>
      <c r="F21" s="52"/>
      <c r="G21" s="52"/>
      <c r="H21" s="80"/>
      <c r="I21" s="80"/>
      <c r="J21" s="92"/>
      <c r="K21" s="92"/>
      <c r="L21" s="137"/>
    </row>
    <row r="22" spans="1:12" ht="30" customHeight="1" x14ac:dyDescent="0.3">
      <c r="A22" s="199"/>
      <c r="B22" s="93"/>
      <c r="C22" s="94"/>
      <c r="D22" s="135"/>
      <c r="E22" s="52"/>
      <c r="F22" s="52"/>
      <c r="G22" s="52"/>
      <c r="H22" s="80"/>
      <c r="I22" s="80"/>
      <c r="J22" s="92"/>
      <c r="K22" s="92"/>
      <c r="L22" s="95"/>
    </row>
    <row r="23" spans="1:12" ht="30" customHeight="1" x14ac:dyDescent="0.3">
      <c r="A23" s="199"/>
      <c r="B23" s="93"/>
      <c r="C23" s="94"/>
      <c r="D23" s="135"/>
      <c r="E23" s="52"/>
      <c r="F23" s="52"/>
      <c r="G23" s="52"/>
      <c r="H23" s="80"/>
      <c r="I23" s="80"/>
      <c r="J23" s="92"/>
      <c r="K23" s="92"/>
      <c r="L23" s="95"/>
    </row>
    <row r="24" spans="1:12" ht="30" customHeight="1" x14ac:dyDescent="0.3">
      <c r="A24" s="199"/>
      <c r="B24" s="93"/>
      <c r="C24" s="94"/>
      <c r="D24" s="135"/>
      <c r="E24" s="52"/>
      <c r="F24" s="52"/>
      <c r="G24" s="52"/>
      <c r="H24" s="80"/>
      <c r="I24" s="80"/>
      <c r="J24" s="92"/>
      <c r="K24" s="92"/>
      <c r="L24" s="95"/>
    </row>
    <row r="25" spans="1:12" ht="30" customHeight="1" x14ac:dyDescent="0.3">
      <c r="A25" s="199"/>
      <c r="B25" s="93"/>
      <c r="C25" s="94"/>
      <c r="D25" s="135"/>
      <c r="E25" s="52"/>
      <c r="F25" s="52"/>
      <c r="G25" s="52"/>
      <c r="H25" s="80"/>
      <c r="I25" s="80"/>
      <c r="J25" s="92"/>
      <c r="K25" s="92"/>
      <c r="L25" s="95"/>
    </row>
    <row r="26" spans="1:12" ht="51" customHeight="1" x14ac:dyDescent="0.3">
      <c r="A26" s="199"/>
      <c r="B26" s="93"/>
      <c r="C26" s="94"/>
      <c r="D26" s="135"/>
      <c r="E26" s="52"/>
      <c r="F26" s="52"/>
      <c r="G26" s="52"/>
      <c r="H26" s="80"/>
      <c r="I26" s="80"/>
      <c r="J26" s="92"/>
      <c r="K26" s="92"/>
      <c r="L26" s="95"/>
    </row>
    <row r="27" spans="1:12" ht="30" customHeight="1" x14ac:dyDescent="0.3">
      <c r="A27" s="199"/>
      <c r="B27" s="93"/>
      <c r="C27" s="94"/>
      <c r="D27" s="135"/>
      <c r="E27" s="52"/>
      <c r="F27" s="52"/>
      <c r="G27" s="52"/>
      <c r="H27" s="80"/>
      <c r="I27" s="80"/>
      <c r="J27" s="92"/>
      <c r="K27" s="92"/>
      <c r="L27" s="95"/>
    </row>
    <row r="28" spans="1:12" ht="30" customHeight="1" x14ac:dyDescent="0.3">
      <c r="A28" s="199"/>
      <c r="B28" s="93"/>
      <c r="C28" s="94"/>
      <c r="D28" s="135"/>
      <c r="E28" s="52"/>
      <c r="F28" s="52"/>
      <c r="G28" s="52"/>
      <c r="H28" s="80"/>
      <c r="I28" s="80"/>
      <c r="J28" s="92"/>
      <c r="K28" s="92"/>
      <c r="L28" s="95"/>
    </row>
    <row r="29" spans="1:12" ht="30" customHeight="1" x14ac:dyDescent="0.3">
      <c r="A29" s="199"/>
      <c r="B29" s="93"/>
      <c r="C29" s="94"/>
      <c r="D29" s="135"/>
      <c r="E29" s="52"/>
      <c r="F29" s="52"/>
      <c r="G29" s="52"/>
      <c r="H29" s="80"/>
      <c r="I29" s="80"/>
      <c r="J29" s="92"/>
      <c r="K29" s="92"/>
      <c r="L29" s="95"/>
    </row>
    <row r="30" spans="1:12" ht="30" customHeight="1" x14ac:dyDescent="0.3">
      <c r="A30" s="199"/>
      <c r="B30" s="93"/>
      <c r="C30" s="94"/>
      <c r="D30" s="135"/>
      <c r="E30" s="52"/>
      <c r="F30" s="52"/>
      <c r="G30" s="52"/>
      <c r="H30" s="80"/>
      <c r="I30" s="80"/>
      <c r="J30" s="92"/>
      <c r="K30" s="92"/>
      <c r="L30" s="95"/>
    </row>
    <row r="31" spans="1:12" ht="30" customHeight="1" x14ac:dyDescent="0.3">
      <c r="A31" s="199"/>
      <c r="B31" s="93"/>
      <c r="C31" s="94"/>
      <c r="D31" s="135"/>
      <c r="E31" s="52"/>
      <c r="F31" s="52"/>
      <c r="G31" s="52"/>
      <c r="H31" s="80"/>
      <c r="I31" s="80"/>
      <c r="J31" s="92"/>
      <c r="K31" s="92"/>
      <c r="L31" s="95"/>
    </row>
    <row r="32" spans="1:12" ht="30" customHeight="1" x14ac:dyDescent="0.3">
      <c r="A32" s="199"/>
      <c r="B32" s="93"/>
      <c r="C32" s="94"/>
      <c r="D32" s="135"/>
      <c r="E32" s="52"/>
      <c r="F32" s="52"/>
      <c r="G32" s="52"/>
      <c r="H32" s="80"/>
      <c r="I32" s="80"/>
      <c r="J32" s="92"/>
      <c r="K32" s="92"/>
      <c r="L32" s="95"/>
    </row>
    <row r="33" spans="1:12" ht="30" customHeight="1" x14ac:dyDescent="0.3">
      <c r="A33" s="199"/>
      <c r="B33" s="93"/>
      <c r="C33" s="94"/>
      <c r="D33" s="135"/>
      <c r="E33" s="52"/>
      <c r="F33" s="52"/>
      <c r="G33" s="52"/>
      <c r="H33" s="80"/>
      <c r="I33" s="80"/>
      <c r="J33" s="92"/>
      <c r="K33" s="92"/>
      <c r="L33" s="95"/>
    </row>
    <row r="34" spans="1:12" ht="30" customHeight="1" x14ac:dyDescent="0.3">
      <c r="A34" s="199"/>
      <c r="B34" s="93"/>
      <c r="C34" s="94"/>
      <c r="D34" s="135"/>
      <c r="E34" s="52"/>
      <c r="F34" s="52"/>
      <c r="G34" s="52"/>
      <c r="H34" s="80"/>
      <c r="I34" s="80"/>
      <c r="J34" s="92"/>
      <c r="K34" s="92"/>
      <c r="L34" s="95"/>
    </row>
    <row r="35" spans="1:12" ht="30" customHeight="1" x14ac:dyDescent="0.3">
      <c r="A35" s="199"/>
      <c r="B35" s="93"/>
      <c r="C35" s="94"/>
      <c r="D35" s="52"/>
      <c r="E35" s="52"/>
      <c r="F35" s="52"/>
      <c r="G35" s="52"/>
      <c r="H35" s="80"/>
      <c r="I35" s="80"/>
      <c r="J35" s="92"/>
      <c r="K35" s="92"/>
      <c r="L35" s="95"/>
    </row>
    <row r="36" spans="1:12" ht="30" customHeight="1" x14ac:dyDescent="0.3">
      <c r="A36" s="199"/>
      <c r="B36" s="93"/>
      <c r="C36" s="94"/>
      <c r="D36" s="135"/>
      <c r="E36" s="52"/>
      <c r="F36" s="52"/>
      <c r="G36" s="52"/>
      <c r="H36" s="80"/>
      <c r="I36" s="80"/>
      <c r="J36" s="92"/>
      <c r="K36" s="92"/>
      <c r="L36" s="95"/>
    </row>
    <row r="37" spans="1:12" ht="30" customHeight="1" x14ac:dyDescent="0.3">
      <c r="A37" s="199"/>
      <c r="B37" s="93"/>
      <c r="C37" s="94"/>
      <c r="D37" s="135"/>
      <c r="E37" s="138"/>
      <c r="F37" s="138"/>
      <c r="G37" s="138"/>
      <c r="H37" s="80"/>
      <c r="I37" s="80"/>
      <c r="J37" s="92"/>
      <c r="K37" s="92"/>
      <c r="L37" s="95"/>
    </row>
    <row r="38" spans="1:12" ht="30" customHeight="1" thickBot="1" x14ac:dyDescent="0.35">
      <c r="A38" s="200"/>
      <c r="B38" s="139"/>
      <c r="C38" s="140"/>
      <c r="D38" s="142"/>
      <c r="E38" s="143"/>
      <c r="F38" s="143"/>
      <c r="G38" s="143"/>
      <c r="H38" s="133"/>
      <c r="I38" s="133"/>
      <c r="J38" s="134"/>
      <c r="K38" s="134"/>
      <c r="L38" s="141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F3" sqref="F3:H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14.25" style="35" bestFit="1" customWidth="1"/>
    <col min="9" max="10" width="14.375" style="35" bestFit="1" customWidth="1"/>
    <col min="11" max="11" width="54.375" style="26" bestFit="1" customWidth="1"/>
    <col min="12" max="16384" width="9" style="26"/>
  </cols>
  <sheetData>
    <row r="1" spans="1:11" ht="14.25" thickBot="1" x14ac:dyDescent="0.35">
      <c r="G1" s="40"/>
      <c r="H1" s="40"/>
      <c r="I1" s="40"/>
      <c r="J1" s="40"/>
    </row>
    <row r="2" spans="1:11" s="2" customFormat="1" ht="30" customHeight="1" x14ac:dyDescent="0.3">
      <c r="A2" s="132" t="s">
        <v>0</v>
      </c>
      <c r="B2" s="87" t="s">
        <v>1</v>
      </c>
      <c r="C2" s="88" t="s">
        <v>15</v>
      </c>
      <c r="D2" s="90" t="s">
        <v>62</v>
      </c>
      <c r="E2" s="88" t="s">
        <v>9</v>
      </c>
      <c r="F2" s="154" t="s">
        <v>339</v>
      </c>
      <c r="G2" s="155" t="s">
        <v>340</v>
      </c>
      <c r="H2" s="155" t="s">
        <v>341</v>
      </c>
      <c r="I2" s="89" t="s">
        <v>195</v>
      </c>
      <c r="J2" s="89" t="s">
        <v>196</v>
      </c>
      <c r="K2" s="91" t="s">
        <v>80</v>
      </c>
    </row>
    <row r="3" spans="1:11" s="2" customFormat="1" ht="30" customHeight="1" x14ac:dyDescent="0.3">
      <c r="A3" s="201" t="s">
        <v>338</v>
      </c>
      <c r="B3" s="144" t="s">
        <v>82</v>
      </c>
      <c r="C3" s="94" t="s">
        <v>144</v>
      </c>
      <c r="D3" s="135"/>
      <c r="E3" s="52" t="s">
        <v>271</v>
      </c>
      <c r="F3" s="52" t="s">
        <v>362</v>
      </c>
      <c r="G3" s="80" t="s">
        <v>365</v>
      </c>
      <c r="H3" s="80" t="s">
        <v>365</v>
      </c>
      <c r="I3" s="92"/>
      <c r="J3" s="92"/>
      <c r="K3" s="95"/>
    </row>
    <row r="4" spans="1:11" s="2" customFormat="1" ht="30" customHeight="1" x14ac:dyDescent="0.3">
      <c r="A4" s="201"/>
      <c r="B4" s="144" t="s">
        <v>82</v>
      </c>
      <c r="C4" s="94" t="s">
        <v>144</v>
      </c>
      <c r="D4" s="135"/>
      <c r="E4" s="52" t="s">
        <v>272</v>
      </c>
      <c r="F4" s="52" t="s">
        <v>362</v>
      </c>
      <c r="G4" s="80" t="s">
        <v>365</v>
      </c>
      <c r="H4" s="80" t="s">
        <v>365</v>
      </c>
      <c r="I4" s="92"/>
      <c r="J4" s="92"/>
      <c r="K4" s="95"/>
    </row>
    <row r="5" spans="1:11" s="2" customFormat="1" ht="30" customHeight="1" x14ac:dyDescent="0.3">
      <c r="A5" s="201"/>
      <c r="B5" s="144" t="s">
        <v>82</v>
      </c>
      <c r="C5" s="94" t="s">
        <v>144</v>
      </c>
      <c r="D5" s="135"/>
      <c r="E5" s="52" t="s">
        <v>273</v>
      </c>
      <c r="F5" s="52" t="s">
        <v>362</v>
      </c>
      <c r="G5" s="80" t="s">
        <v>365</v>
      </c>
      <c r="H5" s="80" t="s">
        <v>365</v>
      </c>
      <c r="I5" s="92"/>
      <c r="J5" s="92"/>
      <c r="K5" s="95"/>
    </row>
    <row r="6" spans="1:11" s="2" customFormat="1" ht="30" customHeight="1" x14ac:dyDescent="0.3">
      <c r="A6" s="201"/>
      <c r="B6" s="144" t="s">
        <v>82</v>
      </c>
      <c r="C6" s="94" t="s">
        <v>144</v>
      </c>
      <c r="D6" s="135"/>
      <c r="E6" s="52" t="s">
        <v>274</v>
      </c>
      <c r="F6" s="52" t="s">
        <v>362</v>
      </c>
      <c r="G6" s="80" t="s">
        <v>365</v>
      </c>
      <c r="H6" s="80" t="s">
        <v>365</v>
      </c>
      <c r="I6" s="92"/>
      <c r="J6" s="92"/>
      <c r="K6" s="95"/>
    </row>
    <row r="7" spans="1:11" s="2" customFormat="1" ht="30" customHeight="1" x14ac:dyDescent="0.3">
      <c r="A7" s="201"/>
      <c r="B7" s="144" t="s">
        <v>82</v>
      </c>
      <c r="C7" s="94" t="s">
        <v>144</v>
      </c>
      <c r="D7" s="135"/>
      <c r="E7" s="52" t="s">
        <v>275</v>
      </c>
      <c r="F7" s="52" t="s">
        <v>362</v>
      </c>
      <c r="G7" s="80" t="s">
        <v>365</v>
      </c>
      <c r="H7" s="80" t="s">
        <v>365</v>
      </c>
      <c r="I7" s="92"/>
      <c r="J7" s="92"/>
      <c r="K7" s="95"/>
    </row>
    <row r="8" spans="1:11" s="2" customFormat="1" ht="30" customHeight="1" x14ac:dyDescent="0.3">
      <c r="A8" s="201"/>
      <c r="B8" s="144" t="s">
        <v>82</v>
      </c>
      <c r="C8" s="94" t="s">
        <v>144</v>
      </c>
      <c r="D8" s="135"/>
      <c r="E8" s="52" t="s">
        <v>276</v>
      </c>
      <c r="F8" s="52" t="s">
        <v>362</v>
      </c>
      <c r="G8" s="80" t="s">
        <v>365</v>
      </c>
      <c r="H8" s="80" t="s">
        <v>365</v>
      </c>
      <c r="I8" s="92"/>
      <c r="J8" s="92"/>
      <c r="K8" s="95"/>
    </row>
    <row r="9" spans="1:11" s="2" customFormat="1" ht="30" customHeight="1" x14ac:dyDescent="0.3">
      <c r="A9" s="201"/>
      <c r="B9" s="144" t="s">
        <v>82</v>
      </c>
      <c r="C9" s="94" t="s">
        <v>144</v>
      </c>
      <c r="D9" s="135"/>
      <c r="E9" s="52" t="s">
        <v>277</v>
      </c>
      <c r="F9" s="52" t="s">
        <v>362</v>
      </c>
      <c r="G9" s="80" t="s">
        <v>365</v>
      </c>
      <c r="H9" s="80" t="s">
        <v>365</v>
      </c>
      <c r="I9" s="92"/>
      <c r="J9" s="92"/>
      <c r="K9" s="95"/>
    </row>
    <row r="10" spans="1:11" s="2" customFormat="1" ht="30" customHeight="1" x14ac:dyDescent="0.3">
      <c r="A10" s="201"/>
      <c r="B10" s="144" t="s">
        <v>82</v>
      </c>
      <c r="C10" s="94" t="s">
        <v>144</v>
      </c>
      <c r="D10" s="135"/>
      <c r="E10" s="52" t="s">
        <v>278</v>
      </c>
      <c r="F10" s="52" t="s">
        <v>362</v>
      </c>
      <c r="G10" s="80" t="s">
        <v>365</v>
      </c>
      <c r="H10" s="80" t="s">
        <v>365</v>
      </c>
      <c r="I10" s="92"/>
      <c r="J10" s="92"/>
      <c r="K10" s="95"/>
    </row>
    <row r="11" spans="1:11" s="2" customFormat="1" ht="30" customHeight="1" x14ac:dyDescent="0.3">
      <c r="A11" s="201"/>
      <c r="B11" s="144" t="s">
        <v>82</v>
      </c>
      <c r="C11" s="94" t="s">
        <v>144</v>
      </c>
      <c r="D11" s="135"/>
      <c r="E11" s="52" t="s">
        <v>279</v>
      </c>
      <c r="F11" s="52" t="s">
        <v>362</v>
      </c>
      <c r="G11" s="80" t="s">
        <v>365</v>
      </c>
      <c r="H11" s="80" t="s">
        <v>365</v>
      </c>
      <c r="I11" s="92"/>
      <c r="J11" s="92"/>
      <c r="K11" s="95"/>
    </row>
    <row r="12" spans="1:11" s="2" customFormat="1" ht="30" customHeight="1" x14ac:dyDescent="0.3">
      <c r="A12" s="201"/>
      <c r="B12" s="144" t="s">
        <v>82</v>
      </c>
      <c r="C12" s="94" t="s">
        <v>144</v>
      </c>
      <c r="D12" s="135"/>
      <c r="E12" s="52" t="s">
        <v>280</v>
      </c>
      <c r="F12" s="52" t="s">
        <v>362</v>
      </c>
      <c r="G12" s="80" t="s">
        <v>365</v>
      </c>
      <c r="H12" s="80" t="s">
        <v>365</v>
      </c>
      <c r="I12" s="92"/>
      <c r="J12" s="92"/>
      <c r="K12" s="95"/>
    </row>
    <row r="13" spans="1:11" s="2" customFormat="1" ht="30" customHeight="1" x14ac:dyDescent="0.3">
      <c r="A13" s="201"/>
      <c r="B13" s="93"/>
      <c r="C13" s="94"/>
      <c r="D13" s="135"/>
      <c r="E13" s="52"/>
      <c r="F13" s="52"/>
      <c r="G13" s="80"/>
      <c r="H13" s="80"/>
      <c r="I13" s="92"/>
      <c r="J13" s="92"/>
      <c r="K13" s="95"/>
    </row>
    <row r="14" spans="1:11" s="2" customFormat="1" ht="30" customHeight="1" x14ac:dyDescent="0.3">
      <c r="A14" s="201"/>
      <c r="B14" s="93"/>
      <c r="C14" s="94"/>
      <c r="D14" s="135"/>
      <c r="E14" s="52"/>
      <c r="F14" s="52"/>
      <c r="G14" s="80"/>
      <c r="H14" s="80"/>
      <c r="I14" s="92"/>
      <c r="J14" s="92"/>
      <c r="K14" s="95"/>
    </row>
    <row r="15" spans="1:11" s="2" customFormat="1" ht="30" customHeight="1" x14ac:dyDescent="0.3">
      <c r="A15" s="201"/>
      <c r="B15" s="93"/>
      <c r="C15" s="94"/>
      <c r="D15" s="52"/>
      <c r="E15" s="52"/>
      <c r="F15" s="52"/>
      <c r="G15" s="79"/>
      <c r="H15" s="80"/>
      <c r="I15" s="92"/>
      <c r="J15" s="92"/>
      <c r="K15" s="136"/>
    </row>
    <row r="16" spans="1:11" ht="30" customHeight="1" x14ac:dyDescent="0.3">
      <c r="A16" s="201"/>
      <c r="B16" s="93"/>
      <c r="C16" s="94"/>
      <c r="D16" s="135"/>
      <c r="E16" s="52"/>
      <c r="F16" s="52"/>
      <c r="G16" s="80"/>
      <c r="H16" s="80"/>
      <c r="I16" s="92"/>
      <c r="J16" s="92"/>
      <c r="K16" s="95"/>
    </row>
    <row r="17" spans="1:11" ht="30" customHeight="1" x14ac:dyDescent="0.3">
      <c r="A17" s="201"/>
      <c r="B17" s="93"/>
      <c r="C17" s="94"/>
      <c r="D17" s="135"/>
      <c r="E17" s="52"/>
      <c r="F17" s="52"/>
      <c r="G17" s="80"/>
      <c r="H17" s="80"/>
      <c r="I17" s="92"/>
      <c r="J17" s="92"/>
      <c r="K17" s="95"/>
    </row>
    <row r="18" spans="1:11" ht="30" customHeight="1" x14ac:dyDescent="0.3">
      <c r="A18" s="201"/>
      <c r="B18" s="93"/>
      <c r="C18" s="94"/>
      <c r="D18" s="135"/>
      <c r="E18" s="52"/>
      <c r="F18" s="52"/>
      <c r="G18" s="80"/>
      <c r="H18" s="80"/>
      <c r="I18" s="92"/>
      <c r="J18" s="92"/>
      <c r="K18" s="95"/>
    </row>
    <row r="19" spans="1:11" ht="30" customHeight="1" x14ac:dyDescent="0.3">
      <c r="A19" s="201"/>
      <c r="B19" s="93"/>
      <c r="C19" s="94"/>
      <c r="D19" s="52"/>
      <c r="E19" s="52"/>
      <c r="F19" s="52"/>
      <c r="G19" s="80"/>
      <c r="H19" s="80"/>
      <c r="I19" s="92"/>
      <c r="J19" s="92"/>
      <c r="K19" s="95"/>
    </row>
    <row r="20" spans="1:11" ht="30" customHeight="1" x14ac:dyDescent="0.3">
      <c r="A20" s="201"/>
      <c r="B20" s="93"/>
      <c r="C20" s="94"/>
      <c r="D20" s="135"/>
      <c r="E20" s="52"/>
      <c r="F20" s="52"/>
      <c r="G20" s="80"/>
      <c r="H20" s="80"/>
      <c r="I20" s="92"/>
      <c r="J20" s="92"/>
      <c r="K20" s="95"/>
    </row>
    <row r="21" spans="1:11" ht="30" customHeight="1" x14ac:dyDescent="0.3">
      <c r="A21" s="201"/>
      <c r="B21" s="93"/>
      <c r="C21" s="94"/>
      <c r="D21" s="135"/>
      <c r="E21" s="52"/>
      <c r="F21" s="52"/>
      <c r="G21" s="80"/>
      <c r="H21" s="80"/>
      <c r="I21" s="92"/>
      <c r="J21" s="92"/>
      <c r="K21" s="137"/>
    </row>
    <row r="22" spans="1:11" ht="30" customHeight="1" x14ac:dyDescent="0.3">
      <c r="A22" s="201"/>
      <c r="B22" s="93"/>
      <c r="C22" s="94"/>
      <c r="D22" s="135"/>
      <c r="E22" s="52"/>
      <c r="F22" s="52"/>
      <c r="G22" s="80"/>
      <c r="H22" s="80"/>
      <c r="I22" s="92"/>
      <c r="J22" s="92"/>
      <c r="K22" s="95"/>
    </row>
    <row r="23" spans="1:11" ht="30" customHeight="1" x14ac:dyDescent="0.3">
      <c r="A23" s="201"/>
      <c r="B23" s="93"/>
      <c r="C23" s="94"/>
      <c r="D23" s="135"/>
      <c r="E23" s="52"/>
      <c r="F23" s="52"/>
      <c r="G23" s="80"/>
      <c r="H23" s="80"/>
      <c r="I23" s="92"/>
      <c r="J23" s="92"/>
      <c r="K23" s="95"/>
    </row>
    <row r="24" spans="1:11" ht="30" customHeight="1" x14ac:dyDescent="0.3">
      <c r="A24" s="201"/>
      <c r="B24" s="93"/>
      <c r="C24" s="94"/>
      <c r="D24" s="135"/>
      <c r="E24" s="52"/>
      <c r="F24" s="52"/>
      <c r="G24" s="80"/>
      <c r="H24" s="80"/>
      <c r="I24" s="92"/>
      <c r="J24" s="92"/>
      <c r="K24" s="95"/>
    </row>
    <row r="25" spans="1:11" ht="30" customHeight="1" x14ac:dyDescent="0.3">
      <c r="A25" s="201"/>
      <c r="B25" s="93"/>
      <c r="C25" s="94"/>
      <c r="D25" s="135"/>
      <c r="E25" s="52"/>
      <c r="F25" s="52"/>
      <c r="G25" s="80"/>
      <c r="H25" s="80"/>
      <c r="I25" s="92"/>
      <c r="J25" s="92"/>
      <c r="K25" s="95"/>
    </row>
    <row r="26" spans="1:11" ht="30" customHeight="1" x14ac:dyDescent="0.3">
      <c r="A26" s="201"/>
      <c r="B26" s="93"/>
      <c r="C26" s="94"/>
      <c r="D26" s="135"/>
      <c r="E26" s="52"/>
      <c r="F26" s="52"/>
      <c r="G26" s="80"/>
      <c r="H26" s="80"/>
      <c r="I26" s="92"/>
      <c r="J26" s="92"/>
      <c r="K26" s="95"/>
    </row>
    <row r="27" spans="1:11" ht="30" customHeight="1" x14ac:dyDescent="0.3">
      <c r="A27" s="201"/>
      <c r="B27" s="93"/>
      <c r="C27" s="94"/>
      <c r="D27" s="135"/>
      <c r="E27" s="52"/>
      <c r="F27" s="52"/>
      <c r="G27" s="80"/>
      <c r="H27" s="80"/>
      <c r="I27" s="92"/>
      <c r="J27" s="92"/>
      <c r="K27" s="95"/>
    </row>
    <row r="28" spans="1:11" ht="30" customHeight="1" x14ac:dyDescent="0.3">
      <c r="A28" s="201"/>
      <c r="B28" s="93"/>
      <c r="C28" s="94"/>
      <c r="D28" s="135"/>
      <c r="E28" s="52"/>
      <c r="F28" s="52"/>
      <c r="G28" s="80"/>
      <c r="H28" s="80"/>
      <c r="I28" s="92"/>
      <c r="J28" s="92"/>
      <c r="K28" s="95"/>
    </row>
    <row r="29" spans="1:11" ht="30" customHeight="1" x14ac:dyDescent="0.3">
      <c r="A29" s="201"/>
      <c r="B29" s="93"/>
      <c r="C29" s="94"/>
      <c r="D29" s="135"/>
      <c r="E29" s="52"/>
      <c r="F29" s="52"/>
      <c r="G29" s="80"/>
      <c r="H29" s="80"/>
      <c r="I29" s="92"/>
      <c r="J29" s="92"/>
      <c r="K29" s="95"/>
    </row>
    <row r="30" spans="1:11" ht="30" customHeight="1" x14ac:dyDescent="0.3">
      <c r="A30" s="201"/>
      <c r="B30" s="93"/>
      <c r="C30" s="94"/>
      <c r="D30" s="135"/>
      <c r="E30" s="52"/>
      <c r="F30" s="52"/>
      <c r="G30" s="80"/>
      <c r="H30" s="80"/>
      <c r="I30" s="92"/>
      <c r="J30" s="92"/>
      <c r="K30" s="95"/>
    </row>
    <row r="31" spans="1:11" ht="30" customHeight="1" x14ac:dyDescent="0.3">
      <c r="A31" s="201"/>
      <c r="B31" s="93"/>
      <c r="C31" s="94"/>
      <c r="D31" s="135"/>
      <c r="E31" s="52"/>
      <c r="F31" s="52"/>
      <c r="G31" s="80"/>
      <c r="H31" s="80"/>
      <c r="I31" s="92"/>
      <c r="J31" s="92"/>
      <c r="K31" s="95"/>
    </row>
    <row r="32" spans="1:11" ht="30" customHeight="1" x14ac:dyDescent="0.3">
      <c r="A32" s="201"/>
      <c r="B32" s="93"/>
      <c r="C32" s="94"/>
      <c r="D32" s="135"/>
      <c r="E32" s="52"/>
      <c r="F32" s="52"/>
      <c r="G32" s="80"/>
      <c r="H32" s="80"/>
      <c r="I32" s="92"/>
      <c r="J32" s="92"/>
      <c r="K32" s="95"/>
    </row>
    <row r="33" spans="1:11" ht="30" customHeight="1" x14ac:dyDescent="0.3">
      <c r="A33" s="201"/>
      <c r="B33" s="93"/>
      <c r="C33" s="94"/>
      <c r="D33" s="135"/>
      <c r="E33" s="52"/>
      <c r="F33" s="52"/>
      <c r="G33" s="80"/>
      <c r="H33" s="80"/>
      <c r="I33" s="92"/>
      <c r="J33" s="92"/>
      <c r="K33" s="95"/>
    </row>
    <row r="34" spans="1:11" ht="30" customHeight="1" x14ac:dyDescent="0.3">
      <c r="A34" s="201"/>
      <c r="B34" s="93"/>
      <c r="C34" s="94"/>
      <c r="D34" s="135"/>
      <c r="E34" s="52"/>
      <c r="F34" s="52"/>
      <c r="G34" s="80"/>
      <c r="H34" s="80"/>
      <c r="I34" s="92"/>
      <c r="J34" s="92"/>
      <c r="K34" s="95"/>
    </row>
    <row r="35" spans="1:11" ht="30" customHeight="1" x14ac:dyDescent="0.3">
      <c r="A35" s="201"/>
      <c r="B35" s="93"/>
      <c r="C35" s="94"/>
      <c r="D35" s="52"/>
      <c r="E35" s="52"/>
      <c r="F35" s="52"/>
      <c r="G35" s="80"/>
      <c r="H35" s="80"/>
      <c r="I35" s="92"/>
      <c r="J35" s="92"/>
      <c r="K35" s="95"/>
    </row>
    <row r="36" spans="1:11" ht="30" customHeight="1" x14ac:dyDescent="0.3">
      <c r="A36" s="201"/>
      <c r="B36" s="93"/>
      <c r="C36" s="94"/>
      <c r="D36" s="135"/>
      <c r="E36" s="52"/>
      <c r="F36" s="52"/>
      <c r="G36" s="80"/>
      <c r="H36" s="80"/>
      <c r="I36" s="92"/>
      <c r="J36" s="92"/>
      <c r="K36" s="95"/>
    </row>
    <row r="37" spans="1:11" ht="30" customHeight="1" x14ac:dyDescent="0.3">
      <c r="A37" s="201"/>
      <c r="B37" s="93"/>
      <c r="C37" s="94"/>
      <c r="D37" s="135"/>
      <c r="E37" s="138"/>
      <c r="F37" s="138"/>
      <c r="G37" s="80"/>
      <c r="H37" s="80"/>
      <c r="I37" s="92"/>
      <c r="J37" s="92"/>
      <c r="K37" s="95"/>
    </row>
    <row r="38" spans="1:11" ht="30" customHeight="1" thickBot="1" x14ac:dyDescent="0.35">
      <c r="A38" s="202"/>
      <c r="B38" s="139"/>
      <c r="C38" s="140"/>
      <c r="D38" s="142"/>
      <c r="E38" s="143"/>
      <c r="F38" s="143"/>
      <c r="G38" s="133"/>
      <c r="H38" s="133"/>
      <c r="I38" s="134"/>
      <c r="J38" s="134"/>
      <c r="K38" s="141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F3" sqref="F3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75" style="26" customWidth="1"/>
    <col min="8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2" t="s">
        <v>0</v>
      </c>
      <c r="B2" s="87" t="s">
        <v>1</v>
      </c>
      <c r="C2" s="88" t="s">
        <v>15</v>
      </c>
      <c r="D2" s="90" t="s">
        <v>62</v>
      </c>
      <c r="E2" s="88" t="s">
        <v>9</v>
      </c>
      <c r="F2" s="154" t="s">
        <v>339</v>
      </c>
      <c r="G2" s="155" t="s">
        <v>340</v>
      </c>
      <c r="H2" s="155" t="s">
        <v>341</v>
      </c>
      <c r="I2" s="88" t="s">
        <v>51</v>
      </c>
      <c r="J2" s="89" t="s">
        <v>195</v>
      </c>
      <c r="K2" s="89" t="s">
        <v>196</v>
      </c>
      <c r="L2" s="91" t="s">
        <v>80</v>
      </c>
    </row>
    <row r="3" spans="1:12" s="2" customFormat="1" ht="30" customHeight="1" x14ac:dyDescent="0.3">
      <c r="A3" s="199" t="s">
        <v>281</v>
      </c>
      <c r="B3" s="144" t="s">
        <v>123</v>
      </c>
      <c r="C3" s="94" t="s">
        <v>124</v>
      </c>
      <c r="D3" s="135" t="s">
        <v>125</v>
      </c>
      <c r="E3" s="52" t="s">
        <v>127</v>
      </c>
      <c r="F3" s="52" t="s">
        <v>387</v>
      </c>
      <c r="G3" s="52"/>
      <c r="H3" s="80"/>
      <c r="I3" s="80"/>
      <c r="J3" s="92"/>
      <c r="K3" s="92"/>
      <c r="L3" s="95"/>
    </row>
    <row r="4" spans="1:12" s="2" customFormat="1" ht="30" customHeight="1" x14ac:dyDescent="0.3">
      <c r="A4" s="199"/>
      <c r="B4" s="144" t="s">
        <v>123</v>
      </c>
      <c r="C4" s="94" t="s">
        <v>124</v>
      </c>
      <c r="D4" s="135" t="s">
        <v>126</v>
      </c>
      <c r="E4" s="52" t="s">
        <v>127</v>
      </c>
      <c r="F4" s="52" t="s">
        <v>361</v>
      </c>
      <c r="G4" s="52" t="s">
        <v>363</v>
      </c>
      <c r="H4" s="52" t="s">
        <v>363</v>
      </c>
      <c r="I4" s="80"/>
      <c r="J4" s="92"/>
      <c r="K4" s="92"/>
      <c r="L4" s="95"/>
    </row>
    <row r="5" spans="1:12" s="2" customFormat="1" ht="30" customHeight="1" x14ac:dyDescent="0.3">
      <c r="A5" s="199"/>
      <c r="B5" s="93" t="s">
        <v>282</v>
      </c>
      <c r="C5" s="94" t="s">
        <v>304</v>
      </c>
      <c r="D5" s="135" t="s">
        <v>283</v>
      </c>
      <c r="E5" s="52" t="s">
        <v>325</v>
      </c>
      <c r="F5" s="52" t="s">
        <v>362</v>
      </c>
      <c r="G5" s="52" t="s">
        <v>364</v>
      </c>
      <c r="H5" s="52" t="s">
        <v>364</v>
      </c>
      <c r="I5" s="80"/>
      <c r="J5" s="92"/>
      <c r="K5" s="92"/>
      <c r="L5" s="95"/>
    </row>
    <row r="6" spans="1:12" s="2" customFormat="1" ht="30" customHeight="1" x14ac:dyDescent="0.3">
      <c r="A6" s="199"/>
      <c r="B6" s="93" t="s">
        <v>282</v>
      </c>
      <c r="C6" s="94" t="s">
        <v>304</v>
      </c>
      <c r="D6" s="135" t="s">
        <v>283</v>
      </c>
      <c r="E6" s="52" t="s">
        <v>326</v>
      </c>
      <c r="F6" s="52" t="s">
        <v>362</v>
      </c>
      <c r="G6" s="52" t="s">
        <v>364</v>
      </c>
      <c r="H6" s="52" t="s">
        <v>364</v>
      </c>
      <c r="I6" s="80"/>
      <c r="J6" s="92"/>
      <c r="K6" s="92"/>
      <c r="L6" s="95"/>
    </row>
    <row r="7" spans="1:12" s="2" customFormat="1" ht="30" customHeight="1" x14ac:dyDescent="0.3">
      <c r="A7" s="199"/>
      <c r="B7" s="93" t="s">
        <v>282</v>
      </c>
      <c r="C7" s="94" t="s">
        <v>304</v>
      </c>
      <c r="D7" s="135"/>
      <c r="E7" s="52" t="s">
        <v>327</v>
      </c>
      <c r="F7" s="52" t="s">
        <v>362</v>
      </c>
      <c r="G7" s="52" t="s">
        <v>364</v>
      </c>
      <c r="H7" s="52" t="s">
        <v>364</v>
      </c>
      <c r="I7" s="80"/>
      <c r="J7" s="92"/>
      <c r="K7" s="92"/>
      <c r="L7" s="95"/>
    </row>
    <row r="8" spans="1:12" s="2" customFormat="1" ht="30" customHeight="1" x14ac:dyDescent="0.3">
      <c r="A8" s="199"/>
      <c r="B8" s="93" t="s">
        <v>282</v>
      </c>
      <c r="C8" s="94" t="s">
        <v>304</v>
      </c>
      <c r="D8" s="135"/>
      <c r="E8" s="52" t="s">
        <v>328</v>
      </c>
      <c r="F8" s="52" t="s">
        <v>362</v>
      </c>
      <c r="G8" s="52" t="s">
        <v>364</v>
      </c>
      <c r="H8" s="52" t="s">
        <v>364</v>
      </c>
      <c r="I8" s="80"/>
      <c r="J8" s="92"/>
      <c r="K8" s="92"/>
      <c r="L8" s="95"/>
    </row>
    <row r="9" spans="1:12" s="2" customFormat="1" ht="30" customHeight="1" x14ac:dyDescent="0.3">
      <c r="A9" s="199"/>
      <c r="B9" s="93" t="s">
        <v>282</v>
      </c>
      <c r="C9" s="94" t="s">
        <v>304</v>
      </c>
      <c r="D9" s="135"/>
      <c r="E9" s="52" t="s">
        <v>329</v>
      </c>
      <c r="F9" s="52" t="s">
        <v>362</v>
      </c>
      <c r="G9" s="52" t="s">
        <v>364</v>
      </c>
      <c r="H9" s="52" t="s">
        <v>364</v>
      </c>
      <c r="I9" s="80"/>
      <c r="J9" s="92"/>
      <c r="K9" s="92"/>
      <c r="L9" s="95"/>
    </row>
    <row r="10" spans="1:12" s="2" customFormat="1" ht="30" customHeight="1" x14ac:dyDescent="0.3">
      <c r="A10" s="199"/>
      <c r="B10" s="93" t="s">
        <v>282</v>
      </c>
      <c r="C10" s="94" t="s">
        <v>304</v>
      </c>
      <c r="D10" s="135"/>
      <c r="E10" s="52" t="s">
        <v>330</v>
      </c>
      <c r="F10" s="52" t="s">
        <v>362</v>
      </c>
      <c r="G10" s="52" t="s">
        <v>364</v>
      </c>
      <c r="H10" s="52" t="s">
        <v>364</v>
      </c>
      <c r="I10" s="80"/>
      <c r="J10" s="92"/>
      <c r="K10" s="92"/>
      <c r="L10" s="95"/>
    </row>
    <row r="11" spans="1:12" s="2" customFormat="1" ht="30" customHeight="1" x14ac:dyDescent="0.3">
      <c r="A11" s="199"/>
      <c r="B11" s="93" t="s">
        <v>282</v>
      </c>
      <c r="C11" s="94" t="s">
        <v>304</v>
      </c>
      <c r="D11" s="135"/>
      <c r="E11" s="52" t="s">
        <v>331</v>
      </c>
      <c r="F11" s="52" t="s">
        <v>362</v>
      </c>
      <c r="G11" s="52" t="s">
        <v>364</v>
      </c>
      <c r="H11" s="52" t="s">
        <v>364</v>
      </c>
      <c r="I11" s="80"/>
      <c r="J11" s="92"/>
      <c r="K11" s="92"/>
      <c r="L11" s="95"/>
    </row>
    <row r="12" spans="1:12" s="2" customFormat="1" ht="30" customHeight="1" x14ac:dyDescent="0.3">
      <c r="A12" s="199"/>
      <c r="B12" s="93" t="s">
        <v>282</v>
      </c>
      <c r="C12" s="94" t="s">
        <v>304</v>
      </c>
      <c r="D12" s="135"/>
      <c r="E12" s="52" t="s">
        <v>332</v>
      </c>
      <c r="F12" s="52" t="s">
        <v>362</v>
      </c>
      <c r="G12" s="52" t="s">
        <v>364</v>
      </c>
      <c r="H12" s="52" t="s">
        <v>364</v>
      </c>
      <c r="I12" s="80"/>
      <c r="J12" s="92"/>
      <c r="K12" s="92"/>
      <c r="L12" s="95"/>
    </row>
    <row r="13" spans="1:12" s="2" customFormat="1" ht="30" customHeight="1" x14ac:dyDescent="0.3">
      <c r="A13" s="199"/>
      <c r="B13" s="93"/>
      <c r="C13" s="94"/>
      <c r="D13" s="135"/>
      <c r="E13" s="52"/>
      <c r="F13" s="52"/>
      <c r="G13" s="52"/>
      <c r="H13" s="80"/>
      <c r="I13" s="80"/>
      <c r="J13" s="92"/>
      <c r="K13" s="92"/>
      <c r="L13" s="95"/>
    </row>
    <row r="14" spans="1:12" s="2" customFormat="1" ht="30" customHeight="1" x14ac:dyDescent="0.3">
      <c r="A14" s="199"/>
      <c r="B14" s="93"/>
      <c r="C14" s="94"/>
      <c r="D14" s="135"/>
      <c r="E14" s="52"/>
      <c r="F14" s="52"/>
      <c r="G14" s="52"/>
      <c r="H14" s="80"/>
      <c r="I14" s="80"/>
      <c r="J14" s="92"/>
      <c r="K14" s="92"/>
      <c r="L14" s="95"/>
    </row>
    <row r="15" spans="1:12" s="2" customFormat="1" ht="30" customHeight="1" x14ac:dyDescent="0.3">
      <c r="A15" s="199"/>
      <c r="B15" s="93"/>
      <c r="C15" s="94"/>
      <c r="D15" s="52"/>
      <c r="E15" s="52"/>
      <c r="F15" s="52"/>
      <c r="G15" s="52"/>
      <c r="H15" s="79"/>
      <c r="I15" s="80"/>
      <c r="J15" s="92"/>
      <c r="K15" s="92"/>
      <c r="L15" s="136"/>
    </row>
    <row r="16" spans="1:12" ht="30" customHeight="1" x14ac:dyDescent="0.3">
      <c r="A16" s="199"/>
      <c r="B16" s="93"/>
      <c r="C16" s="94"/>
      <c r="D16" s="135"/>
      <c r="E16" s="52"/>
      <c r="F16" s="52"/>
      <c r="G16" s="52"/>
      <c r="H16" s="80"/>
      <c r="I16" s="80"/>
      <c r="J16" s="92"/>
      <c r="K16" s="92"/>
      <c r="L16" s="95"/>
    </row>
    <row r="17" spans="1:12" ht="30" customHeight="1" x14ac:dyDescent="0.3">
      <c r="A17" s="199"/>
      <c r="B17" s="93"/>
      <c r="C17" s="94"/>
      <c r="D17" s="135"/>
      <c r="E17" s="52"/>
      <c r="F17" s="52"/>
      <c r="G17" s="52"/>
      <c r="H17" s="80"/>
      <c r="I17" s="80"/>
      <c r="J17" s="92"/>
      <c r="K17" s="92"/>
      <c r="L17" s="95"/>
    </row>
    <row r="18" spans="1:12" ht="30" customHeight="1" x14ac:dyDescent="0.3">
      <c r="A18" s="199"/>
      <c r="B18" s="93"/>
      <c r="C18" s="94"/>
      <c r="D18" s="135"/>
      <c r="E18" s="52"/>
      <c r="F18" s="52"/>
      <c r="G18" s="52"/>
      <c r="H18" s="80"/>
      <c r="I18" s="80"/>
      <c r="J18" s="92"/>
      <c r="K18" s="92"/>
      <c r="L18" s="95"/>
    </row>
    <row r="19" spans="1:12" ht="30" customHeight="1" x14ac:dyDescent="0.3">
      <c r="A19" s="199"/>
      <c r="B19" s="93"/>
      <c r="C19" s="94"/>
      <c r="D19" s="52"/>
      <c r="E19" s="52"/>
      <c r="F19" s="52"/>
      <c r="G19" s="52"/>
      <c r="H19" s="80"/>
      <c r="I19" s="80"/>
      <c r="J19" s="92"/>
      <c r="K19" s="92"/>
      <c r="L19" s="95"/>
    </row>
    <row r="20" spans="1:12" ht="30" customHeight="1" x14ac:dyDescent="0.3">
      <c r="A20" s="199"/>
      <c r="B20" s="93"/>
      <c r="C20" s="94"/>
      <c r="D20" s="135"/>
      <c r="E20" s="52"/>
      <c r="F20" s="52"/>
      <c r="G20" s="52"/>
      <c r="H20" s="80"/>
      <c r="I20" s="80"/>
      <c r="J20" s="92"/>
      <c r="K20" s="92"/>
      <c r="L20" s="95"/>
    </row>
    <row r="21" spans="1:12" ht="30" customHeight="1" x14ac:dyDescent="0.3">
      <c r="A21" s="199"/>
      <c r="B21" s="93"/>
      <c r="C21" s="94"/>
      <c r="D21" s="135"/>
      <c r="E21" s="52"/>
      <c r="F21" s="52"/>
      <c r="G21" s="52"/>
      <c r="H21" s="80"/>
      <c r="I21" s="80"/>
      <c r="J21" s="92"/>
      <c r="K21" s="92"/>
      <c r="L21" s="137"/>
    </row>
    <row r="22" spans="1:12" ht="30" customHeight="1" x14ac:dyDescent="0.3">
      <c r="A22" s="199"/>
      <c r="B22" s="93"/>
      <c r="C22" s="94"/>
      <c r="D22" s="135"/>
      <c r="E22" s="52"/>
      <c r="F22" s="52"/>
      <c r="G22" s="52"/>
      <c r="H22" s="80"/>
      <c r="I22" s="80"/>
      <c r="J22" s="92"/>
      <c r="K22" s="92"/>
      <c r="L22" s="95"/>
    </row>
    <row r="23" spans="1:12" ht="30" customHeight="1" x14ac:dyDescent="0.3">
      <c r="A23" s="199"/>
      <c r="B23" s="93"/>
      <c r="C23" s="94"/>
      <c r="D23" s="135"/>
      <c r="E23" s="52"/>
      <c r="F23" s="52"/>
      <c r="G23" s="52"/>
      <c r="H23" s="80"/>
      <c r="I23" s="80"/>
      <c r="J23" s="92"/>
      <c r="K23" s="92"/>
      <c r="L23" s="95"/>
    </row>
    <row r="24" spans="1:12" ht="30" customHeight="1" x14ac:dyDescent="0.3">
      <c r="A24" s="199"/>
      <c r="B24" s="93"/>
      <c r="C24" s="94"/>
      <c r="D24" s="135"/>
      <c r="E24" s="52"/>
      <c r="F24" s="52"/>
      <c r="G24" s="52"/>
      <c r="H24" s="80"/>
      <c r="I24" s="80"/>
      <c r="J24" s="92"/>
      <c r="K24" s="92"/>
      <c r="L24" s="95"/>
    </row>
    <row r="25" spans="1:12" ht="30" customHeight="1" x14ac:dyDescent="0.3">
      <c r="A25" s="199"/>
      <c r="B25" s="93"/>
      <c r="C25" s="94"/>
      <c r="D25" s="135"/>
      <c r="E25" s="52"/>
      <c r="F25" s="52"/>
      <c r="G25" s="52"/>
      <c r="H25" s="80"/>
      <c r="I25" s="80"/>
      <c r="J25" s="92"/>
      <c r="K25" s="92"/>
      <c r="L25" s="95"/>
    </row>
    <row r="26" spans="1:12" ht="30" customHeight="1" x14ac:dyDescent="0.3">
      <c r="A26" s="199"/>
      <c r="B26" s="93"/>
      <c r="C26" s="94"/>
      <c r="D26" s="135"/>
      <c r="E26" s="52"/>
      <c r="F26" s="52"/>
      <c r="G26" s="52"/>
      <c r="H26" s="80"/>
      <c r="I26" s="80"/>
      <c r="J26" s="92"/>
      <c r="K26" s="92"/>
      <c r="L26" s="95"/>
    </row>
    <row r="27" spans="1:12" ht="30" customHeight="1" x14ac:dyDescent="0.3">
      <c r="A27" s="199"/>
      <c r="B27" s="93"/>
      <c r="C27" s="94"/>
      <c r="D27" s="135"/>
      <c r="E27" s="52"/>
      <c r="F27" s="52"/>
      <c r="G27" s="52"/>
      <c r="H27" s="80"/>
      <c r="I27" s="80"/>
      <c r="J27" s="92"/>
      <c r="K27" s="92"/>
      <c r="L27" s="95"/>
    </row>
    <row r="28" spans="1:12" ht="30" customHeight="1" x14ac:dyDescent="0.3">
      <c r="A28" s="199"/>
      <c r="B28" s="93"/>
      <c r="C28" s="94"/>
      <c r="D28" s="135"/>
      <c r="E28" s="52"/>
      <c r="F28" s="52"/>
      <c r="G28" s="52"/>
      <c r="H28" s="80"/>
      <c r="I28" s="80"/>
      <c r="J28" s="92"/>
      <c r="K28" s="92"/>
      <c r="L28" s="95"/>
    </row>
    <row r="29" spans="1:12" ht="30" customHeight="1" x14ac:dyDescent="0.3">
      <c r="A29" s="199"/>
      <c r="B29" s="93"/>
      <c r="C29" s="94"/>
      <c r="D29" s="135"/>
      <c r="E29" s="52"/>
      <c r="F29" s="52"/>
      <c r="G29" s="52"/>
      <c r="H29" s="80"/>
      <c r="I29" s="80"/>
      <c r="J29" s="92"/>
      <c r="K29" s="92"/>
      <c r="L29" s="95"/>
    </row>
    <row r="30" spans="1:12" ht="30" customHeight="1" x14ac:dyDescent="0.3">
      <c r="A30" s="199"/>
      <c r="B30" s="93"/>
      <c r="C30" s="94"/>
      <c r="D30" s="135"/>
      <c r="E30" s="52"/>
      <c r="F30" s="52"/>
      <c r="G30" s="52"/>
      <c r="H30" s="80"/>
      <c r="I30" s="80"/>
      <c r="J30" s="92"/>
      <c r="K30" s="92"/>
      <c r="L30" s="95"/>
    </row>
    <row r="31" spans="1:12" ht="30" customHeight="1" x14ac:dyDescent="0.3">
      <c r="A31" s="199"/>
      <c r="B31" s="93"/>
      <c r="C31" s="94"/>
      <c r="D31" s="135"/>
      <c r="E31" s="52"/>
      <c r="F31" s="52"/>
      <c r="G31" s="52"/>
      <c r="H31" s="80"/>
      <c r="I31" s="80"/>
      <c r="J31" s="92"/>
      <c r="K31" s="92"/>
      <c r="L31" s="95"/>
    </row>
    <row r="32" spans="1:12" ht="30" customHeight="1" x14ac:dyDescent="0.3">
      <c r="A32" s="199"/>
      <c r="B32" s="93"/>
      <c r="C32" s="94"/>
      <c r="D32" s="135"/>
      <c r="E32" s="52"/>
      <c r="F32" s="52"/>
      <c r="G32" s="52"/>
      <c r="H32" s="80"/>
      <c r="I32" s="80"/>
      <c r="J32" s="92"/>
      <c r="K32" s="92"/>
      <c r="L32" s="95"/>
    </row>
    <row r="33" spans="1:12" ht="30" customHeight="1" x14ac:dyDescent="0.3">
      <c r="A33" s="199"/>
      <c r="B33" s="93"/>
      <c r="C33" s="94"/>
      <c r="D33" s="135"/>
      <c r="E33" s="52"/>
      <c r="F33" s="52"/>
      <c r="G33" s="52"/>
      <c r="H33" s="80"/>
      <c r="I33" s="80"/>
      <c r="J33" s="92"/>
      <c r="K33" s="92"/>
      <c r="L33" s="95"/>
    </row>
    <row r="34" spans="1:12" ht="30" customHeight="1" x14ac:dyDescent="0.3">
      <c r="A34" s="199"/>
      <c r="B34" s="93"/>
      <c r="C34" s="94"/>
      <c r="D34" s="135"/>
      <c r="E34" s="52"/>
      <c r="F34" s="52"/>
      <c r="G34" s="52"/>
      <c r="H34" s="80"/>
      <c r="I34" s="80"/>
      <c r="J34" s="92"/>
      <c r="K34" s="92"/>
      <c r="L34" s="95"/>
    </row>
    <row r="35" spans="1:12" ht="30" customHeight="1" x14ac:dyDescent="0.3">
      <c r="A35" s="199"/>
      <c r="B35" s="93"/>
      <c r="C35" s="94"/>
      <c r="D35" s="52"/>
      <c r="E35" s="52"/>
      <c r="F35" s="52"/>
      <c r="G35" s="52"/>
      <c r="H35" s="80"/>
      <c r="I35" s="80"/>
      <c r="J35" s="92"/>
      <c r="K35" s="92"/>
      <c r="L35" s="95"/>
    </row>
    <row r="36" spans="1:12" ht="30" customHeight="1" x14ac:dyDescent="0.3">
      <c r="A36" s="199"/>
      <c r="B36" s="93"/>
      <c r="C36" s="94"/>
      <c r="D36" s="135"/>
      <c r="E36" s="52"/>
      <c r="F36" s="52"/>
      <c r="G36" s="52"/>
      <c r="H36" s="80"/>
      <c r="I36" s="80"/>
      <c r="J36" s="92"/>
      <c r="K36" s="92"/>
      <c r="L36" s="95"/>
    </row>
    <row r="37" spans="1:12" ht="30" customHeight="1" x14ac:dyDescent="0.3">
      <c r="A37" s="199"/>
      <c r="B37" s="93"/>
      <c r="C37" s="94"/>
      <c r="D37" s="135"/>
      <c r="E37" s="138"/>
      <c r="F37" s="138"/>
      <c r="G37" s="138"/>
      <c r="H37" s="80"/>
      <c r="I37" s="80"/>
      <c r="J37" s="92"/>
      <c r="K37" s="92"/>
      <c r="L37" s="95"/>
    </row>
    <row r="38" spans="1:12" ht="30" customHeight="1" thickBot="1" x14ac:dyDescent="0.35">
      <c r="A38" s="200"/>
      <c r="B38" s="139"/>
      <c r="C38" s="140"/>
      <c r="D38" s="142"/>
      <c r="E38" s="143"/>
      <c r="F38" s="143"/>
      <c r="G38" s="143"/>
      <c r="H38" s="133"/>
      <c r="I38" s="133"/>
      <c r="J38" s="134"/>
      <c r="K38" s="134"/>
      <c r="L38" s="141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주간업무보고(12월 15일)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2023-12-19T01:54:33Z</dcterms:modified>
</cp:coreProperties>
</file>