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3월 08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전체(하자보수)'!$A$1:$K$71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0" l="1"/>
  <c r="L3" i="10"/>
  <c r="V6" i="10"/>
  <c r="V7" i="10"/>
  <c r="V8" i="10"/>
  <c r="V9" i="10"/>
  <c r="V10" i="10"/>
  <c r="V11" i="10"/>
  <c r="T6" i="10"/>
  <c r="T7" i="10"/>
  <c r="T8" i="10"/>
  <c r="T9" i="10"/>
  <c r="T10" i="10"/>
  <c r="T11" i="10"/>
  <c r="X11" i="10"/>
  <c r="U6" i="10"/>
  <c r="U7" i="10"/>
  <c r="U8" i="10"/>
  <c r="U9" i="10"/>
  <c r="U10" i="10"/>
  <c r="U11" i="10"/>
  <c r="W11" i="10"/>
  <c r="X10" i="10"/>
  <c r="W10" i="10"/>
  <c r="X9" i="10"/>
  <c r="W9" i="10"/>
  <c r="X8" i="10"/>
  <c r="W8" i="10"/>
  <c r="X7" i="10"/>
  <c r="W7" i="10"/>
  <c r="X6" i="10"/>
  <c r="W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<sst xmlns="http://schemas.openxmlformats.org/spreadsheetml/2006/main" count="1652" uniqueCount="472">
  <si>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</si>
  <si>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</si>
  <si>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</si>
  <si>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</si>
  <si>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</si>
  <si>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</si>
  <si>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</si>
  <si>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</si>
  <si>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</si>
  <si>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</si>
  <si>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</si>
  <si>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</si>
  <si>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</si>
  <si>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</si>
  <si>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</si>
  <si>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</si>
  <si>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</si>
  <si>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</si>
  <si>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</si>
  <si>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</si>
  <si>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</si>
  <si>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</si>
  <si>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</si>
  <si>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</si>
  <si>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</si>
  <si>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</si>
  <si>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</si>
  <si>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</si>
  <si>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</si>
  <si>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</si>
  <si>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</si>
  <si>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</si>
  <si>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</si>
  <si>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</si>
  <si>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</si>
  <si>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</si>
  <si>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</si>
  <si>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</si>
  <si>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</si>
  <si>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</si>
  <si>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</si>
  <si>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</si>
  <si>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</si>
  <si>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</si>
  <si>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</si>
  <si>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</si>
  <si>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</si>
  <si>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</si>
  <si>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</si>
  <si>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</si>
  <si>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</si>
  <si>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</si>
  <si>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</si>
  <si>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</si>
  <si>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</si>
  <si>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</si>
  <si>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</si>
  <si>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</si>
  <si>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</si>
  <si>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</si>
  <si>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</si>
  <si>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</si>
  <si>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</si>
  <si>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</si>
  <si>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</si>
  <si>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</si>
  <si>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</si>
  <si>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</si>
  <si>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</si>
  <si>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</si>
  <si>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</si>
  <si>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</si>
  <si>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</si>
  <si>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</si>
  <si>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</si>
  <si>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</si>
  <si>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</si>
  <si>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</si>
  <si>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</si>
  <si>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</si>
  <si>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</si>
  <si>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</si>
  <si>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</si>
  <si>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</si>
  <si>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</si>
  <si>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</si>
  <si>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</si>
  <si>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</si>
  <si>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</si>
  <si>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</si>
  <si>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</si>
  <si>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</si>
  <si>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</si>
  <si>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</si>
  <si>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</si>
  <si>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</si>
  <si>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</si>
  <si>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</si>
  <si>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</si>
  <si>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</si>
  <si>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</si>
  <si>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</si>
  <si>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</si>
  <si>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</si>
  <si>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</si>
  <si>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</si>
  <si>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</si>
  <si>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</si>
  <si>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</si>
  <si>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</si>
  <si>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</si>
  <si>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</si>
  <si>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</si>
  <si>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</si>
  <si>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</si>
  <si>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</si>
  <si>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</si>
  <si>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</si>
  <si>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</si>
  <si>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</si>
  <si>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</si>
  <si>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</si>
  <si>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</si>
  <si>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</si>
  <si>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</si>
  <si>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</si>
  <si>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</si>
  <si>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</si>
  <si>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</si>
  <si>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</si>
  <si>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</si>
  <si>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</si>
  <si>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</si>
  <si>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</si>
  <si>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</si>
  <si>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</si>
  <si>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</si>
  <si>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</si>
  <si>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</si>
  <si>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</si>
  <si>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</si>
  <si>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</si>
  <si>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</si>
  <si>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</si>
  <si>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</si>
  <si>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</si>
  <si>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</si>
  <si>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</si>
  <si>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</si>
  <si>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</si>
  <si>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</si>
  <si>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</si>
  <si>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</si>
  <si>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</si>
  <si>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</si>
  <si>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</si>
  <si>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</si>
  <si>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</si>
  <si>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</si>
  <si>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</si>
  <si>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</si>
  <si>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</si>
  <si>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</si>
  <si>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</si>
  <si>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</si>
  <si>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</si>
  <si>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</si>
  <si>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</si>
  <si>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</si>
  <si>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</si>
  <si>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</si>
  <si>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</si>
  <si>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</si>
  <si>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</si>
  <si>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</si>
  <si>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</si>
  <si>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</si>
  <si>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</si>
  <si>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</si>
  <si>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</si>
  <si>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</si>
  <si>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</si>
  <si>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</si>
  <si>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</si>
  <si>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</si>
  <si>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</si>
  <si>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</si>
  <si>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</si>
  <si>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</si>
  <si>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</si>
  <si>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</si>
  <si>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</si>
  <si>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</si>
  <si>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</si>
  <si>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</si>
  <si>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</si>
  <si>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</si>
  <si>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</si>
  <si>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</si>
  <si>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</si>
  <si>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</si>
  <si>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</si>
  <si>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</si>
  <si>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</si>
  <si>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</si>
  <si>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</si>
  <si>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</si>
  <si>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</si>
  <si>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</si>
  <si>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</si>
  <si>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</si>
  <si>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</si>
  <si>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</si>
  <si>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</si>
  <si>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</si>
  <si>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</si>
  <si>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</si>
  <si>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</si>
  <si>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</si>
  <si>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</si>
  <si>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</si>
  <si>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</si>
  <si>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</si>
  <si>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</si>
  <si>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</si>
  <si>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</si>
  <si>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</si>
  <si>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</si>
  <si>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</si>
  <si>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</si>
  <si>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</si>
  <si>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</si>
  <si>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</si>
  <si>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</si>
  <si>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</si>
  <si>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</si>
  <si>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</si>
  <si>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</si>
  <si>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</si>
  <si>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</si>
  <si>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</si>
  <si>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</si>
  <si>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</si>
  <si>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</si>
  <si>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</si>
  <si>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</si>
  <si>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</si>
  <si>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</si>
  <si>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</si>
  <si>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</si>
  <si>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</si>
  <si>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</si>
  <si>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</si>
  <si>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</si>
  <si>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</si>
  <si>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</si>
  <si>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</si>
  <si>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</si>
  <si>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</si>
  <si>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</si>
  <si>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</si>
  <si>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</si>
  <si>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</si>
  <si>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</si>
  <si>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</si>
  <si>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</si>
  <si>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</si>
  <si>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</si>
  <si>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</si>
  <si>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</si>
  <si>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</si>
  <si>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</si>
  <si>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</si>
  <si>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</si>
  <si>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</si>
  <si>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</si>
  <si>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</si>
  <si>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</si>
  <si>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</si>
  <si>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</si>
  <si>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</si>
  <si>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</si>
  <si>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</si>
  <si>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</si>
  <si>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</si>
  <si>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</si>
  <si>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</si>
  <si>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</si>
  <si>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</si>
  <si>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</si>
  <si>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</si>
  <si>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</si>
  <si>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</si>
  <si>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</si>
  <si>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</si>
  <si>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</si>
  <si>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</si>
  <si>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</si>
  <si>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</si>
  <si>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</si>
  <si>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</si>
  <si>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</si>
  <si>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</si>
  <si>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</si>
  <si>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</si>
  <si>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</si>
  <si>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</si>
  <si>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</si>
  <si>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</si>
  <si>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</si>
  <si>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</si>
  <si>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</si>
  <si>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</si>
  <si>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</si>
  <si>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</si>
  <si>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</si>
  <si>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</si>
  <si>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</si>
  <si>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</si>
  <si>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</si>
  <si>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</si>
  <si>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</si>
  <si>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</si>
  <si>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</si>
  <si>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</si>
  <si>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</si>
  <si>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</si>
  <si>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</si>
  <si>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</si>
  <si>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</si>
  <si>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</si>
  <si>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</si>
  <si>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</si>
  <si>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</si>
  <si>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</si>
  <si>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</si>
  <si>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</si>
  <si>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</si>
  <si>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</si>
  <si>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</si>
  <si>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</si>
  <si>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</si>
  <si>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</si>
  <si>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</si>
  <si>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</si>
  <si>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</si>
  <si>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</si>
  <si>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</si>
  <si>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</si>
  <si>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</si>
  <si>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</si>
  <si>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</si>
  <si>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</si>
  <si>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</si>
  <si>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</si>
  <si>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</si>
  <si>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</si>
  <si>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</si>
  <si>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</si>
  <si>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</si>
  <si>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</si>
  <si>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</si>
  <si>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</si>
  <si>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</si>
  <si>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</si>
  <si>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</si>
  <si>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</si>
  <si>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</si>
  <si>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</si>
  <si>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</si>
  <si>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</si>
  <si>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</si>
  <si>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</si>
  <si>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</si>
  <si>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</si>
  <si>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</si>
  <si>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</si>
  <si>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</si>
  <si>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</si>
  <si>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</si>
  <si>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</si>
  <si>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</si>
  <si>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</si>
  <si>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</si>
  <si>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</si>
  <si>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</si>
  <si>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</si>
  <si>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</si>
  <si>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</si>
  <si>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</si>
  <si>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</si>
  <si>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</si>
  <si>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</si>
  <si>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</si>
  <si>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</si>
  <si>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</si>
  <si>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</si>
  <si>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</si>
  <si>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</si>
  <si>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</si>
  <si>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</si>
  <si>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</si>
  <si>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</si>
  <si>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</si>
  <si>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</si>
  <si>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</si>
  <si>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</si>
  <si>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</si>
  <si>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</si>
  <si>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</si>
  <si>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</si>
  <si>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</si>
  <si>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</si>
  <si>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</si>
  <si>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</si>
  <si>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</si>
  <si>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</si>
  <si>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</si>
  <si>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</si>
  <si>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2024년 03월 08일</t>
    <phoneticPr fontId="3" type="noConversion"/>
  </si>
  <si>
    <t>금주 (2024.03.04. ∼ 03.08.)</t>
    <phoneticPr fontId="3" type="noConversion"/>
  </si>
  <si>
    <t>차주 (2024.03.11. ∼ 03.15.)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</si>
  <si>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</si>
  <si>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</si>
  <si>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</si>
  <si>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</si>
  <si>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</si>
  <si>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</si>
  <si>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</si>
  <si>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</si>
  <si>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</si>
  <si>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</si>
  <si>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</si>
  <si>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</si>
  <si>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</si>
  <si>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</si>
  <si>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</si>
  <si>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</si>
  <si>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</si>
  <si>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</si>
  <si>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</si>
  <si>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</si>
  <si>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</si>
  <si>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</si>
  <si>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</si>
  <si>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</si>
  <si>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</si>
  <si>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</si>
  <si>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</si>
  <si>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</si>
  <si>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</si>
  <si>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</si>
  <si>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</si>
  <si>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</si>
  <si>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</si>
  <si>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</si>
  <si>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</si>
  <si>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</si>
  <si>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</si>
  <si>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</si>
  <si>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</si>
  <si>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</si>
  <si>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</si>
  <si>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</si>
  <si>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</si>
  <si>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</si>
  <si>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</si>
  <si>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</si>
  <si>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</si>
  <si>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: 접수 13건, 처리완료 : 11, 미결 : 2건 - 김지훈 부장, 권오재 연구원
    -. 드론 영상관리 개발 테스트 완료, 운영배포 후 확인 필요함
    -. 3D라이브러리 창 닫으면 다꺼짐(완료)
    -. 불러오기 제외지 정수면 정수로 나오게 끔(완료)
    -. 허가용도 "." 삭제(완료)
    -. 구적도 첨부하면 참조서류로 들어가는데 제외지가 다 0으로 나옴(완료)
    -. 도면저작 별도 기능에서 삭제 버튼 나오게 끔(완료)
    -. 도로점용 허가일자별 검색 안됨(완료)
    -. 부담금산정 계산 후 나오는 팝업에서 사전심사청구서를 저장으로 수정(완료)
    -. 구적도 지번이 안들어가져있음(완료)
    -. 공사계획 평면도 다운로드 안됨(백엔드 확인)(완료)
    -. 공사계획평면도 비고 값 편집할 수 있게끔 바꿔야함(미결)
    -. 구적도에서 공사계획 평면도 들어오면 허가면적 저장 안됨 사전심사청구서처럼 되어야함 (미결)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</si>
  <si>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</t>
    </r>
    <phoneticPr fontId="3" type="noConversion"/>
  </si>
  <si>
    <t>3. 서울 양천구
-. 유동인구분석 : 화면개발 및 기능구현 완료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</si>
</sst>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0"/>
      <c r="F1" s="240"/>
      <c r="G1" s="240"/>
      <c r="H1" s="240"/>
      <c r="I1" s="240"/>
      <c r="J1" s="240"/>
      <c r="K1" s="240"/>
      <c r="L1" s="240"/>
      <c r="M1" s="24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0"/>
      <c r="F2" s="240"/>
      <c r="G2" s="240"/>
      <c r="H2" s="240"/>
      <c r="I2" s="240"/>
      <c r="J2" s="240"/>
      <c r="K2" s="240"/>
      <c r="L2" s="240"/>
      <c r="M2" s="24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0"/>
      <c r="F3" s="240"/>
      <c r="G3" s="240"/>
      <c r="H3" s="240"/>
      <c r="I3" s="240"/>
      <c r="J3" s="240"/>
      <c r="K3" s="240"/>
      <c r="L3" s="240"/>
      <c r="M3" s="24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0"/>
      <c r="F4" s="240"/>
      <c r="G4" s="240"/>
      <c r="H4" s="240"/>
      <c r="I4" s="240"/>
      <c r="J4" s="240"/>
      <c r="K4" s="240"/>
      <c r="L4" s="240"/>
      <c r="M4" s="24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0"/>
      <c r="F5" s="240"/>
      <c r="G5" s="240"/>
      <c r="H5" s="240"/>
      <c r="I5" s="240"/>
      <c r="J5" s="240"/>
      <c r="K5" s="240"/>
      <c r="L5" s="240"/>
      <c r="M5" s="24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0"/>
      <c r="F6" s="240"/>
      <c r="G6" s="240"/>
      <c r="H6" s="240"/>
      <c r="I6" s="240"/>
      <c r="J6" s="240"/>
      <c r="K6" s="240"/>
      <c r="L6" s="240"/>
      <c r="M6" s="24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0"/>
      <c r="F7" s="240"/>
      <c r="G7" s="240"/>
      <c r="H7" s="240"/>
      <c r="I7" s="240"/>
      <c r="J7" s="240"/>
      <c r="K7" s="240"/>
      <c r="L7" s="240"/>
      <c r="M7" s="24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0"/>
      <c r="F9" s="240"/>
      <c r="G9" s="240"/>
      <c r="H9" s="240"/>
      <c r="I9" s="240"/>
      <c r="J9" s="240"/>
      <c r="K9" s="240"/>
      <c r="L9" s="240"/>
      <c r="M9" s="24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1"/>
      <c r="Q19" s="241"/>
      <c r="R19" s="241"/>
      <c r="S19" s="241"/>
      <c r="T19" s="241"/>
      <c r="U19" s="241"/>
      <c r="V19" s="241"/>
      <c r="W19" s="241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78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78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78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395</v>
      </c>
      <c r="H5" s="80" t="s">
        <v>397</v>
      </c>
      <c r="I5" s="80"/>
      <c r="J5" s="91"/>
      <c r="K5" s="91"/>
      <c r="L5" s="94"/>
    </row>
    <row r="6" spans="1:12" s="2" customFormat="1" ht="30" customHeight="1">
      <c r="A6" s="278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395</v>
      </c>
      <c r="H6" s="80" t="s">
        <v>397</v>
      </c>
      <c r="I6" s="80"/>
      <c r="J6" s="91"/>
      <c r="K6" s="91"/>
      <c r="L6" s="94"/>
    </row>
    <row r="7" spans="1:12" s="2" customFormat="1" ht="30" customHeight="1">
      <c r="A7" s="278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399</v>
      </c>
      <c r="H7" s="80" t="s">
        <v>401</v>
      </c>
      <c r="I7" s="80"/>
      <c r="J7" s="91"/>
      <c r="K7" s="91"/>
      <c r="L7" s="94"/>
    </row>
    <row r="8" spans="1:12" s="2" customFormat="1" ht="30" customHeight="1">
      <c r="A8" s="278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399</v>
      </c>
      <c r="H8" s="80" t="s">
        <v>401</v>
      </c>
      <c r="I8" s="80"/>
      <c r="J8" s="91"/>
      <c r="K8" s="91"/>
      <c r="L8" s="94"/>
    </row>
    <row r="9" spans="1:12" s="2" customFormat="1" ht="30" customHeight="1">
      <c r="A9" s="278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399</v>
      </c>
      <c r="H9" s="80" t="s">
        <v>401</v>
      </c>
      <c r="I9" s="80"/>
      <c r="J9" s="91"/>
      <c r="K9" s="91"/>
      <c r="L9" s="94"/>
    </row>
    <row r="10" spans="1:12" s="2" customFormat="1" ht="30" customHeight="1">
      <c r="A10" s="278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403</v>
      </c>
      <c r="H10" s="80" t="s">
        <v>405</v>
      </c>
      <c r="I10" s="80"/>
      <c r="J10" s="91"/>
      <c r="K10" s="91"/>
      <c r="L10" s="94"/>
    </row>
    <row r="11" spans="1:12" s="2" customFormat="1" ht="30" customHeight="1">
      <c r="A11" s="278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403</v>
      </c>
      <c r="H11" s="80" t="s">
        <v>405</v>
      </c>
      <c r="I11" s="80"/>
      <c r="J11" s="91"/>
      <c r="K11" s="91"/>
      <c r="L11" s="94"/>
    </row>
    <row r="12" spans="1:12" s="2" customFormat="1" ht="30" customHeight="1">
      <c r="A12" s="278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7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7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7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7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7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7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78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78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78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78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78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78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78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78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78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78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7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7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7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7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7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7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4" t="s">
        <v>8</v>
      </c>
      <c r="C1" s="284"/>
      <c r="D1" s="284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4" t="s">
        <v>43</v>
      </c>
      <c r="C2" s="284"/>
      <c r="D2" s="284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4" t="s">
        <v>10</v>
      </c>
      <c r="C3" s="284"/>
      <c r="D3" s="284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5" t="s">
        <v>33</v>
      </c>
      <c r="B7" s="287" t="s">
        <v>34</v>
      </c>
      <c r="C7" s="287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5"/>
      <c r="B8" s="288"/>
      <c r="C8" s="288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5"/>
      <c r="B9" s="289"/>
      <c r="C9" s="289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6"/>
      <c r="B10" s="286" t="s">
        <v>22</v>
      </c>
      <c r="C10" s="286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6"/>
      <c r="B11" s="286"/>
      <c r="C11" s="286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6"/>
      <c r="B12" s="286"/>
      <c r="C12" s="286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2" t="s">
        <v>28</v>
      </c>
      <c r="B13" s="283" t="s">
        <v>36</v>
      </c>
      <c r="C13" s="283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3"/>
      <c r="B14" s="283"/>
      <c r="C14" s="283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3"/>
      <c r="B15" s="283"/>
      <c r="C15" s="283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3"/>
      <c r="B16" s="283"/>
      <c r="C16" s="283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3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10" workbookViewId="0">
      <selection activeCell="C18" sqref="C1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08일</v>
      </c>
    </row>
    <row r="4" spans="1:5" ht="17.25" thickTop="1">
      <c r="A4" s="242" t="s">
        <v>148</v>
      </c>
      <c r="B4" s="104" t="s">
        <v>149</v>
      </c>
      <c r="C4" s="104" t="s">
        <v>150</v>
      </c>
      <c r="D4" s="244" t="s">
        <v>151</v>
      </c>
    </row>
    <row r="5" spans="1:5" ht="17.25" thickBot="1">
      <c r="A5" s="243"/>
      <c r="B5" s="105" t="s">
        <v>420</v>
      </c>
      <c r="C5" s="105" t="s">
        <v>421</v>
      </c>
      <c r="D5" s="245"/>
    </row>
    <row r="6" spans="1:5" ht="50.25" thickTop="1">
      <c r="A6" s="246" t="s">
        <v>152</v>
      </c>
      <c r="B6" s="106" t="s">
        <v>388</v>
      </c>
      <c r="C6" s="194" t="s">
        <v>153</v>
      </c>
      <c r="D6" s="107" t="s">
        <v>154</v>
      </c>
      <c r="E6" s="195"/>
    </row>
    <row r="7" spans="1:5" ht="256.5">
      <c r="A7" s="247"/>
      <c r="B7" s="203" t="s">
        <v>469</v>
      </c>
      <c r="C7" s="203" t="s">
        <v>412</v>
      </c>
      <c r="D7" s="109"/>
    </row>
    <row r="8" spans="1:5">
      <c r="A8" s="247"/>
      <c r="B8" s="202"/>
      <c r="C8" s="113"/>
      <c r="D8" s="109"/>
      <c r="E8" s="195"/>
    </row>
    <row r="9" spans="1:5">
      <c r="A9" s="247"/>
      <c r="B9" s="110"/>
      <c r="C9" s="110"/>
      <c r="D9" s="109"/>
    </row>
    <row r="10" spans="1:5">
      <c r="A10" s="247"/>
      <c r="B10" s="110"/>
      <c r="C10" s="111"/>
      <c r="D10" s="109"/>
    </row>
    <row r="11" spans="1:5">
      <c r="A11" s="247"/>
      <c r="B11" s="112"/>
      <c r="C11" s="113"/>
      <c r="D11" s="109"/>
    </row>
    <row r="12" spans="1:5" ht="54">
      <c r="A12" s="247"/>
      <c r="B12" s="108" t="s">
        <v>417</v>
      </c>
      <c r="C12" s="108" t="s">
        <v>413</v>
      </c>
      <c r="D12" s="109"/>
    </row>
    <row r="13" spans="1:5">
      <c r="A13" s="247"/>
      <c r="B13" s="110"/>
      <c r="C13" s="126"/>
      <c r="D13" s="109"/>
    </row>
    <row r="14" spans="1:5">
      <c r="A14" s="247"/>
      <c r="C14" s="110"/>
      <c r="D14" s="109"/>
    </row>
    <row r="15" spans="1:5">
      <c r="A15" s="247"/>
      <c r="B15" s="114"/>
      <c r="C15" s="110"/>
      <c r="D15" s="109"/>
    </row>
    <row r="16" spans="1:5">
      <c r="A16" s="247"/>
      <c r="B16" s="114"/>
      <c r="C16" s="110"/>
      <c r="D16" s="109"/>
    </row>
    <row r="17" spans="1:4" ht="40.5">
      <c r="A17" s="247"/>
      <c r="B17" s="108" t="s">
        <v>470</v>
      </c>
      <c r="C17" s="108" t="s">
        <v>471</v>
      </c>
      <c r="D17" s="109"/>
    </row>
    <row r="18" spans="1:4" ht="27">
      <c r="A18" s="247"/>
      <c r="B18" s="110" t="s">
        <v>163</v>
      </c>
      <c r="C18" s="110"/>
      <c r="D18" s="109"/>
    </row>
    <row r="19" spans="1:4">
      <c r="A19" s="247"/>
      <c r="B19" s="111"/>
      <c r="C19" s="111"/>
      <c r="D19" s="109"/>
    </row>
    <row r="20" spans="1:4">
      <c r="A20" s="247"/>
      <c r="B20" s="111"/>
      <c r="C20" s="111"/>
      <c r="D20" s="109"/>
    </row>
    <row r="21" spans="1:4">
      <c r="A21" s="247"/>
      <c r="B21" s="108"/>
      <c r="C21" s="108"/>
      <c r="D21" s="109"/>
    </row>
    <row r="22" spans="1:4">
      <c r="A22" s="247"/>
      <c r="B22" s="108" t="s">
        <v>155</v>
      </c>
      <c r="C22" s="108" t="s">
        <v>155</v>
      </c>
      <c r="D22" s="109"/>
    </row>
    <row r="23" spans="1:4" ht="40.5">
      <c r="A23" s="247"/>
      <c r="B23" s="110" t="s">
        <v>418</v>
      </c>
      <c r="C23" s="111" t="s">
        <v>414</v>
      </c>
      <c r="D23" s="109"/>
    </row>
    <row r="24" spans="1:4">
      <c r="A24" s="247"/>
      <c r="B24" s="111"/>
      <c r="C24" s="111"/>
      <c r="D24" s="109"/>
    </row>
    <row r="25" spans="1:4">
      <c r="A25" s="247"/>
      <c r="B25" s="111"/>
      <c r="C25" s="111"/>
      <c r="D25" s="109"/>
    </row>
    <row r="26" spans="1:4" ht="40.5">
      <c r="A26" s="247"/>
      <c r="B26" s="111" t="s">
        <v>416</v>
      </c>
      <c r="C26" s="111" t="s">
        <v>415</v>
      </c>
      <c r="D26" s="109"/>
    </row>
    <row r="27" spans="1:4" ht="27">
      <c r="A27" s="247"/>
      <c r="B27" s="110"/>
      <c r="C27" s="126" t="s">
        <v>163</v>
      </c>
      <c r="D27" s="109"/>
    </row>
    <row r="28" spans="1:4" ht="27">
      <c r="A28" s="247"/>
      <c r="B28" s="110" t="s">
        <v>163</v>
      </c>
      <c r="C28" s="110"/>
      <c r="D28" s="109"/>
    </row>
    <row r="29" spans="1:4">
      <c r="A29" s="247"/>
      <c r="B29" s="111"/>
      <c r="C29" s="111"/>
      <c r="D29" s="109"/>
    </row>
    <row r="30" spans="1:4">
      <c r="A30" s="247"/>
      <c r="B30" s="111"/>
      <c r="C30" s="111"/>
      <c r="D30" s="109"/>
    </row>
    <row r="31" spans="1:4">
      <c r="A31" s="247"/>
      <c r="B31" s="106" t="s">
        <v>156</v>
      </c>
      <c r="C31" s="106" t="s">
        <v>156</v>
      </c>
      <c r="D31" s="109"/>
    </row>
    <row r="32" spans="1:4">
      <c r="A32" s="247"/>
      <c r="B32" s="111" t="s">
        <v>329</v>
      </c>
      <c r="C32" s="111" t="s">
        <v>329</v>
      </c>
      <c r="D32" s="109"/>
    </row>
    <row r="33" spans="1:4">
      <c r="A33" s="247"/>
      <c r="B33" s="111"/>
      <c r="C33" s="111"/>
      <c r="D33" s="109"/>
    </row>
    <row r="34" spans="1:4">
      <c r="A34" s="247"/>
      <c r="B34" s="111"/>
      <c r="C34" s="111"/>
      <c r="D34" s="109"/>
    </row>
    <row r="35" spans="1:4">
      <c r="A35" s="247"/>
      <c r="B35" s="111"/>
      <c r="C35" s="111"/>
      <c r="D35" s="109"/>
    </row>
    <row r="36" spans="1:4">
      <c r="A36" s="247"/>
      <c r="B36" s="115"/>
      <c r="C36" s="116"/>
      <c r="D36" s="117"/>
    </row>
    <row r="37" spans="1:4">
      <c r="A37" s="248"/>
      <c r="B37" s="106" t="s">
        <v>382</v>
      </c>
      <c r="C37" s="106"/>
      <c r="D37" s="118" t="s">
        <v>154</v>
      </c>
    </row>
    <row r="38" spans="1:4" ht="27">
      <c r="A38" s="247"/>
      <c r="B38" s="119" t="s">
        <v>383</v>
      </c>
      <c r="C38" s="119"/>
      <c r="D38" s="109"/>
    </row>
    <row r="39" spans="1:4">
      <c r="A39" s="247"/>
      <c r="B39" s="111" t="s">
        <v>389</v>
      </c>
      <c r="C39" s="111"/>
      <c r="D39" s="109"/>
    </row>
    <row r="40" spans="1:4">
      <c r="A40" s="247"/>
      <c r="B40" s="120"/>
      <c r="C40" s="121"/>
      <c r="D40" s="109"/>
    </row>
    <row r="41" spans="1:4" ht="17.25" thickBot="1">
      <c r="A41" s="249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Z40"/>
  <sheetViews>
    <sheetView zoomScale="84" zoomScaleNormal="84" zoomScaleSheetLayoutView="100" workbookViewId="0">
      <pane xSplit="2" ySplit="5" topLeftCell="F6" activePane="bottomRight" state="frozen"/>
      <selection activeCell="F15" sqref="F15"/>
      <selection pane="topRight" activeCell="F15" sqref="F15"/>
      <selection pane="bottomLeft" activeCell="F15" sqref="F15"/>
      <selection pane="bottomRight" activeCell="W26" sqref="W26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</cols>
  <sheetData>
    <row r="2" spans="1:26" ht="20.25">
      <c r="A2" s="46" t="s">
        <v>96</v>
      </c>
      <c r="B2" s="30"/>
      <c r="C2" s="30"/>
      <c r="D2" s="30"/>
      <c r="S2" s="275" t="s">
        <v>430</v>
      </c>
      <c r="T2" s="275"/>
      <c r="U2" s="275"/>
      <c r="V2" s="275"/>
      <c r="W2" s="275"/>
      <c r="X2" s="29"/>
      <c r="Y2" s="29"/>
    </row>
    <row r="3" spans="1:26" s="29" customFormat="1" ht="17.25" thickBot="1">
      <c r="L3" s="224" t="str">
        <f>'0. 표지'!AJ31</f>
        <v>2024년 03월 08일</v>
      </c>
      <c r="M3" s="31"/>
      <c r="Y3" s="224" t="str">
        <f>L3</f>
        <v>2024년 03월 08일</v>
      </c>
    </row>
    <row r="4" spans="1:26" ht="22.5" customHeight="1">
      <c r="A4" s="271" t="s">
        <v>19</v>
      </c>
      <c r="B4" s="271" t="s">
        <v>83</v>
      </c>
      <c r="C4" s="271" t="s">
        <v>84</v>
      </c>
      <c r="D4" s="272" t="s">
        <v>87</v>
      </c>
      <c r="E4" s="272"/>
      <c r="F4" s="270" t="s">
        <v>88</v>
      </c>
      <c r="G4" s="270"/>
      <c r="H4" s="273" t="s">
        <v>85</v>
      </c>
      <c r="I4" s="274"/>
      <c r="J4" s="250" t="s">
        <v>89</v>
      </c>
      <c r="K4" s="251"/>
      <c r="L4" s="271" t="s">
        <v>86</v>
      </c>
      <c r="S4" s="265" t="s">
        <v>19</v>
      </c>
      <c r="T4" s="267" t="s">
        <v>431</v>
      </c>
      <c r="U4" s="269" t="s">
        <v>88</v>
      </c>
      <c r="V4" s="269"/>
      <c r="W4" s="277" t="s">
        <v>89</v>
      </c>
      <c r="X4" s="277"/>
      <c r="Y4" s="263" t="s">
        <v>86</v>
      </c>
    </row>
    <row r="5" spans="1:26" s="29" customFormat="1" ht="22.5" customHeight="1" thickBot="1">
      <c r="A5" s="271"/>
      <c r="B5" s="271"/>
      <c r="C5" s="271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71"/>
      <c r="S5" s="266"/>
      <c r="T5" s="268"/>
      <c r="U5" s="222" t="s">
        <v>330</v>
      </c>
      <c r="V5" s="222" t="s">
        <v>331</v>
      </c>
      <c r="W5" s="223" t="s">
        <v>256</v>
      </c>
      <c r="X5" s="223" t="s">
        <v>258</v>
      </c>
      <c r="Y5" s="264"/>
    </row>
    <row r="6" spans="1:26" ht="24.95" customHeight="1" outlineLevel="1">
      <c r="A6" s="252" t="s">
        <v>17</v>
      </c>
      <c r="B6" s="252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전체(하자보수)'!B2:B71,'1. 수행관리'!S6)</f>
        <v>13</v>
      </c>
      <c r="U6" s="219">
        <f>COUNTIFS('1-2 전체(하자보수)'!B2:B71,'1. 수행관리'!S6,'1-2 전체(하자보수)'!I2:I71,"O")</f>
        <v>11</v>
      </c>
      <c r="V6" s="219">
        <f>COUNTIFS('1-2 전체(하자보수)'!B2:B71,'1. 수행관리'!S6,'1-2 전체(하자보수)'!J2:J71,"O")</f>
        <v>0</v>
      </c>
      <c r="W6" s="220">
        <f t="shared" ref="W6:W11" si="0">U6/T6</f>
        <v>0.84615384615384615</v>
      </c>
      <c r="X6" s="220">
        <f t="shared" ref="X6:X11" si="1">V6/T6</f>
        <v>0</v>
      </c>
      <c r="Y6" s="221"/>
    </row>
    <row r="7" spans="1:26" s="29" customFormat="1" ht="24.95" customHeight="1" outlineLevel="1">
      <c r="A7" s="252"/>
      <c r="B7" s="252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2">E7-F7</f>
        <v>0</v>
      </c>
      <c r="I7" s="36">
        <f t="shared" ref="I7:I14" si="3">E7-G7</f>
        <v>0</v>
      </c>
      <c r="J7" s="101">
        <f t="shared" ref="J7:J14" si="4">F7/E7</f>
        <v>1</v>
      </c>
      <c r="K7" s="101">
        <f t="shared" ref="K7:K14" si="5">G7/E7</f>
        <v>1</v>
      </c>
      <c r="L7" s="96" t="s">
        <v>372</v>
      </c>
      <c r="Q7" s="29" t="s">
        <v>426</v>
      </c>
      <c r="S7" s="208" t="s">
        <v>426</v>
      </c>
      <c r="T7" s="204">
        <f>COUNTIFS('1-2 전체(하자보수)'!B2:B71,'1. 수행관리'!S7)</f>
        <v>0</v>
      </c>
      <c r="U7" s="204">
        <f>COUNTIFS('1-2 전체(하자보수)'!B2:B71,'1. 수행관리'!S7,'1-2 전체(하자보수)'!I2:I71,"O")</f>
        <v>0</v>
      </c>
      <c r="V7" s="204">
        <f>COUNTIFS('1-2 전체(하자보수)'!B2:B71,'1. 수행관리'!S7,'1-2 전체(하자보수)'!J2:J71,"O")</f>
        <v>0</v>
      </c>
      <c r="W7" s="101" t="e">
        <f t="shared" si="0"/>
        <v>#DIV/0!</v>
      </c>
      <c r="X7" s="101" t="e">
        <f t="shared" si="1"/>
        <v>#DIV/0!</v>
      </c>
      <c r="Y7" s="210"/>
    </row>
    <row r="8" spans="1:26" s="29" customFormat="1" ht="24.95" customHeight="1" outlineLevel="1">
      <c r="A8" s="252"/>
      <c r="B8" s="252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2"/>
        <v>0</v>
      </c>
      <c r="I8" s="36">
        <f t="shared" si="3"/>
        <v>0</v>
      </c>
      <c r="J8" s="101">
        <f t="shared" si="4"/>
        <v>1</v>
      </c>
      <c r="K8" s="101">
        <f t="shared" si="5"/>
        <v>1</v>
      </c>
      <c r="L8" s="95"/>
      <c r="Q8" s="29" t="s">
        <v>427</v>
      </c>
      <c r="S8" s="208" t="s">
        <v>427</v>
      </c>
      <c r="T8" s="204">
        <f>COUNTIFS('1-2 전체(하자보수)'!B2:B71,'1. 수행관리'!S8)</f>
        <v>0</v>
      </c>
      <c r="U8" s="204">
        <f>COUNTIFS('1-2 전체(하자보수)'!B2:B71,'1. 수행관리'!S8,'1-2 전체(하자보수)'!I2:I71,"O")</f>
        <v>0</v>
      </c>
      <c r="V8" s="204">
        <f>COUNTIFS('1-2 전체(하자보수)'!B2:B71,'1. 수행관리'!S8,'1-2 전체(하자보수)'!J2:J71,"O")</f>
        <v>0</v>
      </c>
      <c r="W8" s="101" t="e">
        <f t="shared" si="0"/>
        <v>#DIV/0!</v>
      </c>
      <c r="X8" s="101" t="e">
        <f t="shared" si="1"/>
        <v>#DIV/0!</v>
      </c>
      <c r="Y8" s="209"/>
    </row>
    <row r="9" spans="1:26" s="29" customFormat="1" ht="24.95" customHeight="1" outlineLevel="1">
      <c r="A9" s="252"/>
      <c r="B9" s="252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2"/>
        <v>0</v>
      </c>
      <c r="I9" s="197">
        <f t="shared" si="3"/>
        <v>0</v>
      </c>
      <c r="J9" s="101">
        <f t="shared" si="4"/>
        <v>1</v>
      </c>
      <c r="K9" s="101">
        <f t="shared" si="5"/>
        <v>1</v>
      </c>
      <c r="L9" s="100" t="s">
        <v>162</v>
      </c>
      <c r="Q9" s="29" t="s">
        <v>428</v>
      </c>
      <c r="S9" s="208" t="s">
        <v>428</v>
      </c>
      <c r="T9" s="196">
        <f>COUNTIFS('1-2 전체(하자보수)'!B2:B71,'1. 수행관리'!S9)</f>
        <v>0</v>
      </c>
      <c r="U9" s="196">
        <f>COUNTIFS('1-2 전체(하자보수)'!B2:B71,'1. 수행관리'!S9,'1-2 전체(하자보수)'!I2:I71,"O")</f>
        <v>0</v>
      </c>
      <c r="V9" s="196">
        <f>COUNTIFS('1-2 전체(하자보수)'!B2:B71,'1. 수행관리'!S9,'1-2 전체(하자보수)'!J2:J71,"O")</f>
        <v>0</v>
      </c>
      <c r="W9" s="101" t="e">
        <f t="shared" si="0"/>
        <v>#DIV/0!</v>
      </c>
      <c r="X9" s="101" t="e">
        <f t="shared" si="1"/>
        <v>#DIV/0!</v>
      </c>
      <c r="Y9" s="211"/>
    </row>
    <row r="10" spans="1:26" s="29" customFormat="1" ht="24.95" customHeight="1" outlineLevel="1" thickBot="1">
      <c r="A10" s="252"/>
      <c r="B10" s="252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2"/>
        <v>0</v>
      </c>
      <c r="I10" s="36">
        <f t="shared" si="3"/>
        <v>0</v>
      </c>
      <c r="J10" s="101">
        <f t="shared" si="4"/>
        <v>1</v>
      </c>
      <c r="K10" s="101">
        <f t="shared" si="5"/>
        <v>1</v>
      </c>
      <c r="L10" s="96" t="s">
        <v>370</v>
      </c>
      <c r="Q10" s="29" t="s">
        <v>429</v>
      </c>
      <c r="S10" s="212" t="s">
        <v>429</v>
      </c>
      <c r="T10" s="205">
        <f>COUNTIFS('1-2 전체(하자보수)'!B2:B71,'1. 수행관리'!S10)</f>
        <v>0</v>
      </c>
      <c r="U10" s="205">
        <f>COUNTIFS('1-2 전체(하자보수)'!B2:B71,'1. 수행관리'!S10,'1-2 전체(하자보수)'!I2:I71,"O")</f>
        <v>0</v>
      </c>
      <c r="V10" s="205">
        <f>COUNTIFS('1-2 전체(하자보수)'!B2:B71,'1. 수행관리'!S10,'1-2 전체(하자보수)'!J2:J71,"O")</f>
        <v>0</v>
      </c>
      <c r="W10" s="206" t="e">
        <f t="shared" si="0"/>
        <v>#DIV/0!</v>
      </c>
      <c r="X10" s="206" t="e">
        <f t="shared" si="1"/>
        <v>#DIV/0!</v>
      </c>
      <c r="Y10" s="213"/>
    </row>
    <row r="11" spans="1:26" s="29" customFormat="1" ht="24.95" customHeight="1" outlineLevel="1" thickBot="1">
      <c r="A11" s="252"/>
      <c r="B11" s="252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2"/>
        <v>0</v>
      </c>
      <c r="I11" s="36">
        <f t="shared" si="3"/>
        <v>0</v>
      </c>
      <c r="J11" s="101">
        <f t="shared" si="4"/>
        <v>1</v>
      </c>
      <c r="K11" s="101">
        <f t="shared" si="5"/>
        <v>1</v>
      </c>
      <c r="L11" s="96" t="s">
        <v>371</v>
      </c>
      <c r="R11" s="207"/>
      <c r="S11" s="216" t="s">
        <v>432</v>
      </c>
      <c r="T11" s="214">
        <f>SUM(T6:T10)</f>
        <v>13</v>
      </c>
      <c r="U11" s="214">
        <f t="shared" ref="U11:V11" si="6">SUM(U6:U10)</f>
        <v>11</v>
      </c>
      <c r="V11" s="214">
        <f t="shared" si="6"/>
        <v>0</v>
      </c>
      <c r="W11" s="215">
        <f t="shared" si="0"/>
        <v>0.84615384615384615</v>
      </c>
      <c r="X11" s="215">
        <f t="shared" si="1"/>
        <v>0</v>
      </c>
      <c r="Y11" s="217"/>
      <c r="Z11" s="207"/>
    </row>
    <row r="12" spans="1:26" s="29" customFormat="1" ht="24.95" hidden="1" customHeight="1" outlineLevel="1">
      <c r="A12" s="252"/>
      <c r="B12" s="252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2"/>
        <v>0</v>
      </c>
      <c r="I12" s="36">
        <f t="shared" si="3"/>
        <v>0</v>
      </c>
      <c r="J12" s="101" t="e">
        <f t="shared" si="4"/>
        <v>#DIV/0!</v>
      </c>
      <c r="K12" s="101" t="e">
        <f t="shared" si="5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26" s="29" customFormat="1" ht="24.95" customHeight="1" outlineLevel="1">
      <c r="A13" s="252"/>
      <c r="B13" s="252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2"/>
        <v>0</v>
      </c>
      <c r="I13" s="36">
        <f t="shared" si="3"/>
        <v>0</v>
      </c>
      <c r="J13" s="101">
        <f t="shared" si="4"/>
        <v>1</v>
      </c>
      <c r="K13" s="101">
        <f t="shared" si="5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26" s="29" customFormat="1" ht="24.95" customHeight="1" outlineLevel="1">
      <c r="A14" s="252"/>
      <c r="B14" s="252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2"/>
        <v>0</v>
      </c>
      <c r="I14" s="36">
        <f t="shared" si="3"/>
        <v>0</v>
      </c>
      <c r="J14" s="101">
        <f t="shared" si="4"/>
        <v>1</v>
      </c>
      <c r="K14" s="101">
        <f t="shared" si="5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26" s="29" customFormat="1" ht="24.95" customHeight="1">
      <c r="A15" s="259" t="s">
        <v>91</v>
      </c>
      <c r="B15" s="260"/>
      <c r="C15" s="261"/>
      <c r="D15" s="47" t="e">
        <f>SUM(D6:D14)</f>
        <v>#REF!</v>
      </c>
      <c r="E15" s="47">
        <f t="shared" ref="E15:I15" si="7">SUM(E6:E14)</f>
        <v>37</v>
      </c>
      <c r="F15" s="47">
        <f t="shared" si="7"/>
        <v>37</v>
      </c>
      <c r="G15" s="47">
        <f t="shared" si="7"/>
        <v>37</v>
      </c>
      <c r="H15" s="47">
        <f t="shared" ref="H15" si="8">SUM(H6:H14)</f>
        <v>0</v>
      </c>
      <c r="I15" s="47">
        <f t="shared" si="7"/>
        <v>0</v>
      </c>
      <c r="J15" s="48">
        <f t="shared" ref="J15" si="9">F15/E15</f>
        <v>1</v>
      </c>
      <c r="K15" s="48">
        <f t="shared" ref="K15" si="10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26" ht="24.95" hidden="1" customHeight="1" outlineLevel="1">
      <c r="A16" s="252" t="s">
        <v>44</v>
      </c>
      <c r="B16" s="252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1">E16-F16</f>
        <v>0</v>
      </c>
      <c r="I16" s="36">
        <f t="shared" ref="I16:I20" si="12">E16-G16</f>
        <v>0</v>
      </c>
      <c r="J16" s="101" t="e">
        <f t="shared" ref="J16:J20" si="13">F16/E16</f>
        <v>#DIV/0!</v>
      </c>
      <c r="K16" s="101" t="e">
        <f t="shared" ref="K16:K20" si="14">G16/E16</f>
        <v>#DIV/0!</v>
      </c>
      <c r="L16" s="98"/>
      <c r="R16" s="207"/>
      <c r="S16" s="276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52"/>
      <c r="B17" s="252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1"/>
        <v>0</v>
      </c>
      <c r="I17" s="36">
        <f t="shared" si="12"/>
        <v>0</v>
      </c>
      <c r="J17" s="101">
        <f t="shared" si="13"/>
        <v>1</v>
      </c>
      <c r="K17" s="101">
        <f t="shared" si="14"/>
        <v>1</v>
      </c>
      <c r="L17" s="96" t="s">
        <v>158</v>
      </c>
      <c r="R17" s="207"/>
      <c r="S17" s="276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52"/>
      <c r="B18" s="253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1"/>
        <v>0</v>
      </c>
      <c r="I18" s="36">
        <f t="shared" si="12"/>
        <v>0</v>
      </c>
      <c r="J18" s="101" t="e">
        <f t="shared" si="13"/>
        <v>#DIV/0!</v>
      </c>
      <c r="K18" s="101" t="e">
        <f t="shared" si="14"/>
        <v>#DIV/0!</v>
      </c>
      <c r="L18" s="98"/>
      <c r="R18" s="207"/>
      <c r="S18" s="276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52"/>
      <c r="B19" s="254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1"/>
        <v>1</v>
      </c>
      <c r="I19" s="36">
        <f t="shared" si="12"/>
        <v>1</v>
      </c>
      <c r="J19" s="101">
        <f t="shared" si="13"/>
        <v>0</v>
      </c>
      <c r="K19" s="101">
        <f t="shared" si="14"/>
        <v>0</v>
      </c>
      <c r="L19" s="96" t="s">
        <v>146</v>
      </c>
      <c r="R19" s="207"/>
      <c r="S19" s="276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52"/>
      <c r="B20" s="255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1"/>
        <v>0</v>
      </c>
      <c r="I20" s="197">
        <f t="shared" si="12"/>
        <v>0</v>
      </c>
      <c r="J20" s="101">
        <f t="shared" si="13"/>
        <v>1</v>
      </c>
      <c r="K20" s="101">
        <f t="shared" si="14"/>
        <v>1</v>
      </c>
      <c r="L20" s="96" t="s">
        <v>159</v>
      </c>
      <c r="R20" s="207"/>
      <c r="S20" s="276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59" t="s">
        <v>90</v>
      </c>
      <c r="B21" s="260"/>
      <c r="C21" s="261"/>
      <c r="D21" s="47" t="e">
        <f>SUM(D16:D20)</f>
        <v>#REF!</v>
      </c>
      <c r="E21" s="47">
        <f t="shared" ref="E21" si="15">SUM(E16:E20)</f>
        <v>3</v>
      </c>
      <c r="F21" s="47">
        <f t="shared" ref="F21" si="16">SUM(F16:F20)</f>
        <v>2</v>
      </c>
      <c r="G21" s="47">
        <f t="shared" ref="G21" si="17">SUM(G16:G20)</f>
        <v>2</v>
      </c>
      <c r="H21" s="47">
        <f t="shared" ref="H21:I21" si="18">SUM(H16:H20)</f>
        <v>1</v>
      </c>
      <c r="I21" s="47">
        <f t="shared" si="18"/>
        <v>1</v>
      </c>
      <c r="J21" s="48">
        <f t="shared" ref="J21" si="19">F21/E21</f>
        <v>0.66666666666666663</v>
      </c>
      <c r="K21" s="48">
        <f t="shared" ref="K21" si="20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52" t="s">
        <v>20</v>
      </c>
      <c r="B22" s="253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1">E22-F22</f>
        <v>0</v>
      </c>
      <c r="I22" s="36">
        <f t="shared" ref="I22:I25" si="22">E22-G22</f>
        <v>0</v>
      </c>
      <c r="J22" s="101" t="e">
        <f t="shared" ref="J22:J25" si="23">F22/E22</f>
        <v>#DIV/0!</v>
      </c>
      <c r="K22" s="101" t="e">
        <f t="shared" ref="K22:K25" si="24">G22/E22</f>
        <v>#DIV/0!</v>
      </c>
      <c r="L22" s="98"/>
      <c r="R22" s="207"/>
      <c r="S22" s="276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52"/>
      <c r="B23" s="254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1"/>
        <v>0</v>
      </c>
      <c r="I23" s="36">
        <f t="shared" si="22"/>
        <v>0</v>
      </c>
      <c r="J23" s="101" t="e">
        <f t="shared" si="23"/>
        <v>#DIV/0!</v>
      </c>
      <c r="K23" s="101" t="e">
        <f t="shared" si="24"/>
        <v>#DIV/0!</v>
      </c>
      <c r="L23" s="98"/>
      <c r="R23" s="207"/>
      <c r="S23" s="276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52"/>
      <c r="B24" s="255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1"/>
        <v>0</v>
      </c>
      <c r="I24" s="36">
        <f t="shared" si="22"/>
        <v>0</v>
      </c>
      <c r="J24" s="101" t="e">
        <f t="shared" si="23"/>
        <v>#DIV/0!</v>
      </c>
      <c r="K24" s="101" t="e">
        <f t="shared" si="24"/>
        <v>#DIV/0!</v>
      </c>
      <c r="L24" s="98"/>
      <c r="R24" s="207"/>
      <c r="S24" s="276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52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1"/>
        <v>10</v>
      </c>
      <c r="I25" s="36">
        <f t="shared" si="22"/>
        <v>10</v>
      </c>
      <c r="J25" s="101">
        <f t="shared" si="23"/>
        <v>0</v>
      </c>
      <c r="K25" s="101">
        <f t="shared" si="24"/>
        <v>0</v>
      </c>
      <c r="L25" s="96" t="s">
        <v>145</v>
      </c>
      <c r="R25" s="207"/>
      <c r="S25" s="276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59" t="s">
        <v>92</v>
      </c>
      <c r="B26" s="260"/>
      <c r="C26" s="261"/>
      <c r="D26" s="47" t="e">
        <f>SUM(D22:D25)</f>
        <v>#REF!</v>
      </c>
      <c r="E26" s="47">
        <f t="shared" ref="E26:I26" si="25">SUM(E22:E25)</f>
        <v>10</v>
      </c>
      <c r="F26" s="47">
        <f t="shared" si="25"/>
        <v>0</v>
      </c>
      <c r="G26" s="47">
        <f t="shared" si="25"/>
        <v>0</v>
      </c>
      <c r="H26" s="47">
        <f t="shared" ref="H26" si="26">SUM(H22:H25)</f>
        <v>10</v>
      </c>
      <c r="I26" s="47">
        <f t="shared" si="25"/>
        <v>10</v>
      </c>
      <c r="J26" s="48">
        <f t="shared" ref="J26" si="27">F26/E26</f>
        <v>0</v>
      </c>
      <c r="K26" s="48">
        <f t="shared" ref="K26" si="28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52" t="s">
        <v>45</v>
      </c>
      <c r="B27" s="253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9">E27-F27</f>
        <v>0</v>
      </c>
      <c r="I27" s="36">
        <f t="shared" ref="I27:I32" si="30">E27-G27</f>
        <v>0</v>
      </c>
      <c r="J27" s="101" t="e">
        <f t="shared" ref="J27:J32" si="31">F27/E27</f>
        <v>#DIV/0!</v>
      </c>
      <c r="K27" s="101" t="e">
        <f t="shared" ref="K27:K32" si="32">G27/E27</f>
        <v>#DIV/0!</v>
      </c>
      <c r="L27" s="98"/>
      <c r="R27" s="207"/>
      <c r="S27" s="276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52"/>
      <c r="B28" s="255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9"/>
        <v>0</v>
      </c>
      <c r="I28" s="36">
        <f t="shared" si="30"/>
        <v>0</v>
      </c>
      <c r="J28" s="101">
        <f t="shared" si="31"/>
        <v>1</v>
      </c>
      <c r="K28" s="101">
        <f t="shared" si="32"/>
        <v>1</v>
      </c>
      <c r="L28" s="98"/>
      <c r="R28" s="207"/>
      <c r="S28" s="276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52"/>
      <c r="B29" s="253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9"/>
        <v>0</v>
      </c>
      <c r="I29" s="36">
        <f t="shared" si="30"/>
        <v>0</v>
      </c>
      <c r="J29" s="101" t="e">
        <f t="shared" si="31"/>
        <v>#DIV/0!</v>
      </c>
      <c r="K29" s="101" t="e">
        <f t="shared" si="32"/>
        <v>#DIV/0!</v>
      </c>
      <c r="L29" s="100" t="s">
        <v>161</v>
      </c>
      <c r="R29" s="207"/>
      <c r="S29" s="276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52"/>
      <c r="B30" s="254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9"/>
        <v>0</v>
      </c>
      <c r="I30" s="36">
        <f t="shared" si="30"/>
        <v>0</v>
      </c>
      <c r="J30" s="101" t="e">
        <f t="shared" si="31"/>
        <v>#DIV/0!</v>
      </c>
      <c r="K30" s="101" t="e">
        <f t="shared" si="32"/>
        <v>#DIV/0!</v>
      </c>
      <c r="L30" s="98"/>
      <c r="R30" s="207"/>
      <c r="S30" s="276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52"/>
      <c r="B31" s="254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3">E31-F31</f>
        <v>0</v>
      </c>
      <c r="I31" s="36">
        <f t="shared" ref="I31" si="34">E31-G31</f>
        <v>0</v>
      </c>
      <c r="J31" s="101" t="e">
        <f t="shared" ref="J31" si="35">F31/E31</f>
        <v>#DIV/0!</v>
      </c>
      <c r="K31" s="101" t="e">
        <f t="shared" ref="K31" si="36">G31/E31</f>
        <v>#DIV/0!</v>
      </c>
      <c r="L31" s="98"/>
      <c r="R31" s="207"/>
      <c r="S31" s="276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52"/>
      <c r="B32" s="255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9"/>
        <v>8</v>
      </c>
      <c r="I32" s="36">
        <f t="shared" si="30"/>
        <v>8</v>
      </c>
      <c r="J32" s="101">
        <f t="shared" si="31"/>
        <v>0</v>
      </c>
      <c r="K32" s="101">
        <f t="shared" si="32"/>
        <v>0</v>
      </c>
      <c r="L32" s="98" t="s">
        <v>293</v>
      </c>
      <c r="R32" s="207"/>
      <c r="S32" s="276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59" t="s">
        <v>93</v>
      </c>
      <c r="B33" s="260"/>
      <c r="C33" s="261"/>
      <c r="D33" s="47" t="e">
        <f t="shared" ref="D33:I33" si="37">SUM(D27:D32)</f>
        <v>#REF!</v>
      </c>
      <c r="E33" s="47">
        <f t="shared" si="37"/>
        <v>10</v>
      </c>
      <c r="F33" s="47">
        <f t="shared" si="37"/>
        <v>2</v>
      </c>
      <c r="G33" s="47">
        <f t="shared" si="37"/>
        <v>2</v>
      </c>
      <c r="H33" s="47">
        <f t="shared" si="37"/>
        <v>8</v>
      </c>
      <c r="I33" s="47">
        <f t="shared" si="37"/>
        <v>8</v>
      </c>
      <c r="J33" s="48">
        <f t="shared" ref="J33" si="38">F33/E33</f>
        <v>0.2</v>
      </c>
      <c r="K33" s="48">
        <f t="shared" ref="K33" si="39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52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0">E34-F34</f>
        <v>0</v>
      </c>
      <c r="I34" s="36">
        <f t="shared" ref="I34:I35" si="41">E34-G34</f>
        <v>0</v>
      </c>
      <c r="J34" s="101">
        <f t="shared" ref="J34:J35" si="42">F34/E34</f>
        <v>1</v>
      </c>
      <c r="K34" s="101">
        <f t="shared" ref="K34:K35" si="43">G34/E34</f>
        <v>1</v>
      </c>
      <c r="L34" s="96" t="s">
        <v>160</v>
      </c>
      <c r="R34" s="207"/>
      <c r="S34" s="276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52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0"/>
        <v>0</v>
      </c>
      <c r="I35" s="36">
        <f t="shared" si="41"/>
        <v>0</v>
      </c>
      <c r="J35" s="101" t="e">
        <f t="shared" si="42"/>
        <v>#DIV/0!</v>
      </c>
      <c r="K35" s="101" t="e">
        <f t="shared" si="43"/>
        <v>#DIV/0!</v>
      </c>
      <c r="L35" s="98"/>
      <c r="R35" s="207"/>
      <c r="S35" s="276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52"/>
      <c r="B36" s="262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76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52"/>
      <c r="B37" s="252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76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59" t="s">
        <v>94</v>
      </c>
      <c r="B38" s="260"/>
      <c r="C38" s="261"/>
      <c r="D38" s="47" t="e">
        <f t="shared" ref="D38:I38" si="44">SUM(D34:D37)</f>
        <v>#REF!</v>
      </c>
      <c r="E38" s="47">
        <f t="shared" si="44"/>
        <v>10</v>
      </c>
      <c r="F38" s="47">
        <f t="shared" si="44"/>
        <v>10</v>
      </c>
      <c r="G38" s="47">
        <f t="shared" si="44"/>
        <v>10</v>
      </c>
      <c r="H38" s="47">
        <f t="shared" si="44"/>
        <v>0</v>
      </c>
      <c r="I38" s="47">
        <f t="shared" si="44"/>
        <v>0</v>
      </c>
      <c r="J38" s="48">
        <f t="shared" ref="J38:J39" si="45">F38/E38</f>
        <v>1</v>
      </c>
      <c r="K38" s="48">
        <f t="shared" ref="K38:K39" si="46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56" t="s">
        <v>95</v>
      </c>
      <c r="B39" s="257"/>
      <c r="C39" s="258"/>
      <c r="D39" s="44" t="e">
        <f t="shared" ref="D39:I39" si="47">SUM(D15+D21+D26+D33+D38)</f>
        <v>#REF!</v>
      </c>
      <c r="E39" s="44">
        <f t="shared" si="47"/>
        <v>70</v>
      </c>
      <c r="F39" s="44">
        <f t="shared" si="47"/>
        <v>51</v>
      </c>
      <c r="G39" s="44">
        <f t="shared" si="47"/>
        <v>51</v>
      </c>
      <c r="H39" s="44">
        <f t="shared" si="47"/>
        <v>19</v>
      </c>
      <c r="I39" s="44">
        <f t="shared" si="47"/>
        <v>19</v>
      </c>
      <c r="J39" s="45">
        <f t="shared" si="45"/>
        <v>0.72857142857142854</v>
      </c>
      <c r="K39" s="45">
        <f t="shared" si="46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</sheetData>
  <mergeCells count="37"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391</v>
      </c>
      <c r="I39" s="183" t="s">
        <v>392</v>
      </c>
      <c r="J39" s="183" t="s">
        <v>393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394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390</v>
      </c>
      <c r="I41" s="188" t="s">
        <v>390</v>
      </c>
      <c r="J41" s="188" t="s">
        <v>390</v>
      </c>
      <c r="K41" s="188" t="s">
        <v>390</v>
      </c>
      <c r="L41" s="188" t="s">
        <v>390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445</v>
      </c>
      <c r="G42" s="173" t="s">
        <v>320</v>
      </c>
      <c r="H42" s="80" t="s">
        <v>396</v>
      </c>
      <c r="I42" s="80" t="s">
        <v>398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446</v>
      </c>
      <c r="G43" s="173" t="s">
        <v>320</v>
      </c>
      <c r="H43" s="80" t="s">
        <v>400</v>
      </c>
      <c r="I43" s="80" t="s">
        <v>402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447</v>
      </c>
      <c r="G44" s="173" t="s">
        <v>320</v>
      </c>
      <c r="H44" s="80" t="s">
        <v>400</v>
      </c>
      <c r="I44" s="80" t="s">
        <v>402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448</v>
      </c>
      <c r="G45" s="173" t="s">
        <v>320</v>
      </c>
      <c r="H45" s="80" t="s">
        <v>400</v>
      </c>
      <c r="I45" s="80" t="s">
        <v>402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433</v>
      </c>
      <c r="G46" s="173" t="s">
        <v>320</v>
      </c>
      <c r="H46" s="80" t="s">
        <v>404</v>
      </c>
      <c r="I46" s="80" t="s">
        <v>406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435</v>
      </c>
      <c r="G47" s="173" t="s">
        <v>320</v>
      </c>
      <c r="H47" s="80" t="s">
        <v>404</v>
      </c>
      <c r="I47" s="80" t="s">
        <v>406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437</v>
      </c>
      <c r="G48" s="173" t="s">
        <v>320</v>
      </c>
      <c r="H48" s="80" t="s">
        <v>404</v>
      </c>
      <c r="I48" s="80" t="s">
        <v>406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441</v>
      </c>
      <c r="G49" s="173" t="s">
        <v>320</v>
      </c>
      <c r="H49" s="80" t="s">
        <v>408</v>
      </c>
      <c r="I49" s="80" t="s">
        <v>410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443</v>
      </c>
      <c r="G50" s="173" t="s">
        <v>320</v>
      </c>
      <c r="H50" s="80" t="s">
        <v>408</v>
      </c>
      <c r="I50" s="80" t="s">
        <v>409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439</v>
      </c>
      <c r="G51" s="187" t="s">
        <v>320</v>
      </c>
      <c r="H51" s="132" t="s">
        <v>407</v>
      </c>
      <c r="I51" s="132" t="s">
        <v>409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396</v>
      </c>
      <c r="I54" s="80" t="s">
        <v>398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395</v>
      </c>
      <c r="I55" s="80" t="s">
        <v>397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400</v>
      </c>
      <c r="I56" s="80" t="s">
        <v>402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399</v>
      </c>
      <c r="I57" s="80" t="s">
        <v>401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399</v>
      </c>
      <c r="I58" s="80" t="s">
        <v>401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404</v>
      </c>
      <c r="I59" s="80" t="s">
        <v>406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404</v>
      </c>
      <c r="I60" s="80" t="s">
        <v>406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408</v>
      </c>
      <c r="I61" s="132" t="s">
        <v>410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G19" sqref="G1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422</v>
      </c>
      <c r="D1" s="146" t="s">
        <v>423</v>
      </c>
      <c r="E1" s="153" t="s">
        <v>424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425</v>
      </c>
    </row>
    <row r="2" spans="1:11">
      <c r="A2" s="150">
        <v>1</v>
      </c>
      <c r="B2" s="93" t="s">
        <v>250</v>
      </c>
      <c r="C2" s="134" t="s">
        <v>449</v>
      </c>
      <c r="D2" s="52"/>
      <c r="E2" s="173" t="s">
        <v>461</v>
      </c>
      <c r="F2" s="170" t="s">
        <v>463</v>
      </c>
      <c r="G2" s="170" t="s">
        <v>463</v>
      </c>
      <c r="H2" s="170" t="s">
        <v>463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450</v>
      </c>
      <c r="D3" s="52"/>
      <c r="E3" s="173" t="s">
        <v>462</v>
      </c>
      <c r="F3" s="170" t="s">
        <v>464</v>
      </c>
      <c r="G3" s="170" t="s">
        <v>464</v>
      </c>
      <c r="H3" s="170" t="s">
        <v>464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451</v>
      </c>
      <c r="D4" s="52"/>
      <c r="E4" s="173" t="s">
        <v>461</v>
      </c>
      <c r="F4" s="170" t="s">
        <v>463</v>
      </c>
      <c r="G4" s="170" t="s">
        <v>463</v>
      </c>
      <c r="H4" s="170" t="s">
        <v>463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453</v>
      </c>
      <c r="D5" s="52"/>
      <c r="E5" s="173" t="s">
        <v>461</v>
      </c>
      <c r="F5" s="170" t="s">
        <v>463</v>
      </c>
      <c r="G5" s="170" t="s">
        <v>463</v>
      </c>
      <c r="H5" s="170" t="s">
        <v>463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452</v>
      </c>
      <c r="D6" s="52"/>
      <c r="E6" s="173" t="s">
        <v>461</v>
      </c>
      <c r="F6" s="170" t="s">
        <v>463</v>
      </c>
      <c r="G6" s="170" t="s">
        <v>463</v>
      </c>
      <c r="H6" s="170" t="s">
        <v>463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454</v>
      </c>
      <c r="D7" s="52"/>
      <c r="E7" s="173" t="s">
        <v>461</v>
      </c>
      <c r="F7" s="170" t="s">
        <v>463</v>
      </c>
      <c r="G7" s="170" t="s">
        <v>463</v>
      </c>
      <c r="H7" s="170" t="s">
        <v>463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455</v>
      </c>
      <c r="D8" s="52" t="s">
        <v>465</v>
      </c>
      <c r="E8" s="173" t="s">
        <v>461</v>
      </c>
      <c r="F8" s="170"/>
      <c r="G8" s="170"/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456</v>
      </c>
      <c r="D9" s="52" t="s">
        <v>466</v>
      </c>
      <c r="E9" s="173" t="s">
        <v>461</v>
      </c>
      <c r="F9" s="170"/>
      <c r="G9" s="170"/>
      <c r="H9" s="170"/>
      <c r="I9" s="91"/>
      <c r="J9" s="91"/>
      <c r="K9" s="94"/>
    </row>
    <row r="10" spans="1:11">
      <c r="A10" s="150">
        <v>9</v>
      </c>
      <c r="B10" s="93" t="s">
        <v>250</v>
      </c>
      <c r="C10" s="134" t="s">
        <v>457</v>
      </c>
      <c r="D10" s="52"/>
      <c r="E10" s="173" t="s">
        <v>461</v>
      </c>
      <c r="F10" s="170" t="s">
        <v>463</v>
      </c>
      <c r="G10" s="170" t="s">
        <v>463</v>
      </c>
      <c r="H10" s="170" t="s">
        <v>463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458</v>
      </c>
      <c r="D11" s="52"/>
      <c r="E11" s="173" t="s">
        <v>462</v>
      </c>
      <c r="F11" s="170" t="s">
        <v>464</v>
      </c>
      <c r="G11" s="170" t="s">
        <v>464</v>
      </c>
      <c r="H11" s="170" t="s">
        <v>464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459</v>
      </c>
      <c r="D12" s="52"/>
      <c r="E12" s="173" t="s">
        <v>461</v>
      </c>
      <c r="F12" s="170" t="s">
        <v>463</v>
      </c>
      <c r="G12" s="170" t="s">
        <v>463</v>
      </c>
      <c r="H12" s="170" t="s">
        <v>463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460</v>
      </c>
      <c r="D13" s="52"/>
      <c r="E13" s="173" t="s">
        <v>461</v>
      </c>
      <c r="F13" s="170" t="s">
        <v>463</v>
      </c>
      <c r="G13" s="170" t="s">
        <v>463</v>
      </c>
      <c r="H13" s="170" t="s">
        <v>463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467</v>
      </c>
      <c r="D14" s="52" t="s">
        <v>468</v>
      </c>
      <c r="E14" s="173" t="s">
        <v>462</v>
      </c>
      <c r="F14" s="170" t="s">
        <v>464</v>
      </c>
      <c r="G14" s="170" t="s">
        <v>464</v>
      </c>
      <c r="H14" s="170" t="s">
        <v>464</v>
      </c>
      <c r="I14" s="91" t="s">
        <v>47</v>
      </c>
      <c r="J14" s="91"/>
      <c r="K14" s="94"/>
    </row>
    <row r="15" spans="1:11">
      <c r="A15" s="150">
        <v>14</v>
      </c>
      <c r="B15" s="93"/>
      <c r="C15" s="52"/>
      <c r="D15" s="52"/>
      <c r="E15" s="173"/>
      <c r="F15" s="170"/>
      <c r="G15" s="155"/>
      <c r="H15" s="155"/>
      <c r="I15" s="91"/>
      <c r="J15" s="91"/>
      <c r="K15" s="135"/>
    </row>
    <row r="16" spans="1:11">
      <c r="A16" s="150">
        <v>15</v>
      </c>
      <c r="B16" s="93"/>
      <c r="C16" s="134"/>
      <c r="D16" s="52"/>
      <c r="E16" s="173"/>
      <c r="F16" s="170"/>
      <c r="G16" s="155"/>
      <c r="H16" s="155"/>
      <c r="I16" s="91"/>
      <c r="J16" s="91"/>
      <c r="K16" s="94"/>
    </row>
    <row r="17" spans="1:11">
      <c r="A17" s="150">
        <v>16</v>
      </c>
      <c r="B17" s="93"/>
      <c r="C17" s="134"/>
      <c r="D17" s="52"/>
      <c r="E17" s="173"/>
      <c r="F17" s="170"/>
      <c r="G17" s="155"/>
      <c r="H17" s="155"/>
      <c r="I17" s="91"/>
      <c r="J17" s="91"/>
      <c r="K17" s="94"/>
    </row>
    <row r="18" spans="1:11">
      <c r="A18" s="150">
        <v>17</v>
      </c>
      <c r="B18" s="93"/>
      <c r="C18" s="134"/>
      <c r="D18" s="52"/>
      <c r="E18" s="173"/>
      <c r="F18" s="170"/>
      <c r="G18" s="155"/>
      <c r="H18" s="155"/>
      <c r="I18" s="91"/>
      <c r="J18" s="91"/>
      <c r="K18" s="94"/>
    </row>
    <row r="19" spans="1:11">
      <c r="A19" s="150">
        <v>18</v>
      </c>
      <c r="B19" s="93"/>
      <c r="C19" s="52"/>
      <c r="D19" s="52"/>
      <c r="E19" s="173"/>
      <c r="F19" s="170"/>
      <c r="G19" s="155"/>
      <c r="H19" s="155"/>
      <c r="I19" s="91"/>
      <c r="J19" s="91"/>
      <c r="K19" s="94"/>
    </row>
    <row r="20" spans="1:11">
      <c r="A20" s="150">
        <v>19</v>
      </c>
      <c r="B20" s="93"/>
      <c r="C20" s="134"/>
      <c r="D20" s="52"/>
      <c r="E20" s="173"/>
      <c r="F20" s="170"/>
      <c r="G20" s="155"/>
      <c r="H20" s="155"/>
      <c r="I20" s="91"/>
      <c r="J20" s="91"/>
      <c r="K20" s="94"/>
    </row>
    <row r="21" spans="1:11">
      <c r="A21" s="150">
        <v>20</v>
      </c>
      <c r="B21" s="93"/>
      <c r="C21" s="134"/>
      <c r="D21" s="52"/>
      <c r="E21" s="173"/>
      <c r="F21" s="170"/>
      <c r="G21" s="155"/>
      <c r="H21" s="155"/>
      <c r="I21" s="91"/>
      <c r="J21" s="91"/>
      <c r="K21" s="136"/>
    </row>
    <row r="22" spans="1:11">
      <c r="A22" s="150">
        <v>21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>
      <c r="A23" s="150">
        <v>22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23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>
      <c r="A25" s="150">
        <v>24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>
      <c r="A26" s="150">
        <v>25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>
      <c r="A27" s="150">
        <v>26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>
      <c r="A28" s="150">
        <v>27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>
      <c r="A29" s="150">
        <v>28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29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30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31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32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33</v>
      </c>
      <c r="B34" s="93"/>
      <c r="C34" s="134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34</v>
      </c>
      <c r="B35" s="93"/>
      <c r="C35" s="52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35</v>
      </c>
      <c r="B36" s="93"/>
      <c r="C36" s="134"/>
      <c r="D36" s="52"/>
      <c r="E36" s="173"/>
      <c r="F36" s="170"/>
      <c r="G36" s="155"/>
      <c r="H36" s="155"/>
      <c r="I36" s="91"/>
      <c r="J36" s="91"/>
      <c r="K36" s="94"/>
    </row>
    <row r="37" spans="1:11">
      <c r="A37" s="150">
        <v>36</v>
      </c>
      <c r="B37" s="93"/>
      <c r="C37" s="134"/>
      <c r="D37" s="137"/>
      <c r="E37" s="173"/>
      <c r="F37" s="171"/>
      <c r="G37" s="155"/>
      <c r="H37" s="155"/>
      <c r="I37" s="91"/>
      <c r="J37" s="91"/>
      <c r="K37" s="94"/>
    </row>
    <row r="38" spans="1:11" ht="17.25" thickBot="1">
      <c r="A38" s="160">
        <v>37</v>
      </c>
      <c r="B38" s="139"/>
      <c r="C38" s="141"/>
      <c r="D38" s="142"/>
      <c r="E38" s="192"/>
      <c r="F38" s="193"/>
      <c r="G38" s="193"/>
      <c r="H38" s="158"/>
      <c r="I38" s="133"/>
      <c r="J38" s="133"/>
      <c r="K38" s="94"/>
    </row>
    <row r="39" spans="1:11">
      <c r="A39" s="176">
        <v>38</v>
      </c>
      <c r="B39" s="177"/>
      <c r="C39" s="179"/>
      <c r="D39" s="180"/>
      <c r="E39" s="181"/>
      <c r="F39" s="182"/>
      <c r="G39" s="183"/>
      <c r="H39" s="183"/>
      <c r="I39" s="183"/>
      <c r="J39" s="183"/>
      <c r="K39" s="184"/>
    </row>
    <row r="40" spans="1:11">
      <c r="A40" s="150">
        <v>39</v>
      </c>
      <c r="B40" s="93"/>
      <c r="C40" s="134"/>
      <c r="D40" s="137"/>
      <c r="E40" s="173"/>
      <c r="F40" s="170"/>
      <c r="G40" s="155"/>
      <c r="H40" s="183"/>
      <c r="I40" s="183"/>
      <c r="J40" s="155"/>
      <c r="K40" s="94"/>
    </row>
    <row r="41" spans="1:11" ht="17.25" thickBot="1">
      <c r="A41" s="160">
        <v>40</v>
      </c>
      <c r="B41" s="139"/>
      <c r="C41" s="141"/>
      <c r="D41" s="142"/>
      <c r="E41" s="187"/>
      <c r="F41" s="188"/>
      <c r="G41" s="188"/>
      <c r="H41" s="188"/>
      <c r="I41" s="188"/>
      <c r="J41" s="188"/>
      <c r="K41" s="140"/>
    </row>
    <row r="42" spans="1:11">
      <c r="A42" s="176">
        <v>41</v>
      </c>
      <c r="B42" s="177"/>
      <c r="C42" s="179"/>
      <c r="D42" s="185"/>
      <c r="E42" s="173"/>
      <c r="F42" s="80"/>
      <c r="G42" s="80"/>
      <c r="H42" s="183"/>
      <c r="I42" s="183"/>
      <c r="J42" s="183"/>
      <c r="K42" s="184"/>
    </row>
    <row r="43" spans="1:11">
      <c r="A43" s="150">
        <v>42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43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44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45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46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47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48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>
      <c r="A50" s="150">
        <v>49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 ht="17.25" thickBot="1">
      <c r="A51" s="160">
        <v>50</v>
      </c>
      <c r="B51" s="139"/>
      <c r="C51" s="141"/>
      <c r="D51" s="186"/>
      <c r="E51" s="187"/>
      <c r="F51" s="132"/>
      <c r="G51" s="132"/>
      <c r="H51" s="158"/>
      <c r="I51" s="158"/>
      <c r="J51" s="158"/>
      <c r="K51" s="140"/>
    </row>
    <row r="52" spans="1:11">
      <c r="A52" s="176">
        <v>51</v>
      </c>
      <c r="B52" s="177"/>
      <c r="C52" s="179"/>
      <c r="D52" s="185"/>
      <c r="E52" s="181"/>
      <c r="F52" s="181"/>
      <c r="G52" s="181"/>
      <c r="H52" s="80"/>
      <c r="I52" s="91"/>
      <c r="J52" s="91"/>
      <c r="K52" s="184"/>
    </row>
    <row r="53" spans="1:11">
      <c r="A53" s="150">
        <v>52</v>
      </c>
      <c r="B53" s="93"/>
      <c r="C53" s="134"/>
      <c r="D53" s="52"/>
      <c r="E53" s="173"/>
      <c r="F53" s="173"/>
      <c r="G53" s="173"/>
      <c r="H53" s="80"/>
      <c r="I53" s="91"/>
      <c r="J53" s="91"/>
      <c r="K53" s="94"/>
    </row>
    <row r="54" spans="1:11">
      <c r="A54" s="150">
        <v>53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54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55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 ht="17.25" thickBot="1">
      <c r="A61" s="160">
        <v>60</v>
      </c>
      <c r="B61" s="139"/>
      <c r="C61" s="141"/>
      <c r="D61" s="186"/>
      <c r="E61" s="187"/>
      <c r="F61" s="132"/>
      <c r="G61" s="132"/>
      <c r="H61" s="132"/>
      <c r="I61" s="133"/>
      <c r="J61" s="133"/>
      <c r="K61" s="140"/>
    </row>
    <row r="62" spans="1:11">
      <c r="A62" s="176">
        <v>61</v>
      </c>
      <c r="B62" s="177"/>
      <c r="C62" s="179"/>
      <c r="D62" s="180"/>
      <c r="E62" s="181"/>
      <c r="F62" s="181"/>
      <c r="G62" s="199"/>
      <c r="H62" s="200"/>
      <c r="I62" s="201"/>
      <c r="J62" s="201"/>
      <c r="K62" s="184"/>
    </row>
    <row r="63" spans="1:11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50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 ht="17.25" thickBot="1">
      <c r="A71" s="160">
        <v>70</v>
      </c>
      <c r="B71" s="139"/>
      <c r="C71" s="141"/>
      <c r="D71" s="142"/>
      <c r="E71" s="173"/>
      <c r="F71" s="173"/>
      <c r="G71" s="169"/>
      <c r="H71" s="80"/>
      <c r="I71" s="91"/>
      <c r="J71" s="91"/>
      <c r="K71" s="140"/>
    </row>
    <row r="72" spans="1:11">
      <c r="A72" s="189"/>
      <c r="B72" s="177"/>
      <c r="C72" s="179"/>
      <c r="D72" s="180"/>
      <c r="E72" s="190"/>
      <c r="F72" s="191"/>
      <c r="G72" s="183"/>
      <c r="H72" s="183"/>
      <c r="I72" s="183"/>
      <c r="J72" s="183"/>
      <c r="K72" s="18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>
      <c r="A83" s="144"/>
      <c r="B83" s="93"/>
      <c r="C83" s="134"/>
      <c r="D83" s="137"/>
      <c r="E83" s="156"/>
      <c r="F83" s="171"/>
      <c r="G83" s="155"/>
      <c r="H83" s="155"/>
      <c r="I83" s="155"/>
      <c r="J83" s="155"/>
      <c r="K83" s="94"/>
    </row>
    <row r="84" spans="1:11" ht="17.25" thickBot="1">
      <c r="A84" s="145"/>
      <c r="B84" s="139"/>
      <c r="C84" s="141"/>
      <c r="D84" s="142"/>
      <c r="E84" s="157"/>
      <c r="F84" s="172"/>
      <c r="G84" s="158"/>
      <c r="H84" s="158"/>
      <c r="I84" s="158"/>
      <c r="J84" s="158"/>
      <c r="K84" s="140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78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78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78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78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78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78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78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78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78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78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78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78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78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78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78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78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78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78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78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78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78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78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78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78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78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78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78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78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78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78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78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78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78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78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78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78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79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78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78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78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390</v>
      </c>
      <c r="H5" s="173" t="s">
        <v>390</v>
      </c>
      <c r="I5" s="173" t="s">
        <v>390</v>
      </c>
      <c r="J5" s="173" t="s">
        <v>390</v>
      </c>
      <c r="K5" s="91"/>
      <c r="L5" s="94"/>
    </row>
    <row r="6" spans="1:12" s="2" customFormat="1" ht="88.5" customHeight="1">
      <c r="A6" s="278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78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78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78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78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78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78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7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7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7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7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7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7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0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411</v>
      </c>
      <c r="G3" s="80" t="s">
        <v>395</v>
      </c>
      <c r="H3" s="80" t="s">
        <v>397</v>
      </c>
      <c r="I3" s="80"/>
      <c r="J3" s="91"/>
      <c r="K3" s="91"/>
      <c r="L3" s="94"/>
    </row>
    <row r="4" spans="1:12" s="2" customFormat="1" ht="30" customHeight="1">
      <c r="A4" s="280"/>
      <c r="B4" s="143" t="s">
        <v>80</v>
      </c>
      <c r="C4" s="93" t="s">
        <v>141</v>
      </c>
      <c r="D4" s="134"/>
      <c r="E4" s="52" t="s">
        <v>239</v>
      </c>
      <c r="F4" s="173" t="s">
        <v>411</v>
      </c>
      <c r="G4" s="80" t="s">
        <v>399</v>
      </c>
      <c r="H4" s="80" t="s">
        <v>401</v>
      </c>
      <c r="I4" s="80"/>
      <c r="J4" s="91"/>
      <c r="K4" s="91"/>
      <c r="L4" s="94"/>
    </row>
    <row r="5" spans="1:12" s="2" customFormat="1" ht="30" customHeight="1">
      <c r="A5" s="280"/>
      <c r="B5" s="143" t="s">
        <v>80</v>
      </c>
      <c r="C5" s="93" t="s">
        <v>141</v>
      </c>
      <c r="D5" s="134"/>
      <c r="E5" s="52" t="s">
        <v>240</v>
      </c>
      <c r="F5" s="173" t="s">
        <v>411</v>
      </c>
      <c r="G5" s="80" t="s">
        <v>399</v>
      </c>
      <c r="H5" s="80" t="s">
        <v>401</v>
      </c>
      <c r="I5" s="80"/>
      <c r="J5" s="91"/>
      <c r="K5" s="91"/>
      <c r="L5" s="94"/>
    </row>
    <row r="6" spans="1:12" s="2" customFormat="1" ht="30" customHeight="1">
      <c r="A6" s="280"/>
      <c r="B6" s="143" t="s">
        <v>80</v>
      </c>
      <c r="C6" s="93" t="s">
        <v>141</v>
      </c>
      <c r="D6" s="134"/>
      <c r="E6" s="52" t="s">
        <v>241</v>
      </c>
      <c r="F6" s="173" t="s">
        <v>411</v>
      </c>
      <c r="G6" s="80" t="s">
        <v>399</v>
      </c>
      <c r="H6" s="80" t="s">
        <v>401</v>
      </c>
      <c r="I6" s="80"/>
      <c r="J6" s="91"/>
      <c r="K6" s="91"/>
      <c r="L6" s="94"/>
    </row>
    <row r="7" spans="1:12" s="2" customFormat="1" ht="30" customHeight="1">
      <c r="A7" s="280"/>
      <c r="B7" s="143" t="s">
        <v>80</v>
      </c>
      <c r="C7" s="93" t="s">
        <v>141</v>
      </c>
      <c r="D7" s="134"/>
      <c r="E7" s="52" t="s">
        <v>434</v>
      </c>
      <c r="F7" s="173" t="s">
        <v>411</v>
      </c>
      <c r="G7" s="80" t="s">
        <v>403</v>
      </c>
      <c r="H7" s="80" t="s">
        <v>405</v>
      </c>
      <c r="I7" s="80"/>
      <c r="J7" s="91"/>
      <c r="K7" s="91"/>
      <c r="L7" s="94"/>
    </row>
    <row r="8" spans="1:12" s="2" customFormat="1" ht="30" customHeight="1">
      <c r="A8" s="280"/>
      <c r="B8" s="143" t="s">
        <v>80</v>
      </c>
      <c r="C8" s="93" t="s">
        <v>141</v>
      </c>
      <c r="D8" s="134"/>
      <c r="E8" s="52" t="s">
        <v>436</v>
      </c>
      <c r="F8" s="173" t="s">
        <v>411</v>
      </c>
      <c r="G8" s="80" t="s">
        <v>403</v>
      </c>
      <c r="H8" s="80" t="s">
        <v>405</v>
      </c>
      <c r="I8" s="80"/>
      <c r="J8" s="91"/>
      <c r="K8" s="91"/>
      <c r="L8" s="94"/>
    </row>
    <row r="9" spans="1:12" s="2" customFormat="1" ht="30" customHeight="1">
      <c r="A9" s="280"/>
      <c r="B9" s="143" t="s">
        <v>80</v>
      </c>
      <c r="C9" s="93" t="s">
        <v>141</v>
      </c>
      <c r="D9" s="134"/>
      <c r="E9" s="52" t="s">
        <v>438</v>
      </c>
      <c r="F9" s="173" t="s">
        <v>411</v>
      </c>
      <c r="G9" s="80" t="s">
        <v>403</v>
      </c>
      <c r="H9" s="80" t="s">
        <v>405</v>
      </c>
      <c r="I9" s="80"/>
      <c r="J9" s="91"/>
      <c r="K9" s="91"/>
      <c r="L9" s="94"/>
    </row>
    <row r="10" spans="1:12" s="2" customFormat="1" ht="30" customHeight="1">
      <c r="A10" s="280"/>
      <c r="B10" s="143" t="s">
        <v>80</v>
      </c>
      <c r="C10" s="93" t="s">
        <v>141</v>
      </c>
      <c r="D10" s="134"/>
      <c r="E10" s="52" t="s">
        <v>442</v>
      </c>
      <c r="F10" s="173" t="s">
        <v>411</v>
      </c>
      <c r="G10" s="80" t="s">
        <v>407</v>
      </c>
      <c r="H10" s="80" t="s">
        <v>409</v>
      </c>
      <c r="I10" s="80"/>
      <c r="J10" s="91"/>
      <c r="K10" s="91"/>
      <c r="L10" s="94"/>
    </row>
    <row r="11" spans="1:12" s="2" customFormat="1" ht="30" customHeight="1">
      <c r="A11" s="280"/>
      <c r="B11" s="143" t="s">
        <v>80</v>
      </c>
      <c r="C11" s="93" t="s">
        <v>141</v>
      </c>
      <c r="D11" s="134"/>
      <c r="E11" s="52" t="s">
        <v>444</v>
      </c>
      <c r="F11" s="173" t="s">
        <v>411</v>
      </c>
      <c r="G11" s="80" t="s">
        <v>407</v>
      </c>
      <c r="H11" s="80" t="s">
        <v>409</v>
      </c>
      <c r="I11" s="80"/>
      <c r="J11" s="91"/>
      <c r="K11" s="91"/>
      <c r="L11" s="94"/>
    </row>
    <row r="12" spans="1:12" s="2" customFormat="1" ht="30" customHeight="1">
      <c r="A12" s="280"/>
      <c r="B12" s="143" t="s">
        <v>80</v>
      </c>
      <c r="C12" s="93" t="s">
        <v>141</v>
      </c>
      <c r="D12" s="134"/>
      <c r="E12" s="52" t="s">
        <v>440</v>
      </c>
      <c r="F12" s="173" t="s">
        <v>411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0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0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0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0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0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0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0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0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0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0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0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0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0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0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0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0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0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0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0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0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0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0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0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0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0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1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08일)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2024-03-06T05:02:59Z</dcterms:modified>
</cp:coreProperties>
</file>