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850" activeTab="1"/>
  </bookViews>
  <sheets>
    <sheet name="0. 표지" sheetId="4" r:id="rId1"/>
    <sheet name="00. 주간업무보고(03월 15일)" sheetId="13" r:id="rId2"/>
    <sheet name="1. 수행관리" sheetId="10" r:id="rId3"/>
    <sheet name="개발자별진행현황" sheetId="19" r:id="rId4"/>
    <sheet name="1-1 전체" sheetId="18" r:id="rId5"/>
    <sheet name="1-2 전체(하자보수)" sheetId="20" r:id="rId6"/>
    <sheet name="2. 수행세부내역(진천)" sheetId="5" r:id="rId7"/>
    <sheet name="3. 수행세부내역(곡성)" sheetId="14" r:id="rId8"/>
    <sheet name="4. 수행세부내역(양천구)" sheetId="15" r:id="rId9"/>
    <sheet name="5. 수행세부내역(완주)" sheetId="16" r:id="rId10"/>
    <sheet name="6. 수행세부내역(기장)" sheetId="17" r:id="rId11"/>
    <sheet name="7. 수행세부내역(남해)" sheetId="11" state="hidden" r:id="rId12"/>
  </sheets>
  <definedNames>
    <definedName name="_xlnm._FilterDatabase" localSheetId="4" hidden="1">'1-1 전체'!$A$1:$M$71</definedName>
    <definedName name="_xlnm._FilterDatabase" localSheetId="5" hidden="1">'1-2 전체(하자보수)'!$A$1:$K$70</definedName>
    <definedName name="_xlnm._FilterDatabase" localSheetId="6" hidden="1">'2. 수행세부내역(진천)'!$A$2:$L$39</definedName>
    <definedName name="_xlnm.Print_Area" localSheetId="2">'1. 수행관리'!$A$1:$L$39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1" i="10" l="1"/>
  <c r="V50" i="10"/>
  <c r="V49" i="10"/>
  <c r="V48" i="10"/>
  <c r="V47" i="10"/>
  <c r="V46" i="10"/>
  <c r="Y51" i="10"/>
  <c r="Y50" i="10"/>
  <c r="Y49" i="10"/>
  <c r="Y48" i="10"/>
  <c r="Y47" i="10"/>
  <c r="Y46" i="10"/>
  <c r="L3" i="10"/>
  <c r="Y3" i="10"/>
  <c r="Y43" i="10"/>
  <c r="U50" i="10"/>
  <c r="T50" i="10"/>
  <c r="U49" i="10"/>
  <c r="T49" i="10"/>
  <c r="U48" i="10"/>
  <c r="T48" i="10"/>
  <c r="U47" i="10"/>
  <c r="T47" i="10"/>
  <c r="U46" i="10"/>
  <c r="T46" i="10"/>
  <c r="T51" i="10"/>
  <c r="X51" i="10"/>
  <c r="U51" i="10"/>
  <c r="W51" i="10"/>
  <c r="X50" i="10"/>
  <c r="W50" i="10"/>
  <c r="X49" i="10"/>
  <c r="W49" i="10"/>
  <c r="X48" i="10"/>
  <c r="W48" i="10"/>
  <c r="X47" i="10"/>
  <c r="W47" i="10"/>
  <c r="X46" i="10"/>
  <c r="W46" i="10"/>
  <c r="T6" i="10"/>
  <c r="AB6" i="10"/>
  <c r="U6" i="10"/>
  <c r="AC6" i="10"/>
  <c r="AD6" i="10"/>
  <c r="T7" i="10"/>
  <c r="AB7" i="10"/>
  <c r="U7" i="10"/>
  <c r="AC7" i="10"/>
  <c r="AD7" i="10"/>
  <c r="T8" i="10"/>
  <c r="AB8" i="10"/>
  <c r="U8" i="10"/>
  <c r="AC8" i="10"/>
  <c r="AD8" i="10"/>
  <c r="T9" i="10"/>
  <c r="AB9" i="10"/>
  <c r="U9" i="10"/>
  <c r="AC9" i="10"/>
  <c r="AD9" i="10"/>
  <c r="T10" i="10"/>
  <c r="AB10" i="10"/>
  <c r="U10" i="10"/>
  <c r="AC10" i="10"/>
  <c r="AD10" i="10"/>
  <c r="AD11" i="10"/>
  <c r="U11" i="10"/>
  <c r="T11" i="10"/>
  <c r="W11" i="10"/>
  <c r="AE11" i="10"/>
  <c r="W10" i="10"/>
  <c r="AE10" i="10"/>
  <c r="W9" i="10"/>
  <c r="AE9" i="10"/>
  <c r="W8" i="10"/>
  <c r="AE8" i="10"/>
  <c r="W7" i="10"/>
  <c r="AE7" i="10"/>
  <c r="W6" i="10"/>
  <c r="AE6" i="10"/>
  <c r="AC11" i="10"/>
  <c r="AB11" i="10"/>
  <c r="V6" i="10"/>
  <c r="V7" i="10"/>
  <c r="V8" i="10"/>
  <c r="V9" i="10"/>
  <c r="V10" i="10"/>
  <c r="V11" i="10"/>
  <c r="X11" i="10"/>
  <c r="X10" i="10"/>
  <c r="X9" i="10"/>
  <c r="X8" i="10"/>
  <c r="X7" i="10"/>
  <c r="X6" i="10"/>
  <c r="E19" i="10"/>
  <c r="E25" i="10"/>
  <c r="E32" i="10"/>
  <c r="E20" i="10"/>
  <c r="D3" i="13"/>
  <c r="D15" i="19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/>
  <c r="I3" i="19"/>
  <c r="H3" i="19"/>
  <c r="C16" i="19"/>
  <c r="G16" i="19"/>
  <c r="F16" i="19"/>
  <c r="E16" i="19"/>
  <c r="H16" i="19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I3" i="11"/>
  <c r="H3" i="11"/>
  <c r="J3" i="11"/>
  <c r="I2" i="11"/>
  <c r="I4" i="11"/>
  <c r="H2" i="11"/>
  <c r="H4" i="11"/>
  <c r="N1" i="11"/>
  <c r="H33" i="10"/>
  <c r="H26" i="10"/>
  <c r="H15" i="10"/>
  <c r="H21" i="10"/>
  <c r="H38" i="10"/>
  <c r="J2" i="11"/>
  <c r="J4" i="11"/>
  <c r="H39" i="10"/>
  <c r="G26" i="10"/>
  <c r="F21" i="10"/>
  <c r="E38" i="10"/>
  <c r="D38" i="10"/>
  <c r="E21" i="10"/>
  <c r="J21" i="10"/>
  <c r="D21" i="10"/>
  <c r="E26" i="10"/>
  <c r="K26" i="10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/>
  <c r="K38" i="10"/>
  <c r="K21" i="10"/>
  <c r="K33" i="10"/>
  <c r="J33" i="10"/>
  <c r="J26" i="10"/>
  <c r="J15" i="10"/>
  <c r="K15" i="10"/>
  <c r="D39" i="10"/>
  <c r="E39" i="10"/>
  <c r="F39" i="10"/>
  <c r="I38" i="10"/>
  <c r="G39" i="10"/>
  <c r="I15" i="10"/>
  <c r="I33" i="10"/>
  <c r="I26" i="10"/>
  <c r="I21" i="10"/>
  <c r="K39" i="10"/>
  <c r="J39" i="10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7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<sst xmlns="http://schemas.openxmlformats.org/spreadsheetml/2006/main" count="1745" uniqueCount="494">
  <si>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</si>
  <si>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</si>
  <si>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</si>
  <si>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</si>
  <si>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</si>
  <si>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</si>
  <si>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</si>
  <si>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</si>
  <si>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</si>
  <si>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</si>
  <si>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</si>
  <si>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</si>
  <si>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</si>
  <si>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</si>
  <si>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</si>
  <si>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</si>
  <si>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</si>
  <si>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</si>
  <si>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</si>
  <si>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</si>
  <si>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</si>
  <si>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</si>
  <si>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</si>
  <si>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</si>
  <si>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</si>
  <si>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</si>
  <si>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</si>
  <si>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</si>
  <si>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</si>
  <si>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</si>
  <si>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</si>
  <si>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</si>
  <si>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</si>
  <si>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</si>
  <si>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</si>
  <si>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</si>
  <si>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</si>
  <si>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</si>
  <si>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</si>
  <si>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</si>
  <si>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</si>
  <si>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</si>
  <si>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</si>
  <si>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</si>
  <si>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</si>
  <si>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</si>
  <si>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</si>
  <si>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</si>
  <si>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</si>
  <si>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</si>
  <si>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</si>
  <si>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</si>
  <si>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</si>
  <si>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</si>
  <si>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</si>
  <si>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</si>
  <si>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</si>
  <si>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</si>
  <si>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</si>
  <si>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</si>
  <si>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</si>
  <si>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</si>
  <si>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</si>
  <si>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</si>
  <si>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</si>
  <si>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</si>
  <si>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</si>
  <si>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</si>
  <si>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</si>
  <si>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</si>
  <si>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</si>
  <si>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</si>
  <si>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</si>
  <si>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</si>
  <si>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</si>
  <si>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</si>
  <si>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</si>
  <si>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</si>
  <si>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</si>
  <si>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</si>
  <si>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</si>
  <si>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</si>
  <si>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</si>
  <si>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</si>
  <si>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</si>
  <si>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</si>
  <si>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</si>
  <si>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</si>
  <si>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</si>
  <si>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</si>
  <si>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</si>
  <si>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</si>
  <si>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</si>
  <si>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</si>
  <si>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</si>
  <si>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</si>
  <si>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</si>
  <si>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</si>
  <si>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</si>
  <si>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</si>
  <si>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</si>
  <si>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</si>
  <si>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</si>
  <si>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</si>
  <si>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</si>
  <si>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</si>
  <si>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</si>
  <si>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</si>
  <si>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</si>
  <si>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</si>
  <si>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</si>
  <si>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</si>
  <si>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</si>
  <si>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</si>
  <si>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</si>
  <si>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</si>
  <si>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</si>
  <si>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</si>
  <si>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</si>
  <si>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</si>
  <si>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</si>
  <si>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</si>
  <si>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</si>
  <si>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</si>
  <si>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</si>
  <si>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</si>
  <si>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</si>
  <si>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</si>
  <si>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</si>
  <si>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</si>
  <si>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</si>
  <si>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</si>
  <si>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</si>
  <si>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</si>
  <si>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</si>
  <si>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</si>
  <si>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</si>
  <si>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</si>
  <si>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</si>
  <si>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</si>
  <si>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</si>
  <si>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</si>
  <si>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</si>
  <si>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</si>
  <si>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</si>
  <si>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</si>
  <si>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</si>
  <si>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</si>
  <si>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</si>
  <si>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</si>
  <si>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</si>
  <si>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</si>
  <si>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</si>
  <si>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</si>
  <si>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</si>
  <si>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</si>
  <si>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</si>
  <si>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</si>
  <si>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</si>
  <si>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</si>
  <si>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</si>
  <si>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</si>
  <si>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</si>
  <si>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</si>
  <si>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</si>
  <si>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</si>
  <si>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</si>
  <si>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</si>
  <si>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</si>
  <si>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</si>
  <si>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</si>
  <si>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</si>
  <si>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</si>
  <si>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</si>
  <si>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</si>
  <si>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</si>
  <si>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</si>
  <si>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</si>
  <si>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</si>
  <si>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</si>
  <si>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</si>
  <si>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</si>
  <si>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</si>
  <si>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</si>
  <si>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</si>
  <si>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</si>
  <si>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</si>
  <si>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</si>
  <si>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</si>
  <si>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</si>
  <si>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</si>
  <si>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</si>
  <si>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</si>
  <si>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</si>
  <si>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</si>
  <si>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</si>
  <si>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</si>
  <si>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</si>
  <si>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</si>
  <si>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</si>
  <si>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</si>
  <si>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</si>
  <si>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</si>
  <si>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</si>
  <si>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</si>
  <si>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</si>
  <si>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</si>
  <si>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</si>
  <si>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</si>
  <si>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</si>
  <si>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</si>
  <si>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</si>
  <si>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</si>
  <si>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</si>
  <si>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</si>
  <si>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</si>
  <si>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</si>
  <si>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</si>
  <si>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</si>
  <si>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</si>
  <si>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</si>
  <si>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</si>
  <si>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</si>
  <si>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</si>
  <si>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</si>
  <si>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</si>
  <si>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</si>
  <si>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</si>
  <si>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</si>
  <si>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</si>
  <si>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</si>
  <si>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</si>
  <si>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</si>
  <si>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</si>
  <si>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</si>
  <si>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</si>
  <si>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</si>
  <si>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</si>
  <si>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</si>
  <si>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</si>
  <si>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</si>
  <si>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</si>
  <si>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</si>
  <si>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</si>
  <si>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</si>
  <si>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</si>
  <si>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</si>
  <si>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</si>
  <si>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</si>
  <si>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</si>
  <si>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</si>
  <si>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</si>
  <si>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</si>
  <si>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</si>
  <si>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</si>
  <si>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</si>
  <si>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</si>
  <si>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</si>
  <si>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</si>
  <si>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</si>
  <si>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</si>
  <si>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</si>
  <si>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</si>
  <si>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</si>
  <si>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</si>
  <si>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</si>
  <si>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</si>
  <si>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</si>
  <si>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</si>
  <si>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</si>
  <si>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</si>
  <si>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</si>
  <si>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</si>
  <si>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</si>
  <si>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</si>
  <si>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</si>
  <si>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</si>
  <si>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</si>
  <si>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</si>
  <si>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</si>
  <si>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</si>
  <si>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</si>
  <si>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</si>
  <si>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</si>
  <si>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</si>
  <si>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</si>
  <si>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</si>
  <si>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</si>
  <si>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</si>
  <si>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</si>
  <si>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</si>
  <si>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</si>
  <si>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</si>
  <si>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</si>
  <si>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</si>
  <si>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</si>
  <si>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</si>
  <si>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</si>
  <si>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</si>
  <si>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</si>
  <si>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</si>
  <si>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</si>
  <si>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</si>
  <si>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</si>
  <si>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</si>
  <si>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</si>
  <si>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</si>
  <si>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</si>
  <si>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</si>
  <si>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</si>
  <si>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</si>
  <si>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</si>
  <si>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</si>
  <si>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</si>
  <si>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</si>
  <si>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</si>
  <si>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</si>
  <si>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</si>
  <si>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</si>
  <si>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</si>
  <si>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</si>
  <si>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</si>
  <si>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</si>
  <si>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</si>
  <si>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</si>
  <si>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</si>
  <si>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</si>
  <si>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</si>
  <si>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</si>
  <si>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</si>
  <si>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</si>
  <si>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</si>
  <si>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</si>
  <si>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</si>
  <si>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</si>
  <si>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</si>
  <si>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</si>
  <si>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</si>
  <si>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</si>
  <si>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</si>
  <si>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</si>
  <si>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</si>
  <si>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</si>
  <si>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</si>
  <si>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</si>
  <si>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</si>
  <si>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</si>
  <si>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</si>
  <si>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</si>
  <si>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</si>
  <si>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</si>
  <si>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</si>
  <si>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</si>
  <si>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</si>
  <si>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</si>
  <si>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</si>
  <si>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</si>
  <si>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</si>
  <si>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</si>
  <si>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</si>
  <si>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</si>
  <si>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</si>
  <si>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</si>
  <si>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</si>
  <si>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</si>
  <si>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</si>
  <si>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</si>
  <si>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</si>
  <si>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</si>
  <si>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</si>
  <si>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</si>
  <si>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</si>
  <si>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</si>
  <si>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</si>
  <si>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</si>
  <si>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</si>
  <si>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</si>
  <si>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</si>
  <si>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</si>
  <si>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</si>
  <si>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</si>
  <si>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</si>
  <si>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</si>
  <si>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</si>
  <si>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</si>
  <si>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</si>
  <si>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t>2023.01.07</t>
    <phoneticPr fontId="3" type="noConversion"/>
  </si>
  <si>
    <t>2023.02.16</t>
    <phoneticPr fontId="3" type="noConversion"/>
  </si>
  <si>
    <t>제외하면 100% 달성</t>
    <phoneticPr fontId="3" type="noConversion"/>
  </si>
  <si>
    <t>X</t>
    <phoneticPr fontId="3" type="noConversion"/>
  </si>
  <si>
    <t>2024.01.10</t>
    <phoneticPr fontId="3" type="noConversion"/>
  </si>
  <si>
    <t>2024.01.12</t>
    <phoneticPr fontId="3" type="noConversion"/>
  </si>
  <si>
    <t>2024.01.04</t>
    <phoneticPr fontId="3" type="noConversion"/>
  </si>
  <si>
    <t>2024.01.07</t>
    <phoneticPr fontId="3" type="noConversion"/>
  </si>
  <si>
    <t>2024.05.01</t>
  </si>
  <si>
    <t>2024.05.01</t>
    <phoneticPr fontId="3" type="noConversion"/>
  </si>
  <si>
    <t>2024.05.03</t>
  </si>
  <si>
    <t>2024.05.03</t>
    <phoneticPr fontId="3" type="noConversion"/>
  </si>
  <si>
    <t>2024.05.07</t>
  </si>
  <si>
    <t>2024.05.07</t>
    <phoneticPr fontId="3" type="noConversion"/>
  </si>
  <si>
    <t>2024.05.10</t>
  </si>
  <si>
    <t>2024.05.10</t>
    <phoneticPr fontId="3" type="noConversion"/>
  </si>
  <si>
    <t>2024.05.13</t>
  </si>
  <si>
    <t>2024.05.13</t>
    <phoneticPr fontId="3" type="noConversion"/>
  </si>
  <si>
    <t>2024.05.14</t>
  </si>
  <si>
    <t>2024.05.14</t>
    <phoneticPr fontId="3" type="noConversion"/>
  </si>
  <si>
    <t>2024.05.16</t>
  </si>
  <si>
    <t>2024.05.16</t>
    <phoneticPr fontId="3" type="noConversion"/>
  </si>
  <si>
    <t>2024.05.17</t>
  </si>
  <si>
    <t>2024.05.17</t>
    <phoneticPr fontId="3" type="noConversion"/>
  </si>
  <si>
    <t>김지훈</t>
  </si>
  <si>
    <t>2. 전남 곡성군
-. 하자보수 진행</t>
    <phoneticPr fontId="3" type="noConversion"/>
  </si>
  <si>
    <t>-. 하자보수 진행</t>
    <phoneticPr fontId="3" type="noConversion"/>
  </si>
  <si>
    <t>5. 부산 기장군
-. 하자보수 진행</t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</si>
  <si>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진행 없음</t>
    </r>
    <phoneticPr fontId="3" type="noConversion"/>
  </si>
  <si>
    <r>
      <t xml:space="preserve">2. 전남 곡성군
</t>
    </r>
    <r>
      <rPr>
        <b/>
        <sz val="10"/>
        <color rgb="FFFF0000"/>
        <rFont val="맑은 고딕"/>
        <family val="3"/>
        <charset val="129"/>
        <scheme val="minor"/>
      </rPr>
      <t>'- 대상 : 3건,  개발 : 2건, 개발진척율 : 66.7%
▶ 미결업무 : 1건(스케치업 파일 업로드)
▶ 진행 없음</t>
    </r>
    <phoneticPr fontId="3" type="noConversion"/>
  </si>
  <si>
    <t>- 대상 : 10건,  개발 : 2건, 개발진척율 : 20%
▶ 미결업무 : 8건(밀집도모니터링)
▶ 진행 없음</t>
    <phoneticPr fontId="3" type="noConversion"/>
  </si>
  <si>
    <t>하자 내용</t>
    <phoneticPr fontId="3" type="noConversion"/>
  </si>
  <si>
    <t>조치내용</t>
    <phoneticPr fontId="3" type="noConversion"/>
  </si>
  <si>
    <t>조치자</t>
    <phoneticPr fontId="3" type="noConversion"/>
  </si>
  <si>
    <t>비   고</t>
    <phoneticPr fontId="3" type="noConversion"/>
  </si>
  <si>
    <t>전남 곡성군</t>
    <phoneticPr fontId="3" type="noConversion"/>
  </si>
  <si>
    <t>서울 양천구</t>
    <phoneticPr fontId="3" type="noConversion"/>
  </si>
  <si>
    <t>전북 완주군</t>
    <phoneticPr fontId="3" type="noConversion"/>
  </si>
  <si>
    <t>기장/남해</t>
    <phoneticPr fontId="3" type="noConversion"/>
  </si>
  <si>
    <t>균형발전사업 하자보수 조치 현황표</t>
    <phoneticPr fontId="3" type="noConversion"/>
  </si>
  <si>
    <t>건수</t>
    <phoneticPr fontId="3" type="noConversion"/>
  </si>
  <si>
    <t>계</t>
    <phoneticPr fontId="3" type="noConversion"/>
  </si>
  <si>
    <t>방문자수</t>
  </si>
  <si>
    <t>방문자수</t>
    <phoneticPr fontId="3" type="noConversion"/>
  </si>
  <si>
    <t>유입자수</t>
  </si>
  <si>
    <t>유입자수</t>
    <phoneticPr fontId="3" type="noConversion"/>
  </si>
  <si>
    <t>유출자수</t>
  </si>
  <si>
    <t>유출자수</t>
    <phoneticPr fontId="3" type="noConversion"/>
  </si>
  <si>
    <t>방문현황</t>
  </si>
  <si>
    <t>방문현황</t>
    <phoneticPr fontId="3" type="noConversion"/>
  </si>
  <si>
    <t>최다 방문지점, 최소 방문지점</t>
  </si>
  <si>
    <t>최다 방문지점, 최소 방문지점</t>
    <phoneticPr fontId="3" type="noConversion"/>
  </si>
  <si>
    <t>최대/최소 유입지점, 최대/최소 유출지점</t>
  </si>
  <si>
    <t>최대/최소 유입지점, 최대/최소 유출지점</t>
    <phoneticPr fontId="3" type="noConversion"/>
  </si>
  <si>
    <t>기간내 총 방문자수</t>
  </si>
  <si>
    <t>기간내 시간대별 방문자수</t>
  </si>
  <si>
    <t>월별 방문자수</t>
  </si>
  <si>
    <t>요일별 방문자수</t>
  </si>
  <si>
    <t>3D라이브러리 창 닫으면 다꺼짐</t>
    <phoneticPr fontId="3" type="noConversion"/>
  </si>
  <si>
    <t>공사계획 평면도 다운로드 안됨(백엔드 확인)</t>
    <phoneticPr fontId="3" type="noConversion"/>
  </si>
  <si>
    <t>불러오기 제외지 정수면 정수로 나오게 끔</t>
    <phoneticPr fontId="3" type="noConversion"/>
  </si>
  <si>
    <t>구적도 첨부하면 참조서류로 들어가는데 제외지가 다 0으로 나옴</t>
    <phoneticPr fontId="3" type="noConversion"/>
  </si>
  <si>
    <t>허가용도 . 삭제</t>
    <phoneticPr fontId="3" type="noConversion"/>
  </si>
  <si>
    <t>도면저작 별도 기능에서 삭제 버튼 나오게 끔</t>
    <phoneticPr fontId="3" type="noConversion"/>
  </si>
  <si>
    <t>공사계획평면도 비고 값 편집할 수 있게끔 바꿔야함</t>
    <phoneticPr fontId="3" type="noConversion"/>
  </si>
  <si>
    <t>구적도에서 공사계획 평면도 들어오면 허가면적 저장 안됨 사전심사청구서처럼 되어야함</t>
    <phoneticPr fontId="3" type="noConversion"/>
  </si>
  <si>
    <t>도로점용 허가일자별 검색 안됨</t>
    <phoneticPr fontId="3" type="noConversion"/>
  </si>
  <si>
    <t>다운로드 안됨.(백엔드 확인)</t>
    <phoneticPr fontId="3" type="noConversion"/>
  </si>
  <si>
    <t>부담금산정 계산 후 나오는 팝업에서 사전심사청구서를 저장으로 수정</t>
    <phoneticPr fontId="3" type="noConversion"/>
  </si>
  <si>
    <t>구적도 지번이 안들어가져있음</t>
    <phoneticPr fontId="3" type="noConversion"/>
  </si>
  <si>
    <t>권오재</t>
    <phoneticPr fontId="3" type="noConversion"/>
  </si>
  <si>
    <t>김정훈</t>
    <phoneticPr fontId="3" type="noConversion"/>
  </si>
  <si>
    <t>2024.03.05</t>
    <phoneticPr fontId="3" type="noConversion"/>
  </si>
  <si>
    <t>2024.03.06</t>
    <phoneticPr fontId="3" type="noConversion"/>
  </si>
  <si>
    <t>비고 항목을 추가하여 비고 입력 할 수 있도록 해야 함</t>
    <phoneticPr fontId="3" type="noConversion"/>
  </si>
  <si>
    <t>허가면적 변수 저장하는 부분 확인 필요(김지훈 부장께 문의 바람)</t>
    <phoneticPr fontId="3" type="noConversion"/>
  </si>
  <si>
    <t>드론 영상 관리</t>
    <phoneticPr fontId="3" type="noConversion"/>
  </si>
  <si>
    <t>개발 테스트 확인 완료, 운영 배포 후 확인 필요 함</t>
    <phoneticPr fontId="3" type="noConversion"/>
  </si>
  <si>
    <t>전체</t>
    <phoneticPr fontId="3" type="noConversion"/>
  </si>
  <si>
    <t>균형발전사업 개선사업 조치 현황표</t>
    <phoneticPr fontId="3" type="noConversion"/>
  </si>
  <si>
    <t>2024년 03월 15일</t>
    <phoneticPr fontId="3" type="noConversion"/>
  </si>
  <si>
    <t>금주 (2024.03.11. ∼ 03.15.)</t>
    <phoneticPr fontId="3" type="noConversion"/>
  </si>
  <si>
    <t>차주 (2024.03.18. ∼ 03.22.)</t>
    <phoneticPr fontId="3" type="noConversion"/>
  </si>
  <si>
    <t>2024.03.11</t>
    <phoneticPr fontId="3" type="noConversion"/>
  </si>
  <si>
    <t>2024.03.15</t>
    <phoneticPr fontId="3" type="noConversion"/>
  </si>
  <si>
    <t xml:space="preserve"> 도면저작 / 사전심사청구서 도면저작 도면내용 연동되어있음(연동 안되게 처리함</t>
    <phoneticPr fontId="3" type="noConversion"/>
  </si>
  <si>
    <t>사전심사청구서 PDF로 보이게 수정</t>
    <phoneticPr fontId="3" type="noConversion"/>
  </si>
  <si>
    <t>사전심사청구서 목록검색 시 시작일을 설정하면 종료일이 자동으로 선택됨</t>
    <phoneticPr fontId="3" type="noConversion"/>
  </si>
  <si>
    <t>2024.03.11</t>
    <phoneticPr fontId="3" type="noConversion"/>
  </si>
  <si>
    <t>구적도 - 용어변경(지번 --&gt; 토지소재지 및 지번)</t>
    <phoneticPr fontId="3" type="noConversion"/>
  </si>
  <si>
    <t>구적도 - 레포트 셀 합치기 : 지번 앞부분 공란 합치기</t>
    <phoneticPr fontId="3" type="noConversion"/>
  </si>
  <si>
    <t>구적도 - 레포트 셀 합치기 : 면적합계 공란 합치기</t>
    <phoneticPr fontId="3" type="noConversion"/>
  </si>
  <si>
    <t>구적도 - 레포트 합계부분 타이틀과 같이 색상넣기</t>
    <phoneticPr fontId="3" type="noConversion"/>
  </si>
  <si>
    <t>사전심사청구서 - 목록검색에서 리스트 조회시 참조서류 돋보기(미리보기) PDF API 적용하기</t>
    <phoneticPr fontId="3" type="noConversion"/>
  </si>
  <si>
    <t>공사계획평면도상의 건축물 생성시 바닥면적 보여주기, 수량에 표시 하기. 화면 및 레포트 반영</t>
    <phoneticPr fontId="3" type="noConversion"/>
  </si>
  <si>
    <t>건축배치도 - 각 숫자는 소수점 2자리까지 표현하기</t>
    <phoneticPr fontId="3" type="noConversion"/>
  </si>
  <si>
    <t>건축배치도 - 면적합계, 건축면적,연면적, 건폐율, 용적율 계산결과 확인</t>
    <phoneticPr fontId="3" type="noConversion"/>
  </si>
  <si>
    <t>도면저작(별도메뉴) 화면 - 구적도에서 지번이 2개 인 경우 공사계획평면도, 건물배치도 이동한 후 다시 구적도화면 열면 지번이 1개만 보여짐</t>
    <phoneticPr fontId="3" type="noConversion"/>
  </si>
  <si>
    <t>도면저작(별도메뉴) 화면 - 도면저작 불러오기 화면에서 현재 작업하는 템이 뭔지 구분이 안됨.(사전심사청구서 조면저작 불러오기와 동일하게 적용함). 구적도, 평면도, 배치도 정상적으로 나오는지 확인 필요함.</t>
    <phoneticPr fontId="3" type="noConversion"/>
  </si>
  <si>
    <t>도면저작(별도메뉴) 화면 - 도면저작 불러오기 화면에서 구적도상의 허가면적이 배치도상의 허가면적이랑 다름.</t>
    <phoneticPr fontId="3" type="noConversion"/>
  </si>
  <si>
    <t>도면저작(별도메뉴) 화면 - 도면신규생성이 되지 않으면 도면 그리기 및 하단의 버턴들은 전부 disable되어야 함</t>
    <phoneticPr fontId="3" type="noConversion"/>
  </si>
  <si>
    <t>3. 서울 양천구
-. 유동인구분석 : 화면개발 및 기능구현(계속)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</si>
  <si>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>- 대상 : 70건,  개발 : 51건,  개발진척율 : 72.86%
- 균형발전 하자처리 전담 인력 배치 필요 함</t>
    </r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</si>
  <si>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유동인구분석 : 화면설계서 분석 및 화면 개발(진행중)
  -. 진천군 하자처리 및 서버 설치, 교육 등으로 인하여 지연됨</t>
    </r>
    <phoneticPr fontId="3" type="noConversion"/>
  </si>
  <si>
    <t>1. 충북 진천군
'-. 하자보수 진행
▶ 사전심사청구서 - 목록검색에서 리스트 조회시 참조서류 돋보기(미리보기) PDF API 적용하기
▶ 공사계획평면도상의 건축물 생성시 바닥면적 보여주기, 수량에 표시 하기. 화면 및 레포트 반영
▶ 건축배치도 - 각 숫자는 소수점 2자리까지 표현하기
▶ 건축배치도 - 면적합계, 건축면적,연면적, 건폐율, 용적율 계산결과 확인
▶ 도면저작(별도메뉴) 화면 - 구적도에서 지번이 2개 인 경우 공사계획평면도, 건물배치도 이동한 후 다시 구적도화면 열면 지번이 1개만 보여짐
▶ 도면저작(별도메뉴) 화면 - 도면저작 불러오기 화면에서 현재 작업하는 템이 뭔지 구분이 안됨.(사전심사청구서 조면저작 불러오기와 동일하게 적용함). 구적도, 평면도, 배치도 정상적으로 나오는지 확인 필요함.
▶ 도면저작(별도메뉴) 화면 - 도면저작 불러오기 화면에서 구적도상의 허가면적이 배치도상의 허가면적이랑 다름.
▶ 도면저작(별도메뉴) 화면 - 도면신규생성이 되지 않으면 도면 그리기 및 하단의 버턴들은 전부 disable되어야 함</t>
    <phoneticPr fontId="3" type="noConversion"/>
  </si>
  <si>
    <t>김경수</t>
    <phoneticPr fontId="3" type="noConversion"/>
  </si>
  <si>
    <t>2024.03.13</t>
    <phoneticPr fontId="3" type="noConversion"/>
  </si>
  <si>
    <r>
      <t xml:space="preserve">1. 충북 진천군
</t>
    </r>
    <r>
      <rPr>
        <b/>
        <sz val="10"/>
        <color rgb="FFFF0000"/>
        <rFont val="맑은 고딕"/>
        <family val="3"/>
        <charset val="129"/>
        <scheme val="minor"/>
      </rPr>
      <t>'- 대상 : 37건,  개발 : 37건, 개발진척율 : 100%
▶ 하자보수 : 접수 28건, 처리완료 : 19, 미결 : 9건 - 김지훈 부장, 권오재 연구원
    -. 도면저작 / 사전심사청구서 도면저작 도면내용 연동되어있음(연동 안되게 처리함(완료)
    -. 사전심사청구서 PDF로 보이게 수정(완료)
    -. 사전심사청구서 목록검색 시 시작일을 설정하면 종료일이 자동으로 선택됨(완료)
    -. 구적도에서 공사계획 평면도 들어오면 허가면적 저장 안됨 사전심사청구서처럼 되어야함 (완료)
    -. 공사계획평면도 비고 값 편집할 수 있게끔 바꿔야함(미결)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</si>
</sst>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93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5" fillId="5" borderId="26" xfId="0" quotePrefix="1" applyFont="1" applyFill="1" applyBorder="1" applyAlignment="1">
      <alignment horizontal="left" vertical="top" wrapText="1"/>
    </xf>
    <xf numFmtId="0" fontId="30" fillId="5" borderId="26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0" fontId="5" fillId="0" borderId="5" xfId="4" applyNumberFormat="1" applyFont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5" fillId="4" borderId="12" xfId="0" applyFont="1" applyFill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vertical="center"/>
    </xf>
    <xf numFmtId="0" fontId="25" fillId="0" borderId="47" xfId="0" applyFont="1" applyBorder="1" applyAlignment="1">
      <alignment horizontal="left" vertical="center"/>
    </xf>
    <xf numFmtId="0" fontId="4" fillId="5" borderId="49" xfId="0" applyFont="1" applyFill="1" applyBorder="1" applyAlignment="1">
      <alignment horizontal="center" vertical="center"/>
    </xf>
    <xf numFmtId="10" fontId="5" fillId="5" borderId="49" xfId="4" applyNumberFormat="1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0" fontId="25" fillId="5" borderId="50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vertical="center"/>
    </xf>
    <xf numFmtId="0" fontId="35" fillId="0" borderId="1" xfId="0" applyFont="1" applyBorder="1" applyAlignment="1">
      <alignment horizontal="center" vertical="center"/>
    </xf>
    <xf numFmtId="10" fontId="5" fillId="0" borderId="1" xfId="4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5" fillId="5" borderId="8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10" fontId="5" fillId="5" borderId="8" xfId="4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10" fontId="5" fillId="5" borderId="0" xfId="4" applyNumberFormat="1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25" fillId="5" borderId="0" xfId="0" applyFont="1" applyFill="1" applyBorder="1" applyAlignment="1">
      <alignment horizontal="left" vertical="center"/>
    </xf>
    <xf numFmtId="0" fontId="35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10" fontId="0" fillId="0" borderId="0" xfId="0" applyNumberFormat="1">
      <alignment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18" borderId="46" xfId="0" applyFont="1" applyFill="1" applyBorder="1" applyAlignment="1">
      <alignment horizontal="center" vertical="center"/>
    </xf>
    <xf numFmtId="0" fontId="5" fillId="18" borderId="51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하자처리현황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접수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수행관리'!$AB$6:$AB$11</c:f>
              <c:numCache>
                <c:formatCode>General</c:formatCode>
                <c:ptCount val="6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B-4F41-A108-4F183578D3E5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수행관리'!$AC$6:$AC$11</c:f>
              <c:numCache>
                <c:formatCode>General</c:formatCode>
                <c:ptCount val="6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B-4F41-A108-4F183578D3E5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수행관리'!$AD$6:$AD$11</c:f>
              <c:numCache>
                <c:formatCode>General</c:formatCode>
                <c:ptCount val="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B-4F41-A108-4F183578D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31645952"/>
        <c:axId val="1731638464"/>
      </c:barChart>
      <c:catAx>
        <c:axId val="17316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38464"/>
        <c:crosses val="autoZero"/>
        <c:auto val="1"/>
        <c:lblAlgn val="ctr"/>
        <c:lblOffset val="100"/>
        <c:noMultiLvlLbl val="0"/>
      </c:catAx>
      <c:valAx>
        <c:axId val="173163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45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ln>
                  <a:noFill/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균형발전 진척율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대상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수행관리'!$T$46:$T$51</c:f>
              <c:numCache>
                <c:formatCode>General</c:formatCode>
                <c:ptCount val="6"/>
                <c:pt idx="0">
                  <c:v>37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5-4FB8-AF36-0944234EC2F8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수행관리'!$U$46:$U$51</c:f>
              <c:numCache>
                <c:formatCode>General</c:formatCode>
                <c:ptCount val="6"/>
                <c:pt idx="0">
                  <c:v>37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5-4FB8-AF36-0944234EC2F8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수행관리'!$V$46:$V$51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5-4FB8-AF36-0944234EC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14182048"/>
        <c:axId val="1714169152"/>
      </c:barChart>
      <c:catAx>
        <c:axId val="17141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69152"/>
        <c:crosses val="autoZero"/>
        <c:auto val="1"/>
        <c:lblAlgn val="ctr"/>
        <c:lblOffset val="100"/>
        <c:noMultiLvlLbl val="0"/>
      </c:catAx>
      <c:valAx>
        <c:axId val="171416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8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68036</xdr:colOff>
      <xdr:row>12</xdr:row>
      <xdr:rowOff>278264</xdr:rowOff>
    </xdr:from>
    <xdr:to>
      <xdr:col>25</xdr:col>
      <xdr:colOff>56697</xdr:colOff>
      <xdr:row>38</xdr:row>
      <xdr:rowOff>374195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771073</xdr:colOff>
      <xdr:row>40</xdr:row>
      <xdr:rowOff>187550</xdr:rowOff>
    </xdr:from>
    <xdr:to>
      <xdr:col>11</xdr:col>
      <xdr:colOff>3163661</xdr:colOff>
      <xdr:row>60</xdr:row>
      <xdr:rowOff>192768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AJ31" sqref="AJ31"/>
    </sheetView>
  </sheetViews>
  <sheetFormatPr defaultColWidth="10" defaultRowHeight="16.5" x14ac:dyDescent="0.3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 x14ac:dyDescent="0.25">
      <c r="A1" s="7"/>
      <c r="B1" s="7"/>
      <c r="C1" s="7"/>
      <c r="D1" s="7"/>
      <c r="E1" s="243"/>
      <c r="F1" s="243"/>
      <c r="G1" s="243"/>
      <c r="H1" s="243"/>
      <c r="I1" s="243"/>
      <c r="J1" s="243"/>
      <c r="K1" s="243"/>
      <c r="L1" s="243"/>
      <c r="M1" s="24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 x14ac:dyDescent="0.25">
      <c r="A2" s="7"/>
      <c r="B2" s="7"/>
      <c r="C2" s="7"/>
      <c r="D2" s="7"/>
      <c r="E2" s="243"/>
      <c r="F2" s="243"/>
      <c r="G2" s="243"/>
      <c r="H2" s="243"/>
      <c r="I2" s="243"/>
      <c r="J2" s="243"/>
      <c r="K2" s="243"/>
      <c r="L2" s="243"/>
      <c r="M2" s="24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 x14ac:dyDescent="0.25">
      <c r="A3" s="7"/>
      <c r="B3" s="7"/>
      <c r="C3" s="7"/>
      <c r="D3" s="7"/>
      <c r="E3" s="243"/>
      <c r="F3" s="243"/>
      <c r="G3" s="243"/>
      <c r="H3" s="243"/>
      <c r="I3" s="243"/>
      <c r="J3" s="243"/>
      <c r="K3" s="243"/>
      <c r="L3" s="243"/>
      <c r="M3" s="24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 x14ac:dyDescent="0.25">
      <c r="A4" s="7"/>
      <c r="B4" s="7"/>
      <c r="C4" s="7"/>
      <c r="D4" s="7"/>
      <c r="E4" s="243"/>
      <c r="F4" s="243"/>
      <c r="G4" s="243"/>
      <c r="H4" s="243"/>
      <c r="I4" s="243"/>
      <c r="J4" s="243"/>
      <c r="K4" s="243"/>
      <c r="L4" s="243"/>
      <c r="M4" s="24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 x14ac:dyDescent="0.6">
      <c r="A5" s="7"/>
      <c r="B5" s="7"/>
      <c r="C5" s="7"/>
      <c r="D5" s="7"/>
      <c r="E5" s="243"/>
      <c r="F5" s="243"/>
      <c r="G5" s="243"/>
      <c r="H5" s="243"/>
      <c r="I5" s="243"/>
      <c r="J5" s="243"/>
      <c r="K5" s="243"/>
      <c r="L5" s="243"/>
      <c r="M5" s="24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 x14ac:dyDescent="0.6">
      <c r="A6" s="7"/>
      <c r="B6" s="7"/>
      <c r="C6" s="7"/>
      <c r="D6" s="7"/>
      <c r="E6" s="243"/>
      <c r="F6" s="243"/>
      <c r="G6" s="243"/>
      <c r="H6" s="243"/>
      <c r="I6" s="243"/>
      <c r="J6" s="243"/>
      <c r="K6" s="243"/>
      <c r="L6" s="243"/>
      <c r="M6" s="24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 x14ac:dyDescent="0.55000000000000004">
      <c r="A7" s="10"/>
      <c r="B7" s="10"/>
      <c r="C7" s="10"/>
      <c r="D7" s="10"/>
      <c r="E7" s="243"/>
      <c r="F7" s="243"/>
      <c r="G7" s="243"/>
      <c r="H7" s="243"/>
      <c r="I7" s="243"/>
      <c r="J7" s="243"/>
      <c r="K7" s="243"/>
      <c r="L7" s="243"/>
      <c r="M7" s="243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 x14ac:dyDescent="0.6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 x14ac:dyDescent="0.25">
      <c r="A9" s="7"/>
      <c r="B9" s="7"/>
      <c r="C9" s="7"/>
      <c r="D9" s="7"/>
      <c r="E9" s="243"/>
      <c r="F9" s="243"/>
      <c r="G9" s="243"/>
      <c r="H9" s="243"/>
      <c r="I9" s="243"/>
      <c r="J9" s="243"/>
      <c r="K9" s="243"/>
      <c r="L9" s="243"/>
      <c r="M9" s="24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 x14ac:dyDescent="0.65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385</v>
      </c>
      <c r="AK13" s="16"/>
    </row>
    <row r="14" spans="1:37" ht="27" customHeight="1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147</v>
      </c>
      <c r="AK14" s="7"/>
    </row>
    <row r="15" spans="1:37" ht="13.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242"/>
      <c r="AB17" s="242"/>
      <c r="AC17" s="242"/>
      <c r="AD17" s="242"/>
      <c r="AE17" s="242"/>
      <c r="AF17" s="242"/>
      <c r="AG17" s="7"/>
      <c r="AH17" s="7"/>
      <c r="AI17" s="7"/>
      <c r="AJ17" s="7"/>
      <c r="AK17" s="7"/>
    </row>
    <row r="18" spans="1:37" ht="14.1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2"/>
      <c r="AB18" s="242"/>
      <c r="AC18" s="242"/>
      <c r="AD18" s="242"/>
      <c r="AE18" s="242"/>
      <c r="AF18" s="242"/>
      <c r="AG18" s="7"/>
      <c r="AH18" s="7"/>
      <c r="AI18" s="7"/>
      <c r="AJ18" s="7"/>
      <c r="AK18" s="7"/>
    </row>
    <row r="19" spans="1:37" ht="14.1" customHeight="1" x14ac:dyDescent="0.65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44"/>
      <c r="Q19" s="244"/>
      <c r="R19" s="244"/>
      <c r="S19" s="244"/>
      <c r="T19" s="244"/>
      <c r="U19" s="244"/>
      <c r="V19" s="244"/>
      <c r="W19" s="244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42"/>
      <c r="Q23" s="242"/>
      <c r="R23" s="242"/>
      <c r="S23" s="242"/>
      <c r="T23" s="242"/>
      <c r="U23" s="242"/>
      <c r="V23" s="242"/>
      <c r="W23" s="242"/>
      <c r="X23" s="242"/>
      <c r="Y23" s="242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 x14ac:dyDescent="0.7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 x14ac:dyDescent="0.7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466</v>
      </c>
      <c r="AK31" s="20"/>
    </row>
    <row r="32" spans="1:37" ht="17.25" customHeight="1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8" sqref="J8"/>
    </sheetView>
  </sheetViews>
  <sheetFormatPr defaultRowHeight="13.5" x14ac:dyDescent="0.3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 x14ac:dyDescent="0.35">
      <c r="H1" s="40"/>
      <c r="I1" s="40"/>
      <c r="J1" s="40"/>
      <c r="K1" s="40"/>
    </row>
    <row r="2" spans="1:12" s="2" customFormat="1" ht="30" customHeight="1" x14ac:dyDescent="0.3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 x14ac:dyDescent="0.3">
      <c r="A3" s="281" t="s">
        <v>242</v>
      </c>
      <c r="B3" s="143" t="s">
        <v>120</v>
      </c>
      <c r="C3" s="93" t="s">
        <v>121</v>
      </c>
      <c r="D3" s="134" t="s">
        <v>122</v>
      </c>
      <c r="E3" s="52" t="s">
        <v>124</v>
      </c>
      <c r="F3" s="173" t="s">
        <v>335</v>
      </c>
      <c r="G3" s="173" t="s">
        <v>337</v>
      </c>
      <c r="H3" s="173" t="s">
        <v>337</v>
      </c>
      <c r="I3" s="80" t="s">
        <v>376</v>
      </c>
      <c r="J3" s="91" t="s">
        <v>47</v>
      </c>
      <c r="K3" s="91"/>
      <c r="L3" s="94"/>
    </row>
    <row r="4" spans="1:12" s="2" customFormat="1" ht="30" customHeight="1" x14ac:dyDescent="0.3">
      <c r="A4" s="281"/>
      <c r="B4" s="143" t="s">
        <v>120</v>
      </c>
      <c r="C4" s="93" t="s">
        <v>121</v>
      </c>
      <c r="D4" s="134" t="s">
        <v>123</v>
      </c>
      <c r="E4" s="52" t="s">
        <v>124</v>
      </c>
      <c r="F4" s="173" t="s">
        <v>335</v>
      </c>
      <c r="G4" s="173" t="s">
        <v>337</v>
      </c>
      <c r="H4" s="173" t="s">
        <v>337</v>
      </c>
      <c r="I4" s="80" t="s">
        <v>376</v>
      </c>
      <c r="J4" s="91" t="s">
        <v>377</v>
      </c>
      <c r="K4" s="91"/>
      <c r="L4" s="94"/>
    </row>
    <row r="5" spans="1:12" s="2" customFormat="1" ht="30" customHeight="1" x14ac:dyDescent="0.3">
      <c r="A5" s="281"/>
      <c r="B5" s="92" t="s">
        <v>243</v>
      </c>
      <c r="C5" s="93" t="s">
        <v>264</v>
      </c>
      <c r="D5" s="134" t="s">
        <v>244</v>
      </c>
      <c r="E5" s="52" t="s">
        <v>285</v>
      </c>
      <c r="F5" s="173" t="s">
        <v>335</v>
      </c>
      <c r="G5" s="80" t="s">
        <v>394</v>
      </c>
      <c r="H5" s="80" t="s">
        <v>396</v>
      </c>
      <c r="I5" s="80"/>
      <c r="J5" s="91"/>
      <c r="K5" s="91"/>
      <c r="L5" s="94"/>
    </row>
    <row r="6" spans="1:12" s="2" customFormat="1" ht="30" customHeight="1" x14ac:dyDescent="0.3">
      <c r="A6" s="281"/>
      <c r="B6" s="92" t="s">
        <v>243</v>
      </c>
      <c r="C6" s="93" t="s">
        <v>264</v>
      </c>
      <c r="D6" s="134" t="s">
        <v>244</v>
      </c>
      <c r="E6" s="52" t="s">
        <v>286</v>
      </c>
      <c r="F6" s="173" t="s">
        <v>335</v>
      </c>
      <c r="G6" s="80" t="s">
        <v>394</v>
      </c>
      <c r="H6" s="80" t="s">
        <v>396</v>
      </c>
      <c r="I6" s="80"/>
      <c r="J6" s="91"/>
      <c r="K6" s="91"/>
      <c r="L6" s="94"/>
    </row>
    <row r="7" spans="1:12" s="2" customFormat="1" ht="30" customHeight="1" x14ac:dyDescent="0.3">
      <c r="A7" s="281"/>
      <c r="B7" s="92" t="s">
        <v>243</v>
      </c>
      <c r="C7" s="93" t="s">
        <v>264</v>
      </c>
      <c r="D7" s="134"/>
      <c r="E7" s="52" t="s">
        <v>287</v>
      </c>
      <c r="F7" s="173" t="s">
        <v>335</v>
      </c>
      <c r="G7" s="80" t="s">
        <v>398</v>
      </c>
      <c r="H7" s="80" t="s">
        <v>400</v>
      </c>
      <c r="I7" s="80"/>
      <c r="J7" s="91"/>
      <c r="K7" s="91"/>
      <c r="L7" s="94"/>
    </row>
    <row r="8" spans="1:12" s="2" customFormat="1" ht="30" customHeight="1" x14ac:dyDescent="0.3">
      <c r="A8" s="281"/>
      <c r="B8" s="92" t="s">
        <v>243</v>
      </c>
      <c r="C8" s="93" t="s">
        <v>264</v>
      </c>
      <c r="D8" s="134"/>
      <c r="E8" s="52" t="s">
        <v>288</v>
      </c>
      <c r="F8" s="173" t="s">
        <v>335</v>
      </c>
      <c r="G8" s="80" t="s">
        <v>398</v>
      </c>
      <c r="H8" s="80" t="s">
        <v>400</v>
      </c>
      <c r="I8" s="80"/>
      <c r="J8" s="91"/>
      <c r="K8" s="91"/>
      <c r="L8" s="94"/>
    </row>
    <row r="9" spans="1:12" s="2" customFormat="1" ht="30" customHeight="1" x14ac:dyDescent="0.3">
      <c r="A9" s="281"/>
      <c r="B9" s="92" t="s">
        <v>243</v>
      </c>
      <c r="C9" s="93" t="s">
        <v>264</v>
      </c>
      <c r="D9" s="134"/>
      <c r="E9" s="52" t="s">
        <v>289</v>
      </c>
      <c r="F9" s="173" t="s">
        <v>335</v>
      </c>
      <c r="G9" s="80" t="s">
        <v>398</v>
      </c>
      <c r="H9" s="80" t="s">
        <v>400</v>
      </c>
      <c r="I9" s="80"/>
      <c r="J9" s="91"/>
      <c r="K9" s="91"/>
      <c r="L9" s="94"/>
    </row>
    <row r="10" spans="1:12" s="2" customFormat="1" ht="30" customHeight="1" x14ac:dyDescent="0.3">
      <c r="A10" s="281"/>
      <c r="B10" s="92" t="s">
        <v>243</v>
      </c>
      <c r="C10" s="93" t="s">
        <v>264</v>
      </c>
      <c r="D10" s="134"/>
      <c r="E10" s="52" t="s">
        <v>290</v>
      </c>
      <c r="F10" s="173" t="s">
        <v>335</v>
      </c>
      <c r="G10" s="80" t="s">
        <v>402</v>
      </c>
      <c r="H10" s="80" t="s">
        <v>404</v>
      </c>
      <c r="I10" s="80"/>
      <c r="J10" s="91"/>
      <c r="K10" s="91"/>
      <c r="L10" s="94"/>
    </row>
    <row r="11" spans="1:12" s="2" customFormat="1" ht="30" customHeight="1" x14ac:dyDescent="0.3">
      <c r="A11" s="281"/>
      <c r="B11" s="92" t="s">
        <v>243</v>
      </c>
      <c r="C11" s="93" t="s">
        <v>264</v>
      </c>
      <c r="D11" s="134"/>
      <c r="E11" s="52" t="s">
        <v>291</v>
      </c>
      <c r="F11" s="173" t="s">
        <v>335</v>
      </c>
      <c r="G11" s="80" t="s">
        <v>402</v>
      </c>
      <c r="H11" s="80" t="s">
        <v>404</v>
      </c>
      <c r="I11" s="80"/>
      <c r="J11" s="91"/>
      <c r="K11" s="91"/>
      <c r="L11" s="94"/>
    </row>
    <row r="12" spans="1:12" s="2" customFormat="1" ht="30" customHeight="1" x14ac:dyDescent="0.3">
      <c r="A12" s="281"/>
      <c r="B12" s="92" t="s">
        <v>243</v>
      </c>
      <c r="C12" s="93" t="s">
        <v>264</v>
      </c>
      <c r="D12" s="134"/>
      <c r="E12" s="52" t="s">
        <v>292</v>
      </c>
      <c r="F12" s="173" t="s">
        <v>335</v>
      </c>
      <c r="G12" s="80" t="s">
        <v>406</v>
      </c>
      <c r="H12" s="80" t="s">
        <v>408</v>
      </c>
      <c r="I12" s="80"/>
      <c r="J12" s="91"/>
      <c r="K12" s="91"/>
      <c r="L12" s="94"/>
    </row>
    <row r="13" spans="1:12" s="2" customFormat="1" ht="30" customHeight="1" x14ac:dyDescent="0.3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 x14ac:dyDescent="0.3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 x14ac:dyDescent="0.3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 x14ac:dyDescent="0.3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 x14ac:dyDescent="0.3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 x14ac:dyDescent="0.3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 x14ac:dyDescent="0.3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 x14ac:dyDescent="0.3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 x14ac:dyDescent="0.3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 x14ac:dyDescent="0.3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 x14ac:dyDescent="0.3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 x14ac:dyDescent="0.3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 x14ac:dyDescent="0.3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 x14ac:dyDescent="0.3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 x14ac:dyDescent="0.3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 x14ac:dyDescent="0.3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 x14ac:dyDescent="0.3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 x14ac:dyDescent="0.3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 x14ac:dyDescent="0.3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 x14ac:dyDescent="0.3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 x14ac:dyDescent="0.3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 x14ac:dyDescent="0.3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 x14ac:dyDescent="0.3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 x14ac:dyDescent="0.3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 x14ac:dyDescent="0.3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 x14ac:dyDescent="0.35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 x14ac:dyDescent="0.3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 x14ac:dyDescent="0.35">
      <c r="H1" s="40"/>
      <c r="I1" s="40"/>
      <c r="J1" s="40"/>
      <c r="K1" s="40"/>
    </row>
    <row r="2" spans="1:12" s="2" customFormat="1" ht="30" customHeight="1" x14ac:dyDescent="0.3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 x14ac:dyDescent="0.3">
      <c r="A3" s="281" t="s">
        <v>245</v>
      </c>
      <c r="B3" s="143" t="s">
        <v>247</v>
      </c>
      <c r="C3" s="93" t="s">
        <v>127</v>
      </c>
      <c r="D3" s="134"/>
      <c r="E3" s="52" t="s">
        <v>266</v>
      </c>
      <c r="F3" s="173" t="s">
        <v>311</v>
      </c>
      <c r="G3" s="173" t="s">
        <v>312</v>
      </c>
      <c r="H3" s="169" t="s">
        <v>313</v>
      </c>
      <c r="I3" s="80" t="s">
        <v>380</v>
      </c>
      <c r="J3" s="91" t="s">
        <v>381</v>
      </c>
      <c r="K3" s="91"/>
      <c r="L3" s="94"/>
    </row>
    <row r="4" spans="1:12" s="2" customFormat="1" ht="30" customHeight="1" x14ac:dyDescent="0.3">
      <c r="A4" s="281"/>
      <c r="B4" s="143"/>
      <c r="C4" s="93"/>
      <c r="D4" s="134"/>
      <c r="E4" s="52" t="s">
        <v>268</v>
      </c>
      <c r="F4" s="173" t="s">
        <v>311</v>
      </c>
      <c r="G4" s="173" t="s">
        <v>312</v>
      </c>
      <c r="H4" s="169" t="s">
        <v>313</v>
      </c>
      <c r="I4" s="80" t="s">
        <v>380</v>
      </c>
      <c r="J4" s="91" t="s">
        <v>381</v>
      </c>
      <c r="K4" s="91"/>
      <c r="L4" s="94"/>
    </row>
    <row r="5" spans="1:12" s="2" customFormat="1" ht="30" customHeight="1" x14ac:dyDescent="0.3">
      <c r="A5" s="281"/>
      <c r="B5" s="92"/>
      <c r="C5" s="93"/>
      <c r="D5" s="134"/>
      <c r="E5" s="52" t="s">
        <v>272</v>
      </c>
      <c r="F5" s="173" t="s">
        <v>311</v>
      </c>
      <c r="G5" s="173" t="s">
        <v>314</v>
      </c>
      <c r="H5" s="169" t="s">
        <v>315</v>
      </c>
      <c r="I5" s="80" t="s">
        <v>380</v>
      </c>
      <c r="J5" s="91" t="s">
        <v>381</v>
      </c>
      <c r="K5" s="91"/>
      <c r="L5" s="94"/>
    </row>
    <row r="6" spans="1:12" s="2" customFormat="1" ht="30" customHeight="1" x14ac:dyDescent="0.3">
      <c r="A6" s="281"/>
      <c r="B6" s="92"/>
      <c r="C6" s="93"/>
      <c r="D6" s="134"/>
      <c r="E6" s="52" t="s">
        <v>270</v>
      </c>
      <c r="F6" s="173" t="s">
        <v>311</v>
      </c>
      <c r="G6" s="173" t="s">
        <v>312</v>
      </c>
      <c r="H6" s="169" t="s">
        <v>313</v>
      </c>
      <c r="I6" s="80" t="s">
        <v>380</v>
      </c>
      <c r="J6" s="91" t="s">
        <v>381</v>
      </c>
      <c r="K6" s="91"/>
      <c r="L6" s="94"/>
    </row>
    <row r="7" spans="1:12" s="2" customFormat="1" ht="30" customHeight="1" x14ac:dyDescent="0.3">
      <c r="A7" s="281"/>
      <c r="B7" s="92"/>
      <c r="C7" s="93"/>
      <c r="D7" s="134"/>
      <c r="E7" s="52" t="s">
        <v>274</v>
      </c>
      <c r="F7" s="173" t="s">
        <v>311</v>
      </c>
      <c r="G7" s="173" t="s">
        <v>326</v>
      </c>
      <c r="H7" s="169" t="s">
        <v>313</v>
      </c>
      <c r="I7" s="80" t="s">
        <v>380</v>
      </c>
      <c r="J7" s="91" t="s">
        <v>381</v>
      </c>
      <c r="K7" s="91"/>
      <c r="L7" s="94"/>
    </row>
    <row r="8" spans="1:12" s="2" customFormat="1" ht="30" customHeight="1" x14ac:dyDescent="0.3">
      <c r="A8" s="281"/>
      <c r="B8" s="92"/>
      <c r="C8" s="93"/>
      <c r="D8" s="134"/>
      <c r="E8" s="52" t="s">
        <v>276</v>
      </c>
      <c r="F8" s="173" t="s">
        <v>311</v>
      </c>
      <c r="G8" s="173" t="s">
        <v>312</v>
      </c>
      <c r="H8" s="169" t="s">
        <v>313</v>
      </c>
      <c r="I8" s="80" t="s">
        <v>380</v>
      </c>
      <c r="J8" s="91" t="s">
        <v>381</v>
      </c>
      <c r="K8" s="91"/>
      <c r="L8" s="94"/>
    </row>
    <row r="9" spans="1:12" s="2" customFormat="1" ht="30" customHeight="1" x14ac:dyDescent="0.3">
      <c r="A9" s="281"/>
      <c r="B9" s="92"/>
      <c r="C9" s="93"/>
      <c r="D9" s="134"/>
      <c r="E9" s="52" t="s">
        <v>278</v>
      </c>
      <c r="F9" s="173" t="s">
        <v>311</v>
      </c>
      <c r="G9" s="173" t="s">
        <v>316</v>
      </c>
      <c r="H9" s="169" t="s">
        <v>317</v>
      </c>
      <c r="I9" s="80" t="s">
        <v>380</v>
      </c>
      <c r="J9" s="91" t="s">
        <v>381</v>
      </c>
      <c r="K9" s="91"/>
      <c r="L9" s="94"/>
    </row>
    <row r="10" spans="1:12" s="2" customFormat="1" ht="30" customHeight="1" x14ac:dyDescent="0.3">
      <c r="A10" s="281"/>
      <c r="B10" s="92"/>
      <c r="C10" s="93"/>
      <c r="D10" s="134"/>
      <c r="E10" s="52" t="s">
        <v>280</v>
      </c>
      <c r="F10" s="173" t="s">
        <v>311</v>
      </c>
      <c r="G10" s="173" t="s">
        <v>312</v>
      </c>
      <c r="H10" s="169" t="s">
        <v>313</v>
      </c>
      <c r="I10" s="80" t="s">
        <v>380</v>
      </c>
      <c r="J10" s="91" t="s">
        <v>381</v>
      </c>
      <c r="K10" s="91"/>
      <c r="L10" s="94"/>
    </row>
    <row r="11" spans="1:12" s="2" customFormat="1" ht="30" customHeight="1" x14ac:dyDescent="0.3">
      <c r="A11" s="281"/>
      <c r="B11" s="92"/>
      <c r="C11" s="93"/>
      <c r="D11" s="134"/>
      <c r="E11" s="52" t="s">
        <v>282</v>
      </c>
      <c r="F11" s="173" t="s">
        <v>311</v>
      </c>
      <c r="G11" s="173" t="s">
        <v>314</v>
      </c>
      <c r="H11" s="169" t="s">
        <v>318</v>
      </c>
      <c r="I11" s="80" t="s">
        <v>380</v>
      </c>
      <c r="J11" s="91" t="s">
        <v>381</v>
      </c>
      <c r="K11" s="91"/>
      <c r="L11" s="94"/>
    </row>
    <row r="12" spans="1:12" s="2" customFormat="1" ht="30" customHeight="1" x14ac:dyDescent="0.3">
      <c r="A12" s="281"/>
      <c r="B12" s="92"/>
      <c r="C12" s="93"/>
      <c r="D12" s="134"/>
      <c r="E12" s="52" t="s">
        <v>284</v>
      </c>
      <c r="F12" s="173" t="s">
        <v>311</v>
      </c>
      <c r="G12" s="173" t="s">
        <v>312</v>
      </c>
      <c r="H12" s="169" t="s">
        <v>313</v>
      </c>
      <c r="I12" s="80" t="s">
        <v>380</v>
      </c>
      <c r="J12" s="91" t="s">
        <v>381</v>
      </c>
      <c r="K12" s="91"/>
      <c r="L12" s="94"/>
    </row>
    <row r="13" spans="1:12" s="2" customFormat="1" ht="30" customHeight="1" x14ac:dyDescent="0.3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 x14ac:dyDescent="0.3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 x14ac:dyDescent="0.3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 x14ac:dyDescent="0.3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 x14ac:dyDescent="0.3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 x14ac:dyDescent="0.3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 x14ac:dyDescent="0.3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 x14ac:dyDescent="0.3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 x14ac:dyDescent="0.3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 x14ac:dyDescent="0.3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 x14ac:dyDescent="0.3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 x14ac:dyDescent="0.3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 x14ac:dyDescent="0.3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 x14ac:dyDescent="0.3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 x14ac:dyDescent="0.3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 x14ac:dyDescent="0.3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 x14ac:dyDescent="0.3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 x14ac:dyDescent="0.3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 x14ac:dyDescent="0.3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 x14ac:dyDescent="0.3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 x14ac:dyDescent="0.3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 x14ac:dyDescent="0.3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 x14ac:dyDescent="0.3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 x14ac:dyDescent="0.3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 x14ac:dyDescent="0.3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 x14ac:dyDescent="0.35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 x14ac:dyDescent="0.3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 x14ac:dyDescent="0.3">
      <c r="A1" s="6" t="s">
        <v>5</v>
      </c>
      <c r="B1" s="287" t="s">
        <v>8</v>
      </c>
      <c r="C1" s="287"/>
      <c r="D1" s="287"/>
      <c r="E1" s="5"/>
      <c r="F1" s="5"/>
      <c r="G1" s="82" t="s">
        <v>53</v>
      </c>
      <c r="H1" s="82" t="s">
        <v>54</v>
      </c>
      <c r="I1" s="82" t="s">
        <v>55</v>
      </c>
      <c r="J1" s="82" t="s">
        <v>56</v>
      </c>
      <c r="N1" s="1">
        <f>SUM(N7:N17)</f>
        <v>10</v>
      </c>
    </row>
    <row r="2" spans="1:17" ht="16.5" customHeight="1" x14ac:dyDescent="0.3">
      <c r="A2" s="6" t="s">
        <v>6</v>
      </c>
      <c r="B2" s="287" t="s">
        <v>43</v>
      </c>
      <c r="C2" s="287"/>
      <c r="D2" s="287"/>
      <c r="E2" s="5"/>
      <c r="F2" s="5"/>
      <c r="G2" s="36" t="s">
        <v>51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 x14ac:dyDescent="0.3">
      <c r="A3" s="6" t="s">
        <v>7</v>
      </c>
      <c r="B3" s="287" t="s">
        <v>10</v>
      </c>
      <c r="C3" s="287"/>
      <c r="D3" s="287"/>
      <c r="E3" s="5"/>
      <c r="F3" s="5"/>
      <c r="G3" s="36" t="s">
        <v>52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 x14ac:dyDescent="0.3">
      <c r="G4" s="36" t="s">
        <v>59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 x14ac:dyDescent="0.35">
      <c r="K5" s="50"/>
    </row>
    <row r="6" spans="1:17" s="2" customFormat="1" ht="27" x14ac:dyDescent="0.3">
      <c r="A6" s="38" t="s">
        <v>0</v>
      </c>
      <c r="B6" s="38" t="s">
        <v>1</v>
      </c>
      <c r="C6" s="38" t="s">
        <v>15</v>
      </c>
      <c r="D6" s="39" t="s">
        <v>4</v>
      </c>
      <c r="E6" s="38" t="s">
        <v>60</v>
      </c>
      <c r="F6" s="38" t="s">
        <v>9</v>
      </c>
      <c r="G6" s="38" t="s">
        <v>2</v>
      </c>
      <c r="H6" s="38" t="s">
        <v>49</v>
      </c>
      <c r="I6" s="38" t="s">
        <v>50</v>
      </c>
      <c r="J6" s="39" t="s">
        <v>57</v>
      </c>
      <c r="K6" s="39" t="s">
        <v>58</v>
      </c>
      <c r="L6" s="54" t="s">
        <v>78</v>
      </c>
      <c r="M6" s="56" t="s">
        <v>102</v>
      </c>
      <c r="N6" s="57" t="s">
        <v>107</v>
      </c>
      <c r="O6" s="57" t="s">
        <v>103</v>
      </c>
      <c r="P6" s="57" t="s">
        <v>105</v>
      </c>
      <c r="Q6" s="58" t="s">
        <v>104</v>
      </c>
    </row>
    <row r="7" spans="1:17" s="26" customFormat="1" ht="45.75" customHeight="1" x14ac:dyDescent="0.3">
      <c r="A7" s="288" t="s">
        <v>33</v>
      </c>
      <c r="B7" s="290" t="s">
        <v>34</v>
      </c>
      <c r="C7" s="290" t="s">
        <v>26</v>
      </c>
      <c r="D7" s="84" t="s">
        <v>21</v>
      </c>
      <c r="E7" s="3" t="s">
        <v>35</v>
      </c>
      <c r="F7" s="23" t="s">
        <v>37</v>
      </c>
      <c r="G7" s="79" t="s">
        <v>113</v>
      </c>
      <c r="H7" s="81"/>
      <c r="I7" s="34"/>
      <c r="J7" s="33"/>
      <c r="K7" s="33"/>
      <c r="L7" s="55"/>
      <c r="M7" s="59" t="s">
        <v>106</v>
      </c>
      <c r="N7" s="84">
        <v>3</v>
      </c>
      <c r="O7" s="23"/>
      <c r="P7" s="23"/>
      <c r="Q7" s="78" t="s">
        <v>112</v>
      </c>
    </row>
    <row r="8" spans="1:17" s="26" customFormat="1" ht="45.75" customHeight="1" x14ac:dyDescent="0.3">
      <c r="A8" s="288"/>
      <c r="B8" s="291"/>
      <c r="C8" s="291"/>
      <c r="D8" s="84" t="s">
        <v>12</v>
      </c>
      <c r="E8" s="3" t="s">
        <v>100</v>
      </c>
      <c r="F8" s="23" t="s">
        <v>101</v>
      </c>
      <c r="G8" s="80">
        <v>45219</v>
      </c>
      <c r="H8" s="80">
        <v>45219</v>
      </c>
      <c r="I8" s="34" t="s">
        <v>47</v>
      </c>
      <c r="J8" s="33" t="s">
        <v>47</v>
      </c>
      <c r="K8" s="33" t="s">
        <v>47</v>
      </c>
      <c r="L8" s="55"/>
      <c r="M8" s="59" t="s">
        <v>106</v>
      </c>
      <c r="N8" s="84">
        <v>2</v>
      </c>
      <c r="O8" s="23"/>
      <c r="P8" s="23"/>
      <c r="Q8" s="78" t="s">
        <v>112</v>
      </c>
    </row>
    <row r="9" spans="1:17" s="26" customFormat="1" ht="129" customHeight="1" x14ac:dyDescent="0.3">
      <c r="A9" s="288"/>
      <c r="B9" s="292"/>
      <c r="C9" s="292"/>
      <c r="D9" s="53" t="s">
        <v>21</v>
      </c>
      <c r="E9" s="3" t="s">
        <v>98</v>
      </c>
      <c r="F9" s="24" t="s">
        <v>99</v>
      </c>
      <c r="G9" s="79">
        <v>2023.1031</v>
      </c>
      <c r="H9" s="81"/>
      <c r="I9" s="34"/>
      <c r="J9" s="33"/>
      <c r="K9" s="33"/>
      <c r="L9" s="55"/>
      <c r="M9" s="59" t="s">
        <v>106</v>
      </c>
      <c r="N9" s="84">
        <v>5</v>
      </c>
      <c r="O9" s="4" t="s">
        <v>110</v>
      </c>
      <c r="P9" s="23"/>
      <c r="Q9" s="60" t="s">
        <v>109</v>
      </c>
    </row>
    <row r="10" spans="1:17" s="26" customFormat="1" ht="40.5" x14ac:dyDescent="0.3">
      <c r="A10" s="289"/>
      <c r="B10" s="289" t="s">
        <v>22</v>
      </c>
      <c r="C10" s="289" t="s">
        <v>27</v>
      </c>
      <c r="D10" s="84" t="s">
        <v>3</v>
      </c>
      <c r="E10" s="28" t="s">
        <v>25</v>
      </c>
      <c r="F10" s="24" t="s">
        <v>97</v>
      </c>
      <c r="G10" s="32" t="s">
        <v>48</v>
      </c>
      <c r="H10" s="51"/>
      <c r="I10" s="34"/>
      <c r="J10" s="33"/>
      <c r="K10" s="33"/>
      <c r="L10" s="55"/>
      <c r="M10" s="59" t="s">
        <v>106</v>
      </c>
      <c r="N10" s="84"/>
      <c r="O10" s="4" t="s">
        <v>108</v>
      </c>
      <c r="P10" s="23"/>
      <c r="Q10" s="60" t="s">
        <v>111</v>
      </c>
    </row>
    <row r="11" spans="1:17" s="26" customFormat="1" ht="40.5" x14ac:dyDescent="0.3">
      <c r="A11" s="289"/>
      <c r="B11" s="289"/>
      <c r="C11" s="289"/>
      <c r="D11" s="84" t="s">
        <v>3</v>
      </c>
      <c r="E11" s="28" t="s">
        <v>23</v>
      </c>
      <c r="F11" s="24" t="s">
        <v>97</v>
      </c>
      <c r="G11" s="32" t="s">
        <v>48</v>
      </c>
      <c r="H11" s="51"/>
      <c r="I11" s="34"/>
      <c r="J11" s="33"/>
      <c r="K11" s="33"/>
      <c r="L11" s="55"/>
      <c r="M11" s="59" t="s">
        <v>106</v>
      </c>
      <c r="N11" s="84"/>
      <c r="O11" s="4" t="s">
        <v>108</v>
      </c>
      <c r="P11" s="23"/>
      <c r="Q11" s="60" t="s">
        <v>111</v>
      </c>
    </row>
    <row r="12" spans="1:17" s="26" customFormat="1" ht="40.5" x14ac:dyDescent="0.3">
      <c r="A12" s="289"/>
      <c r="B12" s="289"/>
      <c r="C12" s="289"/>
      <c r="D12" s="84" t="s">
        <v>3</v>
      </c>
      <c r="E12" s="28" t="s">
        <v>24</v>
      </c>
      <c r="F12" s="24" t="s">
        <v>97</v>
      </c>
      <c r="G12" s="32" t="s">
        <v>48</v>
      </c>
      <c r="H12" s="51"/>
      <c r="I12" s="34"/>
      <c r="J12" s="33"/>
      <c r="K12" s="33"/>
      <c r="L12" s="55"/>
      <c r="M12" s="59" t="s">
        <v>106</v>
      </c>
      <c r="N12" s="84"/>
      <c r="O12" s="4" t="s">
        <v>108</v>
      </c>
      <c r="P12" s="23"/>
      <c r="Q12" s="60" t="s">
        <v>111</v>
      </c>
    </row>
    <row r="13" spans="1:17" s="26" customFormat="1" ht="27" x14ac:dyDescent="0.3">
      <c r="A13" s="285" t="s">
        <v>28</v>
      </c>
      <c r="B13" s="286" t="s">
        <v>36</v>
      </c>
      <c r="C13" s="286" t="s">
        <v>29</v>
      </c>
      <c r="D13" s="85" t="s">
        <v>3</v>
      </c>
      <c r="E13" s="62" t="s">
        <v>38</v>
      </c>
      <c r="F13" s="63" t="s">
        <v>64</v>
      </c>
      <c r="G13" s="64" t="s">
        <v>63</v>
      </c>
      <c r="H13" s="64" t="s">
        <v>63</v>
      </c>
      <c r="I13" s="65"/>
      <c r="J13" s="85"/>
      <c r="K13" s="85" t="s">
        <v>47</v>
      </c>
      <c r="L13" s="66"/>
      <c r="M13" s="67"/>
      <c r="N13" s="68"/>
      <c r="O13" s="68"/>
      <c r="P13" s="68"/>
      <c r="Q13" s="69"/>
    </row>
    <row r="14" spans="1:17" s="26" customFormat="1" ht="54" x14ac:dyDescent="0.3">
      <c r="A14" s="286"/>
      <c r="B14" s="286"/>
      <c r="C14" s="286"/>
      <c r="D14" s="85" t="s">
        <v>3</v>
      </c>
      <c r="E14" s="62" t="s">
        <v>39</v>
      </c>
      <c r="F14" s="63" t="s">
        <v>61</v>
      </c>
      <c r="G14" s="70">
        <v>45145</v>
      </c>
      <c r="H14" s="70">
        <v>45145</v>
      </c>
      <c r="I14" s="65" t="s">
        <v>47</v>
      </c>
      <c r="J14" s="85" t="s">
        <v>47</v>
      </c>
      <c r="K14" s="85" t="s">
        <v>47</v>
      </c>
      <c r="L14" s="66"/>
      <c r="M14" s="67"/>
      <c r="N14" s="68"/>
      <c r="O14" s="68"/>
      <c r="P14" s="68"/>
      <c r="Q14" s="69"/>
    </row>
    <row r="15" spans="1:17" s="26" customFormat="1" ht="27" x14ac:dyDescent="0.3">
      <c r="A15" s="286"/>
      <c r="B15" s="286"/>
      <c r="C15" s="286" t="s">
        <v>30</v>
      </c>
      <c r="D15" s="85" t="s">
        <v>3</v>
      </c>
      <c r="E15" s="62" t="s">
        <v>40</v>
      </c>
      <c r="F15" s="63" t="s">
        <v>64</v>
      </c>
      <c r="G15" s="71" t="s">
        <v>63</v>
      </c>
      <c r="H15" s="64" t="s">
        <v>63</v>
      </c>
      <c r="I15" s="85"/>
      <c r="J15" s="85"/>
      <c r="K15" s="85" t="s">
        <v>47</v>
      </c>
      <c r="L15" s="66"/>
      <c r="M15" s="67"/>
      <c r="N15" s="68"/>
      <c r="O15" s="68"/>
      <c r="P15" s="68"/>
      <c r="Q15" s="69"/>
    </row>
    <row r="16" spans="1:17" s="26" customFormat="1" ht="81" x14ac:dyDescent="0.3">
      <c r="A16" s="286"/>
      <c r="B16" s="286"/>
      <c r="C16" s="286"/>
      <c r="D16" s="85" t="s">
        <v>3</v>
      </c>
      <c r="E16" s="62" t="s">
        <v>41</v>
      </c>
      <c r="F16" s="63" t="s">
        <v>61</v>
      </c>
      <c r="G16" s="72">
        <v>45145</v>
      </c>
      <c r="H16" s="70">
        <v>45145</v>
      </c>
      <c r="I16" s="65" t="s">
        <v>47</v>
      </c>
      <c r="J16" s="85" t="s">
        <v>47</v>
      </c>
      <c r="K16" s="85" t="s">
        <v>47</v>
      </c>
      <c r="L16" s="66"/>
      <c r="M16" s="67"/>
      <c r="N16" s="68"/>
      <c r="O16" s="68"/>
      <c r="P16" s="68"/>
      <c r="Q16" s="69"/>
    </row>
    <row r="17" spans="1:17" s="26" customFormat="1" ht="14.25" thickBot="1" x14ac:dyDescent="0.35">
      <c r="A17" s="286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62</v>
      </c>
      <c r="G17" s="74" t="s">
        <v>48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 x14ac:dyDescent="0.3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abSelected="1" workbookViewId="0">
      <selection activeCell="B6" sqref="B6"/>
    </sheetView>
  </sheetViews>
  <sheetFormatPr defaultRowHeight="16.5" x14ac:dyDescent="0.3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 x14ac:dyDescent="0.3">
      <c r="A2" s="102" t="s">
        <v>384</v>
      </c>
    </row>
    <row r="3" spans="1:5" ht="17.25" thickBot="1" x14ac:dyDescent="0.35">
      <c r="D3" s="103" t="str">
        <f>"작성일자 : "&amp;'0. 표지'!AJ31</f>
        <v>작성일자 : 2024년 03월 15일</v>
      </c>
    </row>
    <row r="4" spans="1:5" ht="17.25" thickTop="1" x14ac:dyDescent="0.3">
      <c r="A4" s="245" t="s">
        <v>148</v>
      </c>
      <c r="B4" s="104" t="s">
        <v>149</v>
      </c>
      <c r="C4" s="104" t="s">
        <v>150</v>
      </c>
      <c r="D4" s="247" t="s">
        <v>151</v>
      </c>
    </row>
    <row r="5" spans="1:5" ht="17.25" thickBot="1" x14ac:dyDescent="0.35">
      <c r="A5" s="246"/>
      <c r="B5" s="105" t="s">
        <v>467</v>
      </c>
      <c r="C5" s="105" t="s">
        <v>468</v>
      </c>
      <c r="D5" s="248"/>
    </row>
    <row r="6" spans="1:5" ht="50.25" thickTop="1" x14ac:dyDescent="0.3">
      <c r="A6" s="249" t="s">
        <v>152</v>
      </c>
      <c r="B6" s="106" t="s">
        <v>488</v>
      </c>
      <c r="C6" s="194" t="s">
        <v>153</v>
      </c>
      <c r="D6" s="107" t="s">
        <v>154</v>
      </c>
      <c r="E6" s="195"/>
    </row>
    <row r="7" spans="1:5" ht="229.5" x14ac:dyDescent="0.3">
      <c r="A7" s="250"/>
      <c r="B7" s="203" t="s">
        <v>493</v>
      </c>
      <c r="C7" s="203" t="s">
        <v>490</v>
      </c>
      <c r="D7" s="109"/>
    </row>
    <row r="8" spans="1:5" x14ac:dyDescent="0.3">
      <c r="A8" s="250"/>
      <c r="B8" s="202"/>
      <c r="C8" s="113"/>
      <c r="D8" s="109"/>
      <c r="E8" s="195"/>
    </row>
    <row r="9" spans="1:5" x14ac:dyDescent="0.3">
      <c r="A9" s="250"/>
      <c r="B9" s="110"/>
      <c r="C9" s="110"/>
      <c r="D9" s="109"/>
    </row>
    <row r="10" spans="1:5" x14ac:dyDescent="0.3">
      <c r="A10" s="250"/>
      <c r="B10" s="110"/>
      <c r="C10" s="111"/>
      <c r="D10" s="109"/>
    </row>
    <row r="11" spans="1:5" x14ac:dyDescent="0.3">
      <c r="A11" s="250"/>
      <c r="B11" s="112"/>
      <c r="C11" s="113"/>
      <c r="D11" s="109"/>
    </row>
    <row r="12" spans="1:5" ht="54" x14ac:dyDescent="0.3">
      <c r="A12" s="250"/>
      <c r="B12" s="108" t="s">
        <v>415</v>
      </c>
      <c r="C12" s="108" t="s">
        <v>411</v>
      </c>
      <c r="D12" s="109"/>
    </row>
    <row r="13" spans="1:5" x14ac:dyDescent="0.3">
      <c r="A13" s="250"/>
      <c r="B13" s="110"/>
      <c r="C13" s="126"/>
      <c r="D13" s="109"/>
    </row>
    <row r="14" spans="1:5" x14ac:dyDescent="0.3">
      <c r="A14" s="250"/>
      <c r="C14" s="110"/>
      <c r="D14" s="109"/>
    </row>
    <row r="15" spans="1:5" x14ac:dyDescent="0.3">
      <c r="A15" s="250"/>
      <c r="B15" s="114"/>
      <c r="C15" s="110"/>
      <c r="D15" s="109"/>
    </row>
    <row r="16" spans="1:5" x14ac:dyDescent="0.3">
      <c r="A16" s="250"/>
      <c r="B16" s="114"/>
      <c r="C16" s="110"/>
      <c r="D16" s="109"/>
    </row>
    <row r="17" spans="1:4" ht="54" x14ac:dyDescent="0.3">
      <c r="A17" s="250"/>
      <c r="B17" s="108" t="s">
        <v>489</v>
      </c>
      <c r="C17" s="108" t="s">
        <v>487</v>
      </c>
      <c r="D17" s="109"/>
    </row>
    <row r="18" spans="1:4" ht="27" x14ac:dyDescent="0.3">
      <c r="A18" s="250"/>
      <c r="B18" s="110" t="s">
        <v>163</v>
      </c>
      <c r="C18" s="110"/>
      <c r="D18" s="109"/>
    </row>
    <row r="19" spans="1:4" x14ac:dyDescent="0.3">
      <c r="A19" s="250"/>
      <c r="B19" s="111"/>
      <c r="C19" s="111"/>
      <c r="D19" s="109"/>
    </row>
    <row r="20" spans="1:4" x14ac:dyDescent="0.3">
      <c r="A20" s="250"/>
      <c r="B20" s="111"/>
      <c r="C20" s="111"/>
      <c r="D20" s="109"/>
    </row>
    <row r="21" spans="1:4" x14ac:dyDescent="0.3">
      <c r="A21" s="250"/>
      <c r="B21" s="108"/>
      <c r="C21" s="108"/>
      <c r="D21" s="109"/>
    </row>
    <row r="22" spans="1:4" x14ac:dyDescent="0.3">
      <c r="A22" s="250"/>
      <c r="B22" s="108" t="s">
        <v>155</v>
      </c>
      <c r="C22" s="108" t="s">
        <v>155</v>
      </c>
      <c r="D22" s="109"/>
    </row>
    <row r="23" spans="1:4" ht="40.5" x14ac:dyDescent="0.3">
      <c r="A23" s="250"/>
      <c r="B23" s="110" t="s">
        <v>416</v>
      </c>
      <c r="C23" s="111" t="s">
        <v>412</v>
      </c>
      <c r="D23" s="109"/>
    </row>
    <row r="24" spans="1:4" x14ac:dyDescent="0.3">
      <c r="A24" s="250"/>
      <c r="B24" s="111"/>
      <c r="C24" s="111"/>
      <c r="D24" s="109"/>
    </row>
    <row r="25" spans="1:4" x14ac:dyDescent="0.3">
      <c r="A25" s="250"/>
      <c r="B25" s="111"/>
      <c r="C25" s="111"/>
      <c r="D25" s="109"/>
    </row>
    <row r="26" spans="1:4" ht="40.5" x14ac:dyDescent="0.3">
      <c r="A26" s="250"/>
      <c r="B26" s="111" t="s">
        <v>414</v>
      </c>
      <c r="C26" s="111" t="s">
        <v>413</v>
      </c>
      <c r="D26" s="109"/>
    </row>
    <row r="27" spans="1:4" ht="27" x14ac:dyDescent="0.3">
      <c r="A27" s="250"/>
      <c r="B27" s="110"/>
      <c r="C27" s="126" t="s">
        <v>163</v>
      </c>
      <c r="D27" s="109"/>
    </row>
    <row r="28" spans="1:4" ht="27" x14ac:dyDescent="0.3">
      <c r="A28" s="250"/>
      <c r="B28" s="110" t="s">
        <v>163</v>
      </c>
      <c r="C28" s="110"/>
      <c r="D28" s="109"/>
    </row>
    <row r="29" spans="1:4" x14ac:dyDescent="0.3">
      <c r="A29" s="250"/>
      <c r="B29" s="111"/>
      <c r="C29" s="111"/>
      <c r="D29" s="109"/>
    </row>
    <row r="30" spans="1:4" x14ac:dyDescent="0.3">
      <c r="A30" s="250"/>
      <c r="B30" s="111"/>
      <c r="C30" s="111"/>
      <c r="D30" s="109"/>
    </row>
    <row r="31" spans="1:4" x14ac:dyDescent="0.3">
      <c r="A31" s="250"/>
      <c r="B31" s="106" t="s">
        <v>156</v>
      </c>
      <c r="C31" s="106" t="s">
        <v>156</v>
      </c>
      <c r="D31" s="109"/>
    </row>
    <row r="32" spans="1:4" x14ac:dyDescent="0.3">
      <c r="A32" s="250"/>
      <c r="B32" s="111" t="s">
        <v>329</v>
      </c>
      <c r="C32" s="111" t="s">
        <v>329</v>
      </c>
      <c r="D32" s="109"/>
    </row>
    <row r="33" spans="1:4" x14ac:dyDescent="0.3">
      <c r="A33" s="250"/>
      <c r="B33" s="111"/>
      <c r="C33" s="111"/>
      <c r="D33" s="109"/>
    </row>
    <row r="34" spans="1:4" x14ac:dyDescent="0.3">
      <c r="A34" s="250"/>
      <c r="B34" s="111"/>
      <c r="C34" s="111"/>
      <c r="D34" s="109"/>
    </row>
    <row r="35" spans="1:4" x14ac:dyDescent="0.3">
      <c r="A35" s="250"/>
      <c r="B35" s="111"/>
      <c r="C35" s="111"/>
      <c r="D35" s="109"/>
    </row>
    <row r="36" spans="1:4" x14ac:dyDescent="0.3">
      <c r="A36" s="250"/>
      <c r="B36" s="115"/>
      <c r="C36" s="116"/>
      <c r="D36" s="117"/>
    </row>
    <row r="37" spans="1:4" x14ac:dyDescent="0.3">
      <c r="A37" s="251"/>
      <c r="B37" s="106" t="s">
        <v>382</v>
      </c>
      <c r="C37" s="106"/>
      <c r="D37" s="118" t="s">
        <v>154</v>
      </c>
    </row>
    <row r="38" spans="1:4" ht="27" x14ac:dyDescent="0.3">
      <c r="A38" s="250"/>
      <c r="B38" s="119" t="s">
        <v>383</v>
      </c>
      <c r="C38" s="119"/>
      <c r="D38" s="109"/>
    </row>
    <row r="39" spans="1:4" x14ac:dyDescent="0.3">
      <c r="A39" s="250"/>
      <c r="B39" s="111" t="s">
        <v>388</v>
      </c>
      <c r="C39" s="111"/>
      <c r="D39" s="109"/>
    </row>
    <row r="40" spans="1:4" x14ac:dyDescent="0.3">
      <c r="A40" s="250"/>
      <c r="B40" s="120"/>
      <c r="C40" s="121"/>
      <c r="D40" s="109"/>
    </row>
    <row r="41" spans="1:4" ht="17.25" thickBot="1" x14ac:dyDescent="0.35">
      <c r="A41" s="252"/>
      <c r="B41" s="122"/>
      <c r="C41" s="123"/>
      <c r="D41" s="124"/>
    </row>
    <row r="42" spans="1:4" ht="17.25" thickTop="1" x14ac:dyDescent="0.3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AE51"/>
  <sheetViews>
    <sheetView zoomScale="84" zoomScaleNormal="84" zoomScaleSheetLayoutView="100" workbookViewId="0">
      <pane xSplit="2" ySplit="5" topLeftCell="C6" activePane="bottomRight" state="frozen"/>
      <selection activeCell="F15" sqref="F15"/>
      <selection pane="topRight" activeCell="F15" sqref="F15"/>
      <selection pane="bottomLeft" activeCell="F15" sqref="F15"/>
      <selection pane="bottomRight" activeCell="Y41" sqref="Y41"/>
    </sheetView>
  </sheetViews>
  <sheetFormatPr defaultRowHeight="16.5" outlineLevelRow="1" x14ac:dyDescent="0.3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  <col min="14" max="18" width="0" hidden="1" customWidth="1"/>
    <col min="19" max="19" width="10.5" customWidth="1"/>
    <col min="25" max="25" width="20.25" customWidth="1"/>
    <col min="30" max="30" width="9" style="29"/>
  </cols>
  <sheetData>
    <row r="2" spans="1:31" ht="20.25" x14ac:dyDescent="0.3">
      <c r="A2" s="46" t="s">
        <v>96</v>
      </c>
      <c r="B2" s="30"/>
      <c r="C2" s="30"/>
      <c r="D2" s="30"/>
      <c r="S2" s="255" t="s">
        <v>425</v>
      </c>
      <c r="T2" s="255"/>
      <c r="U2" s="255"/>
      <c r="V2" s="255"/>
      <c r="W2" s="255"/>
      <c r="X2" s="29"/>
      <c r="Y2" s="29"/>
    </row>
    <row r="3" spans="1:31" s="29" customFormat="1" ht="17.25" thickBot="1" x14ac:dyDescent="0.35">
      <c r="L3" s="224" t="str">
        <f>'0. 표지'!AJ31</f>
        <v>2024년 03월 15일</v>
      </c>
      <c r="M3" s="31"/>
      <c r="Y3" s="224" t="str">
        <f>L3</f>
        <v>2024년 03월 15일</v>
      </c>
    </row>
    <row r="4" spans="1:31" ht="22.5" customHeight="1" x14ac:dyDescent="0.3">
      <c r="A4" s="265" t="s">
        <v>19</v>
      </c>
      <c r="B4" s="265" t="s">
        <v>83</v>
      </c>
      <c r="C4" s="265" t="s">
        <v>84</v>
      </c>
      <c r="D4" s="269" t="s">
        <v>87</v>
      </c>
      <c r="E4" s="269"/>
      <c r="F4" s="264" t="s">
        <v>88</v>
      </c>
      <c r="G4" s="264"/>
      <c r="H4" s="270" t="s">
        <v>85</v>
      </c>
      <c r="I4" s="271"/>
      <c r="J4" s="276" t="s">
        <v>89</v>
      </c>
      <c r="K4" s="277"/>
      <c r="L4" s="265" t="s">
        <v>86</v>
      </c>
      <c r="S4" s="256" t="s">
        <v>19</v>
      </c>
      <c r="T4" s="258" t="s">
        <v>426</v>
      </c>
      <c r="U4" s="260" t="s">
        <v>88</v>
      </c>
      <c r="V4" s="260"/>
      <c r="W4" s="261" t="s">
        <v>89</v>
      </c>
      <c r="X4" s="261"/>
      <c r="Y4" s="253" t="s">
        <v>86</v>
      </c>
    </row>
    <row r="5" spans="1:31" s="29" customFormat="1" ht="22.5" customHeight="1" thickBot="1" x14ac:dyDescent="0.35">
      <c r="A5" s="265"/>
      <c r="B5" s="265"/>
      <c r="C5" s="265"/>
      <c r="D5" s="152"/>
      <c r="E5" s="152" t="s">
        <v>257</v>
      </c>
      <c r="F5" s="151" t="s">
        <v>330</v>
      </c>
      <c r="G5" s="151" t="s">
        <v>331</v>
      </c>
      <c r="H5" s="127" t="s">
        <v>256</v>
      </c>
      <c r="I5" s="127" t="s">
        <v>258</v>
      </c>
      <c r="J5" s="128" t="s">
        <v>256</v>
      </c>
      <c r="K5" s="128" t="s">
        <v>258</v>
      </c>
      <c r="L5" s="265"/>
      <c r="S5" s="257"/>
      <c r="T5" s="259"/>
      <c r="U5" s="222" t="s">
        <v>330</v>
      </c>
      <c r="V5" s="222" t="s">
        <v>331</v>
      </c>
      <c r="W5" s="223" t="s">
        <v>256</v>
      </c>
      <c r="X5" s="223" t="s">
        <v>258</v>
      </c>
      <c r="Y5" s="254"/>
    </row>
    <row r="6" spans="1:31" ht="24.95" customHeight="1" outlineLevel="1" x14ac:dyDescent="0.3">
      <c r="A6" s="263" t="s">
        <v>17</v>
      </c>
      <c r="B6" s="263" t="s">
        <v>74</v>
      </c>
      <c r="C6" s="37" t="s">
        <v>65</v>
      </c>
      <c r="D6" s="41" t="e">
        <f>COUNTIFS(#REF!,'1. 수행관리'!C6,#REF!,"오류")</f>
        <v>#REF!</v>
      </c>
      <c r="E6" s="196">
        <f>COUNTIFS('1-1 전체'!D2:D207,'1. 수행관리'!C6)</f>
        <v>23</v>
      </c>
      <c r="F6" s="196">
        <f>COUNTIFS('1-1 전체'!D2:D207,'1. 수행관리'!C6,'1-1 전체'!K2:K207,"O")</f>
        <v>23</v>
      </c>
      <c r="G6" s="196">
        <f>COUNTIFS('1-1 전체'!D2:D207,'1. 수행관리'!C6,'1-1 전체'!L2:L207,"O")</f>
        <v>23</v>
      </c>
      <c r="H6" s="197">
        <f>E6-F6</f>
        <v>0</v>
      </c>
      <c r="I6" s="197">
        <f>E6-G6</f>
        <v>0</v>
      </c>
      <c r="J6" s="101">
        <f>F6/E6</f>
        <v>1</v>
      </c>
      <c r="K6" s="101">
        <f>G6/E6</f>
        <v>1</v>
      </c>
      <c r="L6" s="95"/>
      <c r="Q6" s="29" t="s">
        <v>250</v>
      </c>
      <c r="S6" s="218" t="s">
        <v>17</v>
      </c>
      <c r="T6" s="219">
        <f>COUNTIFS('1-2 전체(하자보수)'!B2:B70,'1. 수행관리'!S6)</f>
        <v>28</v>
      </c>
      <c r="U6" s="219">
        <f>COUNTIFS('1-2 전체(하자보수)'!B2:B70,'1. 수행관리'!S6,'1-2 전체(하자보수)'!I2:I70,"O")</f>
        <v>19</v>
      </c>
      <c r="V6" s="219">
        <f>COUNTIFS('1-2 전체(하자보수)'!B2:B70,'1. 수행관리'!S6,'1-2 전체(하자보수)'!J2:J70,"O")</f>
        <v>0</v>
      </c>
      <c r="W6" s="220">
        <f t="shared" ref="W6:W11" si="0">U6/T6</f>
        <v>0.6785714285714286</v>
      </c>
      <c r="X6" s="220">
        <f t="shared" ref="X6:X11" si="1">V6/T6</f>
        <v>0</v>
      </c>
      <c r="Y6" s="221"/>
      <c r="AA6" s="218" t="s">
        <v>17</v>
      </c>
      <c r="AB6">
        <f t="shared" ref="AB6:AC11" si="2">T6</f>
        <v>28</v>
      </c>
      <c r="AC6">
        <f t="shared" si="2"/>
        <v>19</v>
      </c>
      <c r="AD6" s="29">
        <f>AB6-AC6</f>
        <v>9</v>
      </c>
      <c r="AE6" s="241">
        <f t="shared" ref="AE6:AE11" si="3">W6</f>
        <v>0.6785714285714286</v>
      </c>
    </row>
    <row r="7" spans="1:31" s="29" customFormat="1" ht="24.95" customHeight="1" outlineLevel="1" x14ac:dyDescent="0.3">
      <c r="A7" s="263"/>
      <c r="B7" s="263"/>
      <c r="C7" s="83" t="s">
        <v>138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4">E7-F7</f>
        <v>0</v>
      </c>
      <c r="I7" s="36">
        <f t="shared" ref="I7:I14" si="5">E7-G7</f>
        <v>0</v>
      </c>
      <c r="J7" s="101">
        <f t="shared" ref="J7:J14" si="6">F7/E7</f>
        <v>1</v>
      </c>
      <c r="K7" s="101">
        <f t="shared" ref="K7:K14" si="7">G7/E7</f>
        <v>1</v>
      </c>
      <c r="L7" s="96" t="s">
        <v>372</v>
      </c>
      <c r="Q7" s="29" t="s">
        <v>421</v>
      </c>
      <c r="S7" s="208" t="s">
        <v>421</v>
      </c>
      <c r="T7" s="204">
        <f>COUNTIFS('1-2 전체(하자보수)'!B2:B70,'1. 수행관리'!S7)</f>
        <v>0</v>
      </c>
      <c r="U7" s="204">
        <f>COUNTIFS('1-2 전체(하자보수)'!B2:B70,'1. 수행관리'!S7,'1-2 전체(하자보수)'!I2:I70,"O")</f>
        <v>0</v>
      </c>
      <c r="V7" s="204">
        <f>COUNTIFS('1-2 전체(하자보수)'!B2:B70,'1. 수행관리'!S7,'1-2 전체(하자보수)'!J2:J70,"O")</f>
        <v>0</v>
      </c>
      <c r="W7" s="101" t="e">
        <f t="shared" si="0"/>
        <v>#DIV/0!</v>
      </c>
      <c r="X7" s="101" t="e">
        <f t="shared" si="1"/>
        <v>#DIV/0!</v>
      </c>
      <c r="Y7" s="210"/>
      <c r="AA7" s="208" t="s">
        <v>44</v>
      </c>
      <c r="AB7" s="29">
        <f t="shared" si="2"/>
        <v>0</v>
      </c>
      <c r="AC7" s="29">
        <f t="shared" si="2"/>
        <v>0</v>
      </c>
      <c r="AD7" s="29">
        <f t="shared" ref="AD7:AD10" si="8">AB7-AC7</f>
        <v>0</v>
      </c>
      <c r="AE7" s="241" t="e">
        <f t="shared" si="3"/>
        <v>#DIV/0!</v>
      </c>
    </row>
    <row r="8" spans="1:31" s="29" customFormat="1" ht="24.95" customHeight="1" outlineLevel="1" x14ac:dyDescent="0.3">
      <c r="A8" s="263"/>
      <c r="B8" s="263"/>
      <c r="C8" s="37" t="s">
        <v>128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4"/>
        <v>0</v>
      </c>
      <c r="I8" s="36">
        <f t="shared" si="5"/>
        <v>0</v>
      </c>
      <c r="J8" s="101">
        <f t="shared" si="6"/>
        <v>1</v>
      </c>
      <c r="K8" s="101">
        <f t="shared" si="7"/>
        <v>1</v>
      </c>
      <c r="L8" s="95"/>
      <c r="Q8" s="29" t="s">
        <v>422</v>
      </c>
      <c r="S8" s="208" t="s">
        <v>422</v>
      </c>
      <c r="T8" s="204">
        <f>COUNTIFS('1-2 전체(하자보수)'!B2:B70,'1. 수행관리'!S8)</f>
        <v>0</v>
      </c>
      <c r="U8" s="204">
        <f>COUNTIFS('1-2 전체(하자보수)'!B2:B70,'1. 수행관리'!S8,'1-2 전체(하자보수)'!I2:I70,"O")</f>
        <v>0</v>
      </c>
      <c r="V8" s="204">
        <f>COUNTIFS('1-2 전체(하자보수)'!B2:B70,'1. 수행관리'!S8,'1-2 전체(하자보수)'!J2:J70,"O")</f>
        <v>0</v>
      </c>
      <c r="W8" s="101" t="e">
        <f t="shared" si="0"/>
        <v>#DIV/0!</v>
      </c>
      <c r="X8" s="101" t="e">
        <f t="shared" si="1"/>
        <v>#DIV/0!</v>
      </c>
      <c r="Y8" s="209"/>
      <c r="AA8" s="208" t="s">
        <v>20</v>
      </c>
      <c r="AB8" s="29">
        <f t="shared" si="2"/>
        <v>0</v>
      </c>
      <c r="AC8" s="29">
        <f t="shared" si="2"/>
        <v>0</v>
      </c>
      <c r="AD8" s="29">
        <f t="shared" si="8"/>
        <v>0</v>
      </c>
      <c r="AE8" s="241" t="e">
        <f t="shared" si="3"/>
        <v>#DIV/0!</v>
      </c>
    </row>
    <row r="9" spans="1:31" s="29" customFormat="1" ht="24.95" customHeight="1" outlineLevel="1" x14ac:dyDescent="0.3">
      <c r="A9" s="263"/>
      <c r="B9" s="263"/>
      <c r="C9" s="82" t="s">
        <v>262</v>
      </c>
      <c r="D9" s="41" t="e">
        <f>COUNTIFS(#REF!,'1. 수행관리'!C9,#REF!,"오류")</f>
        <v>#REF!</v>
      </c>
      <c r="E9" s="196">
        <f>COUNTIFS('1-1 전체'!D2:D207,'1. 수행관리'!C9)</f>
        <v>6</v>
      </c>
      <c r="F9" s="196">
        <f>COUNTIFS('1-1 전체'!D2:D207,'1. 수행관리'!C9,'1-1 전체'!K2:K207,"O")</f>
        <v>6</v>
      </c>
      <c r="G9" s="196">
        <f>COUNTIFS('1-1 전체'!D2:D207,'1. 수행관리'!C9,'1-1 전체'!L2:L207,"O")</f>
        <v>6</v>
      </c>
      <c r="H9" s="197">
        <f t="shared" si="4"/>
        <v>0</v>
      </c>
      <c r="I9" s="197">
        <f t="shared" si="5"/>
        <v>0</v>
      </c>
      <c r="J9" s="101">
        <f t="shared" si="6"/>
        <v>1</v>
      </c>
      <c r="K9" s="101">
        <f t="shared" si="7"/>
        <v>1</v>
      </c>
      <c r="L9" s="100" t="s">
        <v>162</v>
      </c>
      <c r="Q9" s="29" t="s">
        <v>423</v>
      </c>
      <c r="S9" s="208" t="s">
        <v>423</v>
      </c>
      <c r="T9" s="196">
        <f>COUNTIFS('1-2 전체(하자보수)'!B2:B70,'1. 수행관리'!S9)</f>
        <v>0</v>
      </c>
      <c r="U9" s="196">
        <f>COUNTIFS('1-2 전체(하자보수)'!B2:B70,'1. 수행관리'!S9,'1-2 전체(하자보수)'!I2:I70,"O")</f>
        <v>0</v>
      </c>
      <c r="V9" s="196">
        <f>COUNTIFS('1-2 전체(하자보수)'!B2:B70,'1. 수행관리'!S9,'1-2 전체(하자보수)'!J2:J70,"O")</f>
        <v>0</v>
      </c>
      <c r="W9" s="101" t="e">
        <f t="shared" si="0"/>
        <v>#DIV/0!</v>
      </c>
      <c r="X9" s="101" t="e">
        <f t="shared" si="1"/>
        <v>#DIV/0!</v>
      </c>
      <c r="Y9" s="211"/>
      <c r="AA9" s="208" t="s">
        <v>45</v>
      </c>
      <c r="AB9" s="29">
        <f t="shared" si="2"/>
        <v>0</v>
      </c>
      <c r="AC9" s="29">
        <f t="shared" si="2"/>
        <v>0</v>
      </c>
      <c r="AD9" s="29">
        <f t="shared" si="8"/>
        <v>0</v>
      </c>
      <c r="AE9" s="241" t="e">
        <f t="shared" si="3"/>
        <v>#DIV/0!</v>
      </c>
    </row>
    <row r="10" spans="1:31" s="29" customFormat="1" ht="24.95" customHeight="1" outlineLevel="1" thickBot="1" x14ac:dyDescent="0.35">
      <c r="A10" s="263"/>
      <c r="B10" s="263" t="s">
        <v>75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4"/>
        <v>0</v>
      </c>
      <c r="I10" s="36">
        <f t="shared" si="5"/>
        <v>0</v>
      </c>
      <c r="J10" s="101">
        <f t="shared" si="6"/>
        <v>1</v>
      </c>
      <c r="K10" s="101">
        <f t="shared" si="7"/>
        <v>1</v>
      </c>
      <c r="L10" s="96" t="s">
        <v>370</v>
      </c>
      <c r="Q10" s="29" t="s">
        <v>424</v>
      </c>
      <c r="S10" s="212" t="s">
        <v>424</v>
      </c>
      <c r="T10" s="205">
        <f>COUNTIFS('1-2 전체(하자보수)'!B2:B70,'1. 수행관리'!S10)</f>
        <v>0</v>
      </c>
      <c r="U10" s="205">
        <f>COUNTIFS('1-2 전체(하자보수)'!B2:B70,'1. 수행관리'!S10,'1-2 전체(하자보수)'!I2:I70,"O")</f>
        <v>0</v>
      </c>
      <c r="V10" s="205">
        <f>COUNTIFS('1-2 전체(하자보수)'!B2:B70,'1. 수행관리'!S10,'1-2 전체(하자보수)'!J2:J70,"O")</f>
        <v>0</v>
      </c>
      <c r="W10" s="206" t="e">
        <f t="shared" si="0"/>
        <v>#DIV/0!</v>
      </c>
      <c r="X10" s="206" t="e">
        <f t="shared" si="1"/>
        <v>#DIV/0!</v>
      </c>
      <c r="Y10" s="213"/>
      <c r="AA10" s="212" t="s">
        <v>46</v>
      </c>
      <c r="AB10" s="240">
        <f t="shared" si="2"/>
        <v>0</v>
      </c>
      <c r="AC10" s="29">
        <f t="shared" si="2"/>
        <v>0</v>
      </c>
      <c r="AD10" s="29">
        <f t="shared" si="8"/>
        <v>0</v>
      </c>
      <c r="AE10" s="241" t="e">
        <f t="shared" si="3"/>
        <v>#DIV/0!</v>
      </c>
    </row>
    <row r="11" spans="1:31" s="29" customFormat="1" ht="24.95" customHeight="1" outlineLevel="1" thickBot="1" x14ac:dyDescent="0.35">
      <c r="A11" s="263"/>
      <c r="B11" s="263"/>
      <c r="C11" s="83" t="s">
        <v>66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4"/>
        <v>0</v>
      </c>
      <c r="I11" s="36">
        <f t="shared" si="5"/>
        <v>0</v>
      </c>
      <c r="J11" s="101">
        <f t="shared" si="6"/>
        <v>1</v>
      </c>
      <c r="K11" s="101">
        <f t="shared" si="7"/>
        <v>1</v>
      </c>
      <c r="L11" s="96" t="s">
        <v>371</v>
      </c>
      <c r="R11" s="207"/>
      <c r="S11" s="216" t="s">
        <v>427</v>
      </c>
      <c r="T11" s="214">
        <f>SUM(T6:T10)</f>
        <v>28</v>
      </c>
      <c r="U11" s="214">
        <f t="shared" ref="U11:V11" si="9">SUM(U6:U10)</f>
        <v>19</v>
      </c>
      <c r="V11" s="214">
        <f t="shared" si="9"/>
        <v>0</v>
      </c>
      <c r="W11" s="215">
        <f t="shared" si="0"/>
        <v>0.6785714285714286</v>
      </c>
      <c r="X11" s="215">
        <f t="shared" si="1"/>
        <v>0</v>
      </c>
      <c r="Y11" s="217"/>
      <c r="Z11" s="207"/>
      <c r="AA11" s="216" t="s">
        <v>464</v>
      </c>
      <c r="AB11" s="240">
        <f t="shared" si="2"/>
        <v>28</v>
      </c>
      <c r="AC11" s="29">
        <f t="shared" si="2"/>
        <v>19</v>
      </c>
      <c r="AD11" s="29">
        <f>SUM(AD6:AD10)</f>
        <v>9</v>
      </c>
      <c r="AE11" s="241">
        <f t="shared" si="3"/>
        <v>0.6785714285714286</v>
      </c>
    </row>
    <row r="12" spans="1:31" s="29" customFormat="1" ht="24.95" hidden="1" customHeight="1" outlineLevel="1" x14ac:dyDescent="0.3">
      <c r="A12" s="263"/>
      <c r="B12" s="263"/>
      <c r="C12" s="82" t="s">
        <v>139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4"/>
        <v>0</v>
      </c>
      <c r="I12" s="36">
        <f t="shared" si="5"/>
        <v>0</v>
      </c>
      <c r="J12" s="101" t="e">
        <f t="shared" si="6"/>
        <v>#DIV/0!</v>
      </c>
      <c r="K12" s="101" t="e">
        <f t="shared" si="7"/>
        <v>#DIV/0!</v>
      </c>
      <c r="L12" s="95"/>
      <c r="R12" s="207"/>
      <c r="S12" s="225"/>
      <c r="T12" s="226"/>
      <c r="U12" s="226"/>
      <c r="V12" s="226"/>
      <c r="W12" s="227"/>
      <c r="X12" s="227"/>
      <c r="Y12" s="228"/>
      <c r="Z12" s="207"/>
    </row>
    <row r="13" spans="1:31" s="29" customFormat="1" ht="24.95" customHeight="1" outlineLevel="1" x14ac:dyDescent="0.3">
      <c r="A13" s="263"/>
      <c r="B13" s="263"/>
      <c r="C13" s="129" t="s">
        <v>115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4"/>
        <v>0</v>
      </c>
      <c r="I13" s="36">
        <f t="shared" si="5"/>
        <v>0</v>
      </c>
      <c r="J13" s="101">
        <f t="shared" si="6"/>
        <v>1</v>
      </c>
      <c r="K13" s="101">
        <f t="shared" si="7"/>
        <v>1</v>
      </c>
      <c r="L13" s="100"/>
      <c r="R13" s="207"/>
      <c r="S13" s="229"/>
      <c r="T13" s="230"/>
      <c r="U13" s="230"/>
      <c r="V13" s="230"/>
      <c r="W13" s="231"/>
      <c r="X13" s="231"/>
      <c r="Y13" s="232"/>
      <c r="Z13" s="207"/>
    </row>
    <row r="14" spans="1:31" s="29" customFormat="1" ht="24.95" customHeight="1" outlineLevel="1" x14ac:dyDescent="0.3">
      <c r="A14" s="263"/>
      <c r="B14" s="263"/>
      <c r="C14" s="37" t="s">
        <v>255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4"/>
        <v>0</v>
      </c>
      <c r="I14" s="36">
        <f t="shared" si="5"/>
        <v>0</v>
      </c>
      <c r="J14" s="101">
        <f t="shared" si="6"/>
        <v>1</v>
      </c>
      <c r="K14" s="101">
        <f t="shared" si="7"/>
        <v>1</v>
      </c>
      <c r="L14" s="100" t="s">
        <v>294</v>
      </c>
      <c r="R14" s="207"/>
      <c r="S14" s="229"/>
      <c r="T14" s="230"/>
      <c r="U14" s="230"/>
      <c r="V14" s="230"/>
      <c r="W14" s="231"/>
      <c r="X14" s="231"/>
      <c r="Y14" s="232"/>
      <c r="Z14" s="207"/>
    </row>
    <row r="15" spans="1:31" s="29" customFormat="1" ht="24.95" customHeight="1" x14ac:dyDescent="0.3">
      <c r="A15" s="266" t="s">
        <v>91</v>
      </c>
      <c r="B15" s="267"/>
      <c r="C15" s="268"/>
      <c r="D15" s="47" t="e">
        <f>SUM(D6:D14)</f>
        <v>#REF!</v>
      </c>
      <c r="E15" s="47">
        <f t="shared" ref="E15:I15" si="10">SUM(E6:E14)</f>
        <v>37</v>
      </c>
      <c r="F15" s="47">
        <f t="shared" si="10"/>
        <v>37</v>
      </c>
      <c r="G15" s="47">
        <f t="shared" si="10"/>
        <v>37</v>
      </c>
      <c r="H15" s="47">
        <f t="shared" ref="H15" si="11">SUM(H6:H14)</f>
        <v>0</v>
      </c>
      <c r="I15" s="47">
        <f t="shared" si="10"/>
        <v>0</v>
      </c>
      <c r="J15" s="48">
        <f t="shared" ref="J15" si="12">F15/E15</f>
        <v>1</v>
      </c>
      <c r="K15" s="48">
        <f t="shared" ref="K15" si="13">G15/E15</f>
        <v>1</v>
      </c>
      <c r="L15" s="97"/>
      <c r="R15" s="207"/>
      <c r="S15" s="233"/>
      <c r="T15" s="233"/>
      <c r="U15" s="233"/>
      <c r="V15" s="233"/>
      <c r="W15" s="231"/>
      <c r="X15" s="231"/>
      <c r="Y15" s="234"/>
      <c r="Z15" s="207"/>
    </row>
    <row r="16" spans="1:31" ht="24.95" hidden="1" customHeight="1" outlineLevel="1" x14ac:dyDescent="0.3">
      <c r="A16" s="263" t="s">
        <v>44</v>
      </c>
      <c r="B16" s="263" t="s">
        <v>76</v>
      </c>
      <c r="C16" s="37" t="s">
        <v>67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14">E16-F16</f>
        <v>0</v>
      </c>
      <c r="I16" s="36">
        <f t="shared" ref="I16:I20" si="15">E16-G16</f>
        <v>0</v>
      </c>
      <c r="J16" s="101" t="e">
        <f t="shared" ref="J16:J20" si="16">F16/E16</f>
        <v>#DIV/0!</v>
      </c>
      <c r="K16" s="101" t="e">
        <f t="shared" ref="K16:K20" si="17">G16/E16</f>
        <v>#DIV/0!</v>
      </c>
      <c r="L16" s="98"/>
      <c r="R16" s="207"/>
      <c r="S16" s="262"/>
      <c r="T16" s="230"/>
      <c r="U16" s="230"/>
      <c r="V16" s="230"/>
      <c r="W16" s="231"/>
      <c r="X16" s="231"/>
      <c r="Y16" s="235"/>
      <c r="Z16" s="207"/>
    </row>
    <row r="17" spans="1:26" s="29" customFormat="1" ht="24.95" customHeight="1" outlineLevel="1" x14ac:dyDescent="0.3">
      <c r="A17" s="263"/>
      <c r="B17" s="263"/>
      <c r="C17" s="37" t="s">
        <v>68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14"/>
        <v>0</v>
      </c>
      <c r="I17" s="36">
        <f t="shared" si="15"/>
        <v>0</v>
      </c>
      <c r="J17" s="101">
        <f t="shared" si="16"/>
        <v>1</v>
      </c>
      <c r="K17" s="101">
        <f t="shared" si="17"/>
        <v>1</v>
      </c>
      <c r="L17" s="96" t="s">
        <v>158</v>
      </c>
      <c r="R17" s="207"/>
      <c r="S17" s="262"/>
      <c r="T17" s="230"/>
      <c r="U17" s="230"/>
      <c r="V17" s="230"/>
      <c r="W17" s="231"/>
      <c r="X17" s="231"/>
      <c r="Y17" s="236"/>
      <c r="Z17" s="207"/>
    </row>
    <row r="18" spans="1:26" s="29" customFormat="1" ht="24.95" hidden="1" customHeight="1" outlineLevel="1" x14ac:dyDescent="0.3">
      <c r="A18" s="263"/>
      <c r="B18" s="278" t="s">
        <v>77</v>
      </c>
      <c r="C18" s="37" t="s">
        <v>131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14"/>
        <v>0</v>
      </c>
      <c r="I18" s="36">
        <f t="shared" si="15"/>
        <v>0</v>
      </c>
      <c r="J18" s="101" t="e">
        <f t="shared" si="16"/>
        <v>#DIV/0!</v>
      </c>
      <c r="K18" s="101" t="e">
        <f t="shared" si="17"/>
        <v>#DIV/0!</v>
      </c>
      <c r="L18" s="98"/>
      <c r="R18" s="207"/>
      <c r="S18" s="262"/>
      <c r="T18" s="230"/>
      <c r="U18" s="230"/>
      <c r="V18" s="230"/>
      <c r="W18" s="231"/>
      <c r="X18" s="231"/>
      <c r="Y18" s="235"/>
      <c r="Z18" s="207"/>
    </row>
    <row r="19" spans="1:26" s="29" customFormat="1" ht="24.95" hidden="1" customHeight="1" outlineLevel="1" x14ac:dyDescent="0.3">
      <c r="A19" s="263"/>
      <c r="B19" s="279"/>
      <c r="C19" s="43" t="s">
        <v>140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14"/>
        <v>1</v>
      </c>
      <c r="I19" s="36">
        <f t="shared" si="15"/>
        <v>1</v>
      </c>
      <c r="J19" s="101">
        <f t="shared" si="16"/>
        <v>0</v>
      </c>
      <c r="K19" s="101">
        <f t="shared" si="17"/>
        <v>0</v>
      </c>
      <c r="L19" s="96" t="s">
        <v>146</v>
      </c>
      <c r="R19" s="207"/>
      <c r="S19" s="262"/>
      <c r="T19" s="230"/>
      <c r="U19" s="230"/>
      <c r="V19" s="230"/>
      <c r="W19" s="231"/>
      <c r="X19" s="231"/>
      <c r="Y19" s="236"/>
      <c r="Z19" s="207"/>
    </row>
    <row r="20" spans="1:26" s="29" customFormat="1" ht="24.95" customHeight="1" outlineLevel="1" x14ac:dyDescent="0.3">
      <c r="A20" s="263"/>
      <c r="B20" s="280"/>
      <c r="C20" s="37" t="s">
        <v>114</v>
      </c>
      <c r="D20" s="86" t="e">
        <f>COUNTIFS(#REF!,'1. 수행관리'!C20,#REF!,"오류")</f>
        <v>#REF!</v>
      </c>
      <c r="E20" s="196">
        <f>COUNTIFS('1-1 전체'!D2:D207,'1. 수행관리'!C20)</f>
        <v>1</v>
      </c>
      <c r="F20" s="196">
        <f>COUNTIFS('1-1 전체'!D2:D207,'1. 수행관리'!C20,'1-1 전체'!K2:K207,"O")</f>
        <v>1</v>
      </c>
      <c r="G20" s="196">
        <f>COUNTIFS('1-1 전체'!D2:D207,'1. 수행관리'!C20,'1-1 전체'!L2:L207,"O")</f>
        <v>1</v>
      </c>
      <c r="H20" s="197">
        <f t="shared" si="14"/>
        <v>0</v>
      </c>
      <c r="I20" s="197">
        <f t="shared" si="15"/>
        <v>0</v>
      </c>
      <c r="J20" s="101">
        <f t="shared" si="16"/>
        <v>1</v>
      </c>
      <c r="K20" s="101">
        <f t="shared" si="17"/>
        <v>1</v>
      </c>
      <c r="L20" s="96" t="s">
        <v>159</v>
      </c>
      <c r="R20" s="207"/>
      <c r="S20" s="262"/>
      <c r="T20" s="237"/>
      <c r="U20" s="237"/>
      <c r="V20" s="237"/>
      <c r="W20" s="231"/>
      <c r="X20" s="231"/>
      <c r="Y20" s="236"/>
      <c r="Z20" s="207"/>
    </row>
    <row r="21" spans="1:26" s="29" customFormat="1" ht="24.95" customHeight="1" x14ac:dyDescent="0.3">
      <c r="A21" s="266" t="s">
        <v>90</v>
      </c>
      <c r="B21" s="267"/>
      <c r="C21" s="268"/>
      <c r="D21" s="47" t="e">
        <f>SUM(D16:D20)</f>
        <v>#REF!</v>
      </c>
      <c r="E21" s="47">
        <f t="shared" ref="E21" si="18">SUM(E16:E20)</f>
        <v>3</v>
      </c>
      <c r="F21" s="47">
        <f t="shared" ref="F21" si="19">SUM(F16:F20)</f>
        <v>2</v>
      </c>
      <c r="G21" s="47">
        <f t="shared" ref="G21" si="20">SUM(G16:G20)</f>
        <v>2</v>
      </c>
      <c r="H21" s="47">
        <f t="shared" ref="H21:I21" si="21">SUM(H16:H20)</f>
        <v>1</v>
      </c>
      <c r="I21" s="47">
        <f t="shared" si="21"/>
        <v>1</v>
      </c>
      <c r="J21" s="48">
        <f t="shared" ref="J21" si="22">F21/E21</f>
        <v>0.66666666666666663</v>
      </c>
      <c r="K21" s="48">
        <f t="shared" ref="K21" si="23">G21/E21</f>
        <v>0.66666666666666663</v>
      </c>
      <c r="L21" s="97"/>
      <c r="R21" s="207"/>
      <c r="S21" s="233"/>
      <c r="T21" s="233"/>
      <c r="U21" s="233"/>
      <c r="V21" s="233"/>
      <c r="W21" s="231"/>
      <c r="X21" s="231"/>
      <c r="Y21" s="234"/>
      <c r="Z21" s="207"/>
    </row>
    <row r="22" spans="1:26" ht="24.95" hidden="1" customHeight="1" outlineLevel="1" x14ac:dyDescent="0.3">
      <c r="A22" s="263" t="s">
        <v>20</v>
      </c>
      <c r="B22" s="278" t="s">
        <v>79</v>
      </c>
      <c r="C22" s="37" t="s">
        <v>69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24">E22-F22</f>
        <v>0</v>
      </c>
      <c r="I22" s="36">
        <f t="shared" ref="I22:I25" si="25">E22-G22</f>
        <v>0</v>
      </c>
      <c r="J22" s="101" t="e">
        <f t="shared" ref="J22:J25" si="26">F22/E22</f>
        <v>#DIV/0!</v>
      </c>
      <c r="K22" s="101" t="e">
        <f t="shared" ref="K22:K25" si="27">G22/E22</f>
        <v>#DIV/0!</v>
      </c>
      <c r="L22" s="98"/>
      <c r="R22" s="207"/>
      <c r="S22" s="262"/>
      <c r="T22" s="230"/>
      <c r="U22" s="230"/>
      <c r="V22" s="230"/>
      <c r="W22" s="231"/>
      <c r="X22" s="231"/>
      <c r="Y22" s="235"/>
      <c r="Z22" s="207"/>
    </row>
    <row r="23" spans="1:26" s="29" customFormat="1" ht="24.95" hidden="1" customHeight="1" outlineLevel="1" x14ac:dyDescent="0.3">
      <c r="A23" s="263"/>
      <c r="B23" s="279"/>
      <c r="C23" s="125" t="s">
        <v>142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24"/>
        <v>0</v>
      </c>
      <c r="I23" s="36">
        <f t="shared" si="25"/>
        <v>0</v>
      </c>
      <c r="J23" s="101" t="e">
        <f t="shared" si="26"/>
        <v>#DIV/0!</v>
      </c>
      <c r="K23" s="101" t="e">
        <f t="shared" si="27"/>
        <v>#DIV/0!</v>
      </c>
      <c r="L23" s="98"/>
      <c r="R23" s="207"/>
      <c r="S23" s="262"/>
      <c r="T23" s="230"/>
      <c r="U23" s="230"/>
      <c r="V23" s="230"/>
      <c r="W23" s="231"/>
      <c r="X23" s="231"/>
      <c r="Y23" s="235"/>
      <c r="Z23" s="207"/>
    </row>
    <row r="24" spans="1:26" s="29" customFormat="1" ht="24.95" hidden="1" customHeight="1" outlineLevel="1" x14ac:dyDescent="0.3">
      <c r="A24" s="263"/>
      <c r="B24" s="280"/>
      <c r="C24" s="49" t="s">
        <v>135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24"/>
        <v>0</v>
      </c>
      <c r="I24" s="36">
        <f t="shared" si="25"/>
        <v>0</v>
      </c>
      <c r="J24" s="101" t="e">
        <f t="shared" si="26"/>
        <v>#DIV/0!</v>
      </c>
      <c r="K24" s="101" t="e">
        <f t="shared" si="27"/>
        <v>#DIV/0!</v>
      </c>
      <c r="L24" s="98"/>
      <c r="R24" s="207"/>
      <c r="S24" s="262"/>
      <c r="T24" s="230"/>
      <c r="U24" s="230"/>
      <c r="V24" s="230"/>
      <c r="W24" s="231"/>
      <c r="X24" s="231"/>
      <c r="Y24" s="235"/>
      <c r="Z24" s="207"/>
    </row>
    <row r="25" spans="1:26" s="29" customFormat="1" ht="24.95" customHeight="1" outlineLevel="1" x14ac:dyDescent="0.3">
      <c r="A25" s="263"/>
      <c r="B25" s="37" t="s">
        <v>80</v>
      </c>
      <c r="C25" s="37" t="s">
        <v>141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24"/>
        <v>10</v>
      </c>
      <c r="I25" s="36">
        <f t="shared" si="25"/>
        <v>10</v>
      </c>
      <c r="J25" s="101">
        <f t="shared" si="26"/>
        <v>0</v>
      </c>
      <c r="K25" s="101">
        <f t="shared" si="27"/>
        <v>0</v>
      </c>
      <c r="L25" s="96" t="s">
        <v>145</v>
      </c>
      <c r="R25" s="207"/>
      <c r="S25" s="262"/>
      <c r="T25" s="230"/>
      <c r="U25" s="230"/>
      <c r="V25" s="230"/>
      <c r="W25" s="231"/>
      <c r="X25" s="231"/>
      <c r="Y25" s="236"/>
      <c r="Z25" s="207"/>
    </row>
    <row r="26" spans="1:26" s="29" customFormat="1" ht="24.95" customHeight="1" x14ac:dyDescent="0.3">
      <c r="A26" s="266" t="s">
        <v>92</v>
      </c>
      <c r="B26" s="267"/>
      <c r="C26" s="268"/>
      <c r="D26" s="47" t="e">
        <f>SUM(D22:D25)</f>
        <v>#REF!</v>
      </c>
      <c r="E26" s="47">
        <f t="shared" ref="E26:I26" si="28">SUM(E22:E25)</f>
        <v>10</v>
      </c>
      <c r="F26" s="47">
        <f t="shared" si="28"/>
        <v>0</v>
      </c>
      <c r="G26" s="47">
        <f t="shared" si="28"/>
        <v>0</v>
      </c>
      <c r="H26" s="47">
        <f t="shared" ref="H26" si="29">SUM(H22:H25)</f>
        <v>10</v>
      </c>
      <c r="I26" s="47">
        <f t="shared" si="28"/>
        <v>10</v>
      </c>
      <c r="J26" s="48">
        <f t="shared" ref="J26" si="30">F26/E26</f>
        <v>0</v>
      </c>
      <c r="K26" s="48">
        <f t="shared" ref="K26" si="31">G26/E26</f>
        <v>0</v>
      </c>
      <c r="L26" s="97"/>
      <c r="R26" s="207"/>
      <c r="S26" s="233"/>
      <c r="T26" s="233"/>
      <c r="U26" s="233"/>
      <c r="V26" s="233"/>
      <c r="W26" s="231"/>
      <c r="X26" s="231"/>
      <c r="Y26" s="234"/>
      <c r="Z26" s="207"/>
    </row>
    <row r="27" spans="1:26" ht="24.95" hidden="1" customHeight="1" outlineLevel="1" x14ac:dyDescent="0.3">
      <c r="A27" s="263" t="s">
        <v>45</v>
      </c>
      <c r="B27" s="278" t="s">
        <v>81</v>
      </c>
      <c r="C27" s="43" t="s">
        <v>143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32">E27-F27</f>
        <v>0</v>
      </c>
      <c r="I27" s="36">
        <f t="shared" ref="I27:I32" si="33">E27-G27</f>
        <v>0</v>
      </c>
      <c r="J27" s="101" t="e">
        <f t="shared" ref="J27:J32" si="34">F27/E27</f>
        <v>#DIV/0!</v>
      </c>
      <c r="K27" s="101" t="e">
        <f t="shared" ref="K27:K32" si="35">G27/E27</f>
        <v>#DIV/0!</v>
      </c>
      <c r="L27" s="98"/>
      <c r="R27" s="207"/>
      <c r="S27" s="262"/>
      <c r="T27" s="230"/>
      <c r="U27" s="230"/>
      <c r="V27" s="230"/>
      <c r="W27" s="231"/>
      <c r="X27" s="231"/>
      <c r="Y27" s="235"/>
      <c r="Z27" s="207"/>
    </row>
    <row r="28" spans="1:26" s="29" customFormat="1" ht="24.95" customHeight="1" outlineLevel="1" x14ac:dyDescent="0.3">
      <c r="A28" s="263"/>
      <c r="B28" s="280"/>
      <c r="C28" s="37" t="s">
        <v>129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32"/>
        <v>0</v>
      </c>
      <c r="I28" s="36">
        <f t="shared" si="33"/>
        <v>0</v>
      </c>
      <c r="J28" s="101">
        <f t="shared" si="34"/>
        <v>1</v>
      </c>
      <c r="K28" s="101">
        <f t="shared" si="35"/>
        <v>1</v>
      </c>
      <c r="L28" s="98"/>
      <c r="R28" s="207"/>
      <c r="S28" s="262"/>
      <c r="T28" s="230"/>
      <c r="U28" s="230"/>
      <c r="V28" s="230"/>
      <c r="W28" s="231"/>
      <c r="X28" s="231"/>
      <c r="Y28" s="235"/>
      <c r="Z28" s="207"/>
    </row>
    <row r="29" spans="1:26" s="29" customFormat="1" ht="24.95" hidden="1" customHeight="1" outlineLevel="1" x14ac:dyDescent="0.3">
      <c r="A29" s="263"/>
      <c r="B29" s="278" t="s">
        <v>130</v>
      </c>
      <c r="C29" s="37" t="s">
        <v>132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32"/>
        <v>0</v>
      </c>
      <c r="I29" s="36">
        <f t="shared" si="33"/>
        <v>0</v>
      </c>
      <c r="J29" s="101" t="e">
        <f t="shared" si="34"/>
        <v>#DIV/0!</v>
      </c>
      <c r="K29" s="101" t="e">
        <f t="shared" si="35"/>
        <v>#DIV/0!</v>
      </c>
      <c r="L29" s="100" t="s">
        <v>161</v>
      </c>
      <c r="R29" s="207"/>
      <c r="S29" s="262"/>
      <c r="T29" s="230"/>
      <c r="U29" s="230"/>
      <c r="V29" s="230"/>
      <c r="W29" s="231"/>
      <c r="X29" s="231"/>
      <c r="Y29" s="232"/>
      <c r="Z29" s="207"/>
    </row>
    <row r="30" spans="1:26" s="29" customFormat="1" ht="24.95" hidden="1" customHeight="1" outlineLevel="1" x14ac:dyDescent="0.3">
      <c r="A30" s="263"/>
      <c r="B30" s="279"/>
      <c r="C30" s="44" t="s">
        <v>144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32"/>
        <v>0</v>
      </c>
      <c r="I30" s="36">
        <f t="shared" si="33"/>
        <v>0</v>
      </c>
      <c r="J30" s="101" t="e">
        <f t="shared" si="34"/>
        <v>#DIV/0!</v>
      </c>
      <c r="K30" s="101" t="e">
        <f t="shared" si="35"/>
        <v>#DIV/0!</v>
      </c>
      <c r="L30" s="98"/>
      <c r="R30" s="207"/>
      <c r="S30" s="262"/>
      <c r="T30" s="230"/>
      <c r="U30" s="230"/>
      <c r="V30" s="230"/>
      <c r="W30" s="231"/>
      <c r="X30" s="231"/>
      <c r="Y30" s="235"/>
      <c r="Z30" s="207"/>
    </row>
    <row r="31" spans="1:26" s="29" customFormat="1" ht="24.95" hidden="1" customHeight="1" outlineLevel="1" x14ac:dyDescent="0.3">
      <c r="A31" s="263"/>
      <c r="B31" s="279"/>
      <c r="C31" s="125" t="s">
        <v>125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6">E31-F31</f>
        <v>0</v>
      </c>
      <c r="I31" s="36">
        <f t="shared" ref="I31" si="37">E31-G31</f>
        <v>0</v>
      </c>
      <c r="J31" s="101" t="e">
        <f t="shared" ref="J31" si="38">F31/E31</f>
        <v>#DIV/0!</v>
      </c>
      <c r="K31" s="101" t="e">
        <f t="shared" ref="K31" si="39">G31/E31</f>
        <v>#DIV/0!</v>
      </c>
      <c r="L31" s="98"/>
      <c r="R31" s="207"/>
      <c r="S31" s="262"/>
      <c r="T31" s="230"/>
      <c r="U31" s="230"/>
      <c r="V31" s="230"/>
      <c r="W31" s="231"/>
      <c r="X31" s="231"/>
      <c r="Y31" s="235"/>
      <c r="Z31" s="207"/>
    </row>
    <row r="32" spans="1:26" s="29" customFormat="1" ht="24.95" customHeight="1" outlineLevel="1" x14ac:dyDescent="0.3">
      <c r="A32" s="263"/>
      <c r="B32" s="280"/>
      <c r="C32" s="198" t="s">
        <v>264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32"/>
        <v>8</v>
      </c>
      <c r="I32" s="36">
        <f t="shared" si="33"/>
        <v>8</v>
      </c>
      <c r="J32" s="101">
        <f t="shared" si="34"/>
        <v>0</v>
      </c>
      <c r="K32" s="101">
        <f t="shared" si="35"/>
        <v>0</v>
      </c>
      <c r="L32" s="98" t="s">
        <v>293</v>
      </c>
      <c r="R32" s="207"/>
      <c r="S32" s="262"/>
      <c r="T32" s="230"/>
      <c r="U32" s="230"/>
      <c r="V32" s="230"/>
      <c r="W32" s="231"/>
      <c r="X32" s="231"/>
      <c r="Y32" s="235"/>
      <c r="Z32" s="207"/>
    </row>
    <row r="33" spans="1:26" s="29" customFormat="1" ht="24.95" customHeight="1" x14ac:dyDescent="0.3">
      <c r="A33" s="266" t="s">
        <v>93</v>
      </c>
      <c r="B33" s="267"/>
      <c r="C33" s="268"/>
      <c r="D33" s="47" t="e">
        <f t="shared" ref="D33:I33" si="40">SUM(D27:D32)</f>
        <v>#REF!</v>
      </c>
      <c r="E33" s="47">
        <f t="shared" si="40"/>
        <v>10</v>
      </c>
      <c r="F33" s="47">
        <f t="shared" si="40"/>
        <v>2</v>
      </c>
      <c r="G33" s="47">
        <f t="shared" si="40"/>
        <v>2</v>
      </c>
      <c r="H33" s="47">
        <f t="shared" si="40"/>
        <v>8</v>
      </c>
      <c r="I33" s="47">
        <f t="shared" si="40"/>
        <v>8</v>
      </c>
      <c r="J33" s="48">
        <f t="shared" ref="J33" si="41">F33/E33</f>
        <v>0.2</v>
      </c>
      <c r="K33" s="48">
        <f t="shared" ref="K33" si="42">G33/E33</f>
        <v>0.2</v>
      </c>
      <c r="L33" s="97"/>
      <c r="R33" s="207"/>
      <c r="S33" s="233"/>
      <c r="T33" s="233"/>
      <c r="U33" s="233"/>
      <c r="V33" s="233"/>
      <c r="W33" s="231"/>
      <c r="X33" s="231"/>
      <c r="Y33" s="234"/>
      <c r="Z33" s="207"/>
    </row>
    <row r="34" spans="1:26" ht="24.95" customHeight="1" outlineLevel="1" x14ac:dyDescent="0.3">
      <c r="A34" s="263" t="s">
        <v>46</v>
      </c>
      <c r="B34" s="37" t="s">
        <v>70</v>
      </c>
      <c r="C34" s="37" t="s">
        <v>133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43">E34-F34</f>
        <v>0</v>
      </c>
      <c r="I34" s="36">
        <f t="shared" ref="I34:I35" si="44">E34-G34</f>
        <v>0</v>
      </c>
      <c r="J34" s="101">
        <f t="shared" ref="J34:J35" si="45">F34/E34</f>
        <v>1</v>
      </c>
      <c r="K34" s="101">
        <f t="shared" ref="K34:K35" si="46">G34/E34</f>
        <v>1</v>
      </c>
      <c r="L34" s="96" t="s">
        <v>160</v>
      </c>
      <c r="R34" s="207"/>
      <c r="S34" s="262"/>
      <c r="T34" s="230"/>
      <c r="U34" s="230"/>
      <c r="V34" s="230"/>
      <c r="W34" s="231"/>
      <c r="X34" s="231"/>
      <c r="Y34" s="236"/>
      <c r="Z34" s="207"/>
    </row>
    <row r="35" spans="1:26" s="29" customFormat="1" ht="24.95" hidden="1" customHeight="1" outlineLevel="1" x14ac:dyDescent="0.3">
      <c r="A35" s="263"/>
      <c r="B35" s="37" t="s">
        <v>71</v>
      </c>
      <c r="C35" s="44" t="s">
        <v>134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43"/>
        <v>0</v>
      </c>
      <c r="I35" s="36">
        <f t="shared" si="44"/>
        <v>0</v>
      </c>
      <c r="J35" s="101" t="e">
        <f t="shared" si="45"/>
        <v>#DIV/0!</v>
      </c>
      <c r="K35" s="101" t="e">
        <f t="shared" si="46"/>
        <v>#DIV/0!</v>
      </c>
      <c r="L35" s="98"/>
      <c r="R35" s="207"/>
      <c r="S35" s="262"/>
      <c r="T35" s="230"/>
      <c r="U35" s="230"/>
      <c r="V35" s="230"/>
      <c r="W35" s="231"/>
      <c r="X35" s="231"/>
      <c r="Y35" s="235"/>
      <c r="Z35" s="207"/>
    </row>
    <row r="36" spans="1:26" s="29" customFormat="1" ht="24.95" hidden="1" customHeight="1" outlineLevel="1" x14ac:dyDescent="0.3">
      <c r="A36" s="263"/>
      <c r="B36" s="275" t="s">
        <v>82</v>
      </c>
      <c r="C36" s="37" t="s">
        <v>72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157</v>
      </c>
      <c r="R36" s="207"/>
      <c r="S36" s="262"/>
      <c r="T36" s="230"/>
      <c r="U36" s="230"/>
      <c r="V36" s="230"/>
      <c r="W36" s="231"/>
      <c r="X36" s="231"/>
      <c r="Y36" s="236"/>
      <c r="Z36" s="207"/>
    </row>
    <row r="37" spans="1:26" s="29" customFormat="1" ht="24.95" hidden="1" customHeight="1" outlineLevel="1" x14ac:dyDescent="0.3">
      <c r="A37" s="263"/>
      <c r="B37" s="263"/>
      <c r="C37" s="37" t="s">
        <v>73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157</v>
      </c>
      <c r="R37" s="207"/>
      <c r="S37" s="262"/>
      <c r="T37" s="230"/>
      <c r="U37" s="230"/>
      <c r="V37" s="230"/>
      <c r="W37" s="231"/>
      <c r="X37" s="231"/>
      <c r="Y37" s="236"/>
      <c r="Z37" s="207"/>
    </row>
    <row r="38" spans="1:26" s="29" customFormat="1" ht="24.95" customHeight="1" collapsed="1" x14ac:dyDescent="0.3">
      <c r="A38" s="266" t="s">
        <v>94</v>
      </c>
      <c r="B38" s="267"/>
      <c r="C38" s="268"/>
      <c r="D38" s="47" t="e">
        <f t="shared" ref="D38:I38" si="47">SUM(D34:D37)</f>
        <v>#REF!</v>
      </c>
      <c r="E38" s="47">
        <f t="shared" si="47"/>
        <v>10</v>
      </c>
      <c r="F38" s="47">
        <f t="shared" si="47"/>
        <v>10</v>
      </c>
      <c r="G38" s="47">
        <f t="shared" si="47"/>
        <v>10</v>
      </c>
      <c r="H38" s="47">
        <f t="shared" si="47"/>
        <v>0</v>
      </c>
      <c r="I38" s="47">
        <f t="shared" si="47"/>
        <v>0</v>
      </c>
      <c r="J38" s="48">
        <f t="shared" ref="J38:J39" si="48">F38/E38</f>
        <v>1</v>
      </c>
      <c r="K38" s="48">
        <f t="shared" ref="K38:K39" si="49">G38/E38</f>
        <v>1</v>
      </c>
      <c r="L38" s="97"/>
      <c r="R38" s="207"/>
      <c r="S38" s="233"/>
      <c r="T38" s="233"/>
      <c r="U38" s="233"/>
      <c r="V38" s="233"/>
      <c r="W38" s="231"/>
      <c r="X38" s="231"/>
      <c r="Y38" s="234"/>
      <c r="Z38" s="207"/>
    </row>
    <row r="39" spans="1:26" ht="42" customHeight="1" x14ac:dyDescent="0.3">
      <c r="A39" s="272" t="s">
        <v>95</v>
      </c>
      <c r="B39" s="273"/>
      <c r="C39" s="274"/>
      <c r="D39" s="44" t="e">
        <f t="shared" ref="D39:I39" si="50">SUM(D15+D21+D26+D33+D38)</f>
        <v>#REF!</v>
      </c>
      <c r="E39" s="44">
        <f t="shared" si="50"/>
        <v>70</v>
      </c>
      <c r="F39" s="44">
        <f t="shared" si="50"/>
        <v>51</v>
      </c>
      <c r="G39" s="44">
        <f t="shared" si="50"/>
        <v>51</v>
      </c>
      <c r="H39" s="44">
        <f t="shared" si="50"/>
        <v>19</v>
      </c>
      <c r="I39" s="44">
        <f t="shared" si="50"/>
        <v>19</v>
      </c>
      <c r="J39" s="45">
        <f t="shared" si="48"/>
        <v>0.72857142857142854</v>
      </c>
      <c r="K39" s="45">
        <f t="shared" si="49"/>
        <v>0.72857142857142854</v>
      </c>
      <c r="L39" s="99"/>
      <c r="R39" s="207"/>
      <c r="S39" s="233"/>
      <c r="T39" s="233"/>
      <c r="U39" s="233"/>
      <c r="V39" s="233"/>
      <c r="W39" s="231"/>
      <c r="X39" s="231"/>
      <c r="Y39" s="238"/>
      <c r="Z39" s="207"/>
    </row>
    <row r="40" spans="1:26" x14ac:dyDescent="0.3">
      <c r="N40" s="61"/>
    </row>
    <row r="42" spans="1:26" ht="20.25" x14ac:dyDescent="0.3">
      <c r="S42" s="255" t="s">
        <v>465</v>
      </c>
      <c r="T42" s="255"/>
      <c r="U42" s="255"/>
      <c r="V42" s="255"/>
      <c r="W42" s="255"/>
      <c r="X42" s="29"/>
      <c r="Y42" s="29"/>
    </row>
    <row r="43" spans="1:26" ht="17.25" thickBot="1" x14ac:dyDescent="0.35">
      <c r="S43" s="29"/>
      <c r="T43" s="29"/>
      <c r="U43" s="29"/>
      <c r="V43" s="29"/>
      <c r="W43" s="29"/>
      <c r="X43" s="29"/>
      <c r="Y43" s="224" t="str">
        <f>Y3</f>
        <v>2024년 03월 15일</v>
      </c>
    </row>
    <row r="44" spans="1:26" x14ac:dyDescent="0.3">
      <c r="S44" s="256" t="s">
        <v>19</v>
      </c>
      <c r="T44" s="258" t="s">
        <v>426</v>
      </c>
      <c r="U44" s="260" t="s">
        <v>88</v>
      </c>
      <c r="V44" s="260"/>
      <c r="W44" s="261" t="s">
        <v>89</v>
      </c>
      <c r="X44" s="261"/>
      <c r="Y44" s="253" t="s">
        <v>86</v>
      </c>
    </row>
    <row r="45" spans="1:26" ht="17.25" thickBot="1" x14ac:dyDescent="0.35">
      <c r="S45" s="257"/>
      <c r="T45" s="259"/>
      <c r="U45" s="222" t="s">
        <v>330</v>
      </c>
      <c r="V45" s="222" t="s">
        <v>331</v>
      </c>
      <c r="W45" s="223" t="s">
        <v>256</v>
      </c>
      <c r="X45" s="223" t="s">
        <v>258</v>
      </c>
      <c r="Y45" s="254"/>
    </row>
    <row r="46" spans="1:26" x14ac:dyDescent="0.3">
      <c r="S46" s="218" t="s">
        <v>17</v>
      </c>
      <c r="T46" s="219">
        <f>E15</f>
        <v>37</v>
      </c>
      <c r="U46" s="219">
        <f>F15</f>
        <v>37</v>
      </c>
      <c r="V46" s="219">
        <f>T46-U46</f>
        <v>0</v>
      </c>
      <c r="W46" s="220">
        <f t="shared" ref="W46:W51" si="51">U46/T46</f>
        <v>1</v>
      </c>
      <c r="X46" s="220">
        <f t="shared" ref="X46:X51" si="52">V46/T46</f>
        <v>0</v>
      </c>
      <c r="Y46" s="221">
        <f>T46-U46</f>
        <v>0</v>
      </c>
    </row>
    <row r="47" spans="1:26" x14ac:dyDescent="0.3">
      <c r="S47" s="208" t="s">
        <v>44</v>
      </c>
      <c r="T47" s="239">
        <f>E21</f>
        <v>3</v>
      </c>
      <c r="U47" s="239">
        <f>F21</f>
        <v>2</v>
      </c>
      <c r="V47" s="239">
        <f t="shared" ref="V47:V51" si="53">T47-U47</f>
        <v>1</v>
      </c>
      <c r="W47" s="101">
        <f t="shared" si="51"/>
        <v>0.66666666666666663</v>
      </c>
      <c r="X47" s="101">
        <f t="shared" si="52"/>
        <v>0.33333333333333331</v>
      </c>
      <c r="Y47" s="210">
        <f t="shared" ref="Y47:Y51" si="54">T47-U47</f>
        <v>1</v>
      </c>
    </row>
    <row r="48" spans="1:26" x14ac:dyDescent="0.3">
      <c r="S48" s="208" t="s">
        <v>20</v>
      </c>
      <c r="T48" s="239">
        <f>E26</f>
        <v>10</v>
      </c>
      <c r="U48" s="239">
        <f>F26</f>
        <v>0</v>
      </c>
      <c r="V48" s="239">
        <f t="shared" si="53"/>
        <v>10</v>
      </c>
      <c r="W48" s="101">
        <f t="shared" si="51"/>
        <v>0</v>
      </c>
      <c r="X48" s="101">
        <f t="shared" si="52"/>
        <v>1</v>
      </c>
      <c r="Y48" s="209">
        <f t="shared" si="54"/>
        <v>10</v>
      </c>
    </row>
    <row r="49" spans="19:25" x14ac:dyDescent="0.3">
      <c r="S49" s="208" t="s">
        <v>45</v>
      </c>
      <c r="T49" s="196">
        <f>E33</f>
        <v>10</v>
      </c>
      <c r="U49" s="196">
        <f>F33</f>
        <v>2</v>
      </c>
      <c r="V49" s="196">
        <f t="shared" si="53"/>
        <v>8</v>
      </c>
      <c r="W49" s="101">
        <f t="shared" si="51"/>
        <v>0.2</v>
      </c>
      <c r="X49" s="101">
        <f t="shared" si="52"/>
        <v>0.8</v>
      </c>
      <c r="Y49" s="211">
        <f t="shared" si="54"/>
        <v>8</v>
      </c>
    </row>
    <row r="50" spans="19:25" ht="17.25" thickBot="1" x14ac:dyDescent="0.35">
      <c r="S50" s="212" t="s">
        <v>46</v>
      </c>
      <c r="T50" s="205">
        <f>E38</f>
        <v>10</v>
      </c>
      <c r="U50" s="205">
        <f>F38</f>
        <v>10</v>
      </c>
      <c r="V50" s="205">
        <f t="shared" si="53"/>
        <v>0</v>
      </c>
      <c r="W50" s="206">
        <f t="shared" si="51"/>
        <v>1</v>
      </c>
      <c r="X50" s="206">
        <f t="shared" si="52"/>
        <v>0</v>
      </c>
      <c r="Y50" s="213">
        <f t="shared" si="54"/>
        <v>0</v>
      </c>
    </row>
    <row r="51" spans="19:25" ht="17.25" thickBot="1" x14ac:dyDescent="0.35">
      <c r="S51" s="216" t="s">
        <v>308</v>
      </c>
      <c r="T51" s="214">
        <f>SUM(T46:T50)</f>
        <v>70</v>
      </c>
      <c r="U51" s="214">
        <f t="shared" ref="U51" si="55">SUM(U46:U50)</f>
        <v>51</v>
      </c>
      <c r="V51" s="214">
        <f t="shared" si="53"/>
        <v>19</v>
      </c>
      <c r="W51" s="215">
        <f t="shared" si="51"/>
        <v>0.72857142857142854</v>
      </c>
      <c r="X51" s="215">
        <f t="shared" si="52"/>
        <v>0.27142857142857141</v>
      </c>
      <c r="Y51" s="217">
        <f t="shared" si="54"/>
        <v>19</v>
      </c>
    </row>
  </sheetData>
  <mergeCells count="43">
    <mergeCell ref="J4:K4"/>
    <mergeCell ref="A16:A20"/>
    <mergeCell ref="A22:A25"/>
    <mergeCell ref="A27:A32"/>
    <mergeCell ref="B22:B24"/>
    <mergeCell ref="B27:B28"/>
    <mergeCell ref="B29:B32"/>
    <mergeCell ref="B18:B20"/>
    <mergeCell ref="A39:C39"/>
    <mergeCell ref="A21:C21"/>
    <mergeCell ref="A34:A37"/>
    <mergeCell ref="B36:B37"/>
    <mergeCell ref="A26:C26"/>
    <mergeCell ref="A33:C33"/>
    <mergeCell ref="A38:C38"/>
    <mergeCell ref="Y4:Y5"/>
    <mergeCell ref="S4:S5"/>
    <mergeCell ref="T4:T5"/>
    <mergeCell ref="U4:V4"/>
    <mergeCell ref="B16:B17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S2:W2"/>
    <mergeCell ref="S34:S37"/>
    <mergeCell ref="S22:S25"/>
    <mergeCell ref="S27:S32"/>
    <mergeCell ref="S16:S20"/>
    <mergeCell ref="W4:X4"/>
    <mergeCell ref="Y44:Y45"/>
    <mergeCell ref="S42:W42"/>
    <mergeCell ref="S44:S45"/>
    <mergeCell ref="T44:T45"/>
    <mergeCell ref="U44:V44"/>
    <mergeCell ref="W44:X44"/>
  </mergeCells>
  <phoneticPr fontId="3" type="noConversion"/>
  <pageMargins left="0.25" right="0.25" top="0.75" bottom="0.75" header="0.3" footer="0.3"/>
  <pageSetup paperSize="9" scale="7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 x14ac:dyDescent="0.3"/>
  <sheetData>
    <row r="1" spans="2:9" ht="58.5" customHeight="1" thickBot="1" x14ac:dyDescent="0.35"/>
    <row r="2" spans="2:9" ht="33" x14ac:dyDescent="0.3">
      <c r="B2" s="149" t="s">
        <v>302</v>
      </c>
      <c r="C2" s="166" t="s">
        <v>257</v>
      </c>
      <c r="D2" s="167" t="s">
        <v>309</v>
      </c>
      <c r="E2" s="167" t="s">
        <v>303</v>
      </c>
      <c r="F2" s="167" t="s">
        <v>304</v>
      </c>
      <c r="G2" s="167" t="s">
        <v>307</v>
      </c>
      <c r="H2" s="167" t="s">
        <v>305</v>
      </c>
      <c r="I2" s="168" t="s">
        <v>306</v>
      </c>
    </row>
    <row r="3" spans="2:9" ht="24.95" customHeight="1" x14ac:dyDescent="0.3">
      <c r="B3" s="150" t="s">
        <v>323</v>
      </c>
      <c r="C3" s="159">
        <f>COUNTIFS('1-1 전체'!G2:G207,개발자별진행현황!B3)</f>
        <v>48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0.83333333333333337</v>
      </c>
      <c r="H3" s="162">
        <f>IF(C3="",0,E3/C3)</f>
        <v>0.8125</v>
      </c>
      <c r="I3" s="164">
        <f>IF(C3="",0,F3/C3)</f>
        <v>0.8125</v>
      </c>
    </row>
    <row r="4" spans="2:9" ht="24.95" customHeight="1" x14ac:dyDescent="0.3">
      <c r="B4" s="150" t="s">
        <v>311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 x14ac:dyDescent="0.3">
      <c r="B5" s="150" t="s">
        <v>324</v>
      </c>
      <c r="C5" s="159">
        <f>COUNTIFS('1-1 전체'!G2:G209,개발자별진행현황!B5)</f>
        <v>11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9.0909090909090912E-2</v>
      </c>
      <c r="H5" s="162">
        <f t="shared" si="1"/>
        <v>9.0909090909090912E-2</v>
      </c>
      <c r="I5" s="164">
        <f t="shared" si="2"/>
        <v>9.0909090909090912E-2</v>
      </c>
    </row>
    <row r="6" spans="2:9" ht="24.95" customHeight="1" x14ac:dyDescent="0.3">
      <c r="B6" s="150" t="s">
        <v>321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 x14ac:dyDescent="0.3">
      <c r="B7" s="150" t="s">
        <v>325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 x14ac:dyDescent="0.3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 x14ac:dyDescent="0.3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 x14ac:dyDescent="0.3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 x14ac:dyDescent="0.3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 x14ac:dyDescent="0.3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 x14ac:dyDescent="0.3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 x14ac:dyDescent="0.3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 x14ac:dyDescent="0.3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 x14ac:dyDescent="0.35">
      <c r="B16" s="160" t="s">
        <v>308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zoomScale="91" zoomScaleNormal="91" workbookViewId="0">
      <pane ySplit="1" topLeftCell="A38" activePane="bottomLeft" state="frozen"/>
      <selection activeCell="F15" sqref="F15"/>
      <selection pane="bottomLeft" activeCell="E46" sqref="E46"/>
    </sheetView>
  </sheetViews>
  <sheetFormatPr defaultRowHeight="16.5" x14ac:dyDescent="0.3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 x14ac:dyDescent="0.3">
      <c r="A1" s="149" t="s">
        <v>136</v>
      </c>
      <c r="B1" s="146" t="s">
        <v>0</v>
      </c>
      <c r="C1" s="146" t="s">
        <v>1</v>
      </c>
      <c r="D1" s="146" t="s">
        <v>15</v>
      </c>
      <c r="E1" s="146" t="s">
        <v>60</v>
      </c>
      <c r="F1" s="146" t="s">
        <v>9</v>
      </c>
      <c r="G1" s="153" t="s">
        <v>299</v>
      </c>
      <c r="H1" s="154" t="s">
        <v>300</v>
      </c>
      <c r="I1" s="154" t="s">
        <v>301</v>
      </c>
      <c r="J1" s="174" t="s">
        <v>49</v>
      </c>
      <c r="K1" s="147" t="s">
        <v>253</v>
      </c>
      <c r="L1" s="147" t="s">
        <v>254</v>
      </c>
      <c r="M1" s="148" t="s">
        <v>78</v>
      </c>
    </row>
    <row r="2" spans="1:13" ht="39.950000000000003" customHeight="1" x14ac:dyDescent="0.3">
      <c r="A2" s="150">
        <v>1</v>
      </c>
      <c r="B2" s="93" t="s">
        <v>17</v>
      </c>
      <c r="C2" s="93" t="s">
        <v>167</v>
      </c>
      <c r="D2" s="93" t="s">
        <v>168</v>
      </c>
      <c r="E2" s="134" t="s">
        <v>169</v>
      </c>
      <c r="F2" s="52" t="s">
        <v>170</v>
      </c>
      <c r="G2" s="173" t="s">
        <v>335</v>
      </c>
      <c r="H2" s="170" t="s">
        <v>336</v>
      </c>
      <c r="I2" s="170" t="s">
        <v>336</v>
      </c>
      <c r="J2" s="155" t="s">
        <v>336</v>
      </c>
      <c r="K2" s="91" t="s">
        <v>310</v>
      </c>
      <c r="L2" s="91" t="s">
        <v>310</v>
      </c>
      <c r="M2" s="94"/>
    </row>
    <row r="3" spans="1:13" ht="39.950000000000003" customHeight="1" x14ac:dyDescent="0.3">
      <c r="A3" s="150">
        <v>2</v>
      </c>
      <c r="B3" s="93" t="s">
        <v>250</v>
      </c>
      <c r="C3" s="93" t="s">
        <v>166</v>
      </c>
      <c r="D3" s="93" t="s">
        <v>168</v>
      </c>
      <c r="E3" s="134" t="s">
        <v>171</v>
      </c>
      <c r="F3" s="52" t="s">
        <v>170</v>
      </c>
      <c r="G3" s="173" t="s">
        <v>335</v>
      </c>
      <c r="H3" s="170" t="s">
        <v>336</v>
      </c>
      <c r="I3" s="170" t="s">
        <v>336</v>
      </c>
      <c r="J3" s="170" t="s">
        <v>336</v>
      </c>
      <c r="K3" s="91" t="s">
        <v>310</v>
      </c>
      <c r="L3" s="91" t="s">
        <v>310</v>
      </c>
      <c r="M3" s="94"/>
    </row>
    <row r="4" spans="1:13" ht="120.75" customHeight="1" x14ac:dyDescent="0.3">
      <c r="A4" s="150">
        <v>3</v>
      </c>
      <c r="B4" s="93" t="s">
        <v>250</v>
      </c>
      <c r="C4" s="93" t="s">
        <v>166</v>
      </c>
      <c r="D4" s="93" t="s">
        <v>168</v>
      </c>
      <c r="E4" s="134" t="s">
        <v>172</v>
      </c>
      <c r="F4" s="52" t="s">
        <v>173</v>
      </c>
      <c r="G4" s="173" t="s">
        <v>335</v>
      </c>
      <c r="H4" s="170" t="s">
        <v>337</v>
      </c>
      <c r="I4" s="155" t="s">
        <v>338</v>
      </c>
      <c r="J4" s="155" t="s">
        <v>338</v>
      </c>
      <c r="K4" s="91" t="s">
        <v>310</v>
      </c>
      <c r="L4" s="91" t="s">
        <v>310</v>
      </c>
      <c r="M4" s="94" t="s">
        <v>339</v>
      </c>
    </row>
    <row r="5" spans="1:13" ht="114.75" customHeight="1" x14ac:dyDescent="0.3">
      <c r="A5" s="150">
        <v>4</v>
      </c>
      <c r="B5" s="93" t="s">
        <v>250</v>
      </c>
      <c r="C5" s="93" t="s">
        <v>166</v>
      </c>
      <c r="D5" s="93" t="s">
        <v>168</v>
      </c>
      <c r="E5" s="134" t="s">
        <v>174</v>
      </c>
      <c r="F5" s="52" t="s">
        <v>175</v>
      </c>
      <c r="G5" s="173" t="s">
        <v>335</v>
      </c>
      <c r="H5" s="170" t="s">
        <v>336</v>
      </c>
      <c r="I5" s="155" t="s">
        <v>340</v>
      </c>
      <c r="J5" s="155" t="s">
        <v>338</v>
      </c>
      <c r="K5" s="91" t="s">
        <v>310</v>
      </c>
      <c r="L5" s="91" t="s">
        <v>310</v>
      </c>
      <c r="M5" s="94" t="s">
        <v>339</v>
      </c>
    </row>
    <row r="6" spans="1:13" s="29" customFormat="1" ht="39.950000000000003" customHeight="1" x14ac:dyDescent="0.3">
      <c r="A6" s="150">
        <v>5</v>
      </c>
      <c r="B6" s="93" t="s">
        <v>250</v>
      </c>
      <c r="C6" s="93" t="s">
        <v>166</v>
      </c>
      <c r="D6" s="93" t="s">
        <v>65</v>
      </c>
      <c r="E6" s="134" t="s">
        <v>232</v>
      </c>
      <c r="F6" s="52" t="s">
        <v>231</v>
      </c>
      <c r="G6" s="173" t="s">
        <v>335</v>
      </c>
      <c r="H6" s="170" t="s">
        <v>341</v>
      </c>
      <c r="I6" s="155" t="s">
        <v>342</v>
      </c>
      <c r="J6" s="155" t="s">
        <v>343</v>
      </c>
      <c r="K6" s="91" t="s">
        <v>310</v>
      </c>
      <c r="L6" s="91" t="s">
        <v>310</v>
      </c>
      <c r="M6" s="136" t="s">
        <v>344</v>
      </c>
    </row>
    <row r="7" spans="1:13" ht="39.950000000000003" customHeight="1" x14ac:dyDescent="0.3">
      <c r="A7" s="150">
        <v>6</v>
      </c>
      <c r="B7" s="93" t="s">
        <v>250</v>
      </c>
      <c r="C7" s="93" t="s">
        <v>166</v>
      </c>
      <c r="D7" s="93" t="s">
        <v>168</v>
      </c>
      <c r="E7" s="134" t="s">
        <v>297</v>
      </c>
      <c r="F7" s="52" t="s">
        <v>295</v>
      </c>
      <c r="G7" s="173" t="s">
        <v>335</v>
      </c>
      <c r="H7" s="170" t="s">
        <v>345</v>
      </c>
      <c r="I7" s="155" t="s">
        <v>345</v>
      </c>
      <c r="J7" s="155" t="s">
        <v>345</v>
      </c>
      <c r="K7" s="91" t="s">
        <v>310</v>
      </c>
      <c r="L7" s="91" t="s">
        <v>310</v>
      </c>
      <c r="M7" s="94" t="s">
        <v>346</v>
      </c>
    </row>
    <row r="8" spans="1:13" ht="39.950000000000003" customHeight="1" x14ac:dyDescent="0.3">
      <c r="A8" s="150">
        <v>7</v>
      </c>
      <c r="B8" s="93" t="s">
        <v>250</v>
      </c>
      <c r="C8" s="93" t="s">
        <v>166</v>
      </c>
      <c r="D8" s="93" t="s">
        <v>168</v>
      </c>
      <c r="E8" s="134" t="s">
        <v>176</v>
      </c>
      <c r="F8" s="52" t="s">
        <v>177</v>
      </c>
      <c r="G8" s="173" t="s">
        <v>335</v>
      </c>
      <c r="H8" s="170"/>
      <c r="I8" s="155"/>
      <c r="J8" s="155" t="s">
        <v>347</v>
      </c>
      <c r="K8" s="91" t="s">
        <v>310</v>
      </c>
      <c r="L8" s="91" t="s">
        <v>310</v>
      </c>
      <c r="M8" s="94"/>
    </row>
    <row r="9" spans="1:13" ht="39.950000000000003" customHeight="1" x14ac:dyDescent="0.3">
      <c r="A9" s="150">
        <v>8</v>
      </c>
      <c r="B9" s="93" t="s">
        <v>250</v>
      </c>
      <c r="C9" s="93" t="s">
        <v>166</v>
      </c>
      <c r="D9" s="93" t="s">
        <v>168</v>
      </c>
      <c r="E9" s="134" t="s">
        <v>178</v>
      </c>
      <c r="F9" s="52" t="s">
        <v>179</v>
      </c>
      <c r="G9" s="173" t="s">
        <v>335</v>
      </c>
      <c r="H9" s="170" t="s">
        <v>341</v>
      </c>
      <c r="I9" s="155" t="s">
        <v>342</v>
      </c>
      <c r="J9" s="155" t="s">
        <v>336</v>
      </c>
      <c r="K9" s="91" t="s">
        <v>310</v>
      </c>
      <c r="L9" s="91" t="s">
        <v>310</v>
      </c>
      <c r="M9" s="94"/>
    </row>
    <row r="10" spans="1:13" ht="39.950000000000003" customHeight="1" x14ac:dyDescent="0.3">
      <c r="A10" s="150">
        <v>9</v>
      </c>
      <c r="B10" s="93" t="s">
        <v>250</v>
      </c>
      <c r="C10" s="93" t="s">
        <v>166</v>
      </c>
      <c r="D10" s="93" t="s">
        <v>168</v>
      </c>
      <c r="E10" s="134" t="s">
        <v>180</v>
      </c>
      <c r="F10" s="52" t="s">
        <v>181</v>
      </c>
      <c r="G10" s="173" t="s">
        <v>335</v>
      </c>
      <c r="H10" s="173" t="s">
        <v>336</v>
      </c>
      <c r="I10" s="80" t="s">
        <v>336</v>
      </c>
      <c r="J10" s="80" t="s">
        <v>336</v>
      </c>
      <c r="K10" s="91" t="s">
        <v>310</v>
      </c>
      <c r="L10" s="91" t="s">
        <v>310</v>
      </c>
      <c r="M10" s="94"/>
    </row>
    <row r="11" spans="1:13" ht="39.950000000000003" customHeight="1" x14ac:dyDescent="0.3">
      <c r="A11" s="150">
        <v>10</v>
      </c>
      <c r="B11" s="93" t="s">
        <v>250</v>
      </c>
      <c r="C11" s="93" t="s">
        <v>166</v>
      </c>
      <c r="D11" s="93" t="s">
        <v>168</v>
      </c>
      <c r="E11" s="134" t="s">
        <v>182</v>
      </c>
      <c r="F11" s="52" t="s">
        <v>181</v>
      </c>
      <c r="G11" s="173" t="s">
        <v>335</v>
      </c>
      <c r="H11" s="173" t="s">
        <v>336</v>
      </c>
      <c r="I11" s="80" t="s">
        <v>336</v>
      </c>
      <c r="J11" s="80" t="s">
        <v>336</v>
      </c>
      <c r="K11" s="91" t="s">
        <v>310</v>
      </c>
      <c r="L11" s="91" t="s">
        <v>310</v>
      </c>
      <c r="M11" s="94"/>
    </row>
    <row r="12" spans="1:13" ht="39.950000000000003" customHeight="1" x14ac:dyDescent="0.3">
      <c r="A12" s="150">
        <v>11</v>
      </c>
      <c r="B12" s="93" t="s">
        <v>250</v>
      </c>
      <c r="C12" s="93" t="s">
        <v>166</v>
      </c>
      <c r="D12" s="93" t="s">
        <v>168</v>
      </c>
      <c r="E12" s="134" t="s">
        <v>183</v>
      </c>
      <c r="F12" s="52" t="s">
        <v>322</v>
      </c>
      <c r="G12" s="173" t="s">
        <v>335</v>
      </c>
      <c r="H12" s="173"/>
      <c r="I12" s="80"/>
      <c r="J12" s="80" t="s">
        <v>380</v>
      </c>
      <c r="K12" s="91" t="s">
        <v>310</v>
      </c>
      <c r="L12" s="91" t="s">
        <v>310</v>
      </c>
      <c r="M12" s="52" t="s">
        <v>348</v>
      </c>
    </row>
    <row r="13" spans="1:13" ht="39.950000000000003" customHeight="1" x14ac:dyDescent="0.3">
      <c r="A13" s="150">
        <v>12</v>
      </c>
      <c r="B13" s="93" t="s">
        <v>250</v>
      </c>
      <c r="C13" s="93" t="s">
        <v>166</v>
      </c>
      <c r="D13" s="93" t="s">
        <v>168</v>
      </c>
      <c r="E13" s="134" t="s">
        <v>184</v>
      </c>
      <c r="F13" s="52" t="s">
        <v>185</v>
      </c>
      <c r="G13" s="173" t="s">
        <v>335</v>
      </c>
      <c r="H13" s="170" t="s">
        <v>336</v>
      </c>
      <c r="I13" s="155" t="s">
        <v>349</v>
      </c>
      <c r="J13" s="155" t="s">
        <v>336</v>
      </c>
      <c r="K13" s="91" t="s">
        <v>310</v>
      </c>
      <c r="L13" s="91" t="s">
        <v>310</v>
      </c>
      <c r="M13" s="94"/>
    </row>
    <row r="14" spans="1:13" ht="39.950000000000003" customHeight="1" x14ac:dyDescent="0.3">
      <c r="A14" s="150">
        <v>13</v>
      </c>
      <c r="B14" s="93" t="s">
        <v>250</v>
      </c>
      <c r="C14" s="93" t="s">
        <v>166</v>
      </c>
      <c r="D14" s="93" t="s">
        <v>168</v>
      </c>
      <c r="E14" s="134" t="s">
        <v>186</v>
      </c>
      <c r="F14" s="52" t="s">
        <v>185</v>
      </c>
      <c r="G14" s="173" t="s">
        <v>335</v>
      </c>
      <c r="H14" s="170" t="s">
        <v>349</v>
      </c>
      <c r="I14" s="155" t="s">
        <v>340</v>
      </c>
      <c r="J14" s="155" t="s">
        <v>336</v>
      </c>
      <c r="K14" s="91" t="s">
        <v>310</v>
      </c>
      <c r="L14" s="91" t="s">
        <v>310</v>
      </c>
      <c r="M14" s="94"/>
    </row>
    <row r="15" spans="1:13" ht="39.950000000000003" customHeight="1" x14ac:dyDescent="0.3">
      <c r="A15" s="150">
        <v>14</v>
      </c>
      <c r="B15" s="93" t="s">
        <v>250</v>
      </c>
      <c r="C15" s="93" t="s">
        <v>166</v>
      </c>
      <c r="D15" s="93" t="s">
        <v>168</v>
      </c>
      <c r="E15" s="52" t="s">
        <v>187</v>
      </c>
      <c r="F15" s="52" t="s">
        <v>188</v>
      </c>
      <c r="G15" s="173" t="s">
        <v>335</v>
      </c>
      <c r="H15" s="170" t="s">
        <v>349</v>
      </c>
      <c r="I15" s="155" t="s">
        <v>340</v>
      </c>
      <c r="J15" s="155" t="s">
        <v>336</v>
      </c>
      <c r="K15" s="91" t="s">
        <v>310</v>
      </c>
      <c r="L15" s="91" t="s">
        <v>310</v>
      </c>
      <c r="M15" s="135"/>
    </row>
    <row r="16" spans="1:13" ht="39.950000000000003" customHeight="1" x14ac:dyDescent="0.3">
      <c r="A16" s="150">
        <v>15</v>
      </c>
      <c r="B16" s="93" t="s">
        <v>250</v>
      </c>
      <c r="C16" s="93" t="s">
        <v>166</v>
      </c>
      <c r="D16" s="93" t="s">
        <v>168</v>
      </c>
      <c r="E16" s="134" t="s">
        <v>189</v>
      </c>
      <c r="F16" s="52" t="s">
        <v>190</v>
      </c>
      <c r="G16" s="173" t="s">
        <v>335</v>
      </c>
      <c r="H16" s="170"/>
      <c r="I16" s="155"/>
      <c r="J16" s="155" t="s">
        <v>387</v>
      </c>
      <c r="K16" s="91" t="s">
        <v>310</v>
      </c>
      <c r="L16" s="91" t="s">
        <v>310</v>
      </c>
      <c r="M16" s="94" t="s">
        <v>350</v>
      </c>
    </row>
    <row r="17" spans="1:13" ht="39.950000000000003" customHeight="1" x14ac:dyDescent="0.3">
      <c r="A17" s="150">
        <v>16</v>
      </c>
      <c r="B17" s="93" t="s">
        <v>250</v>
      </c>
      <c r="C17" s="93" t="s">
        <v>166</v>
      </c>
      <c r="D17" s="93" t="s">
        <v>168</v>
      </c>
      <c r="E17" s="134" t="s">
        <v>192</v>
      </c>
      <c r="F17" s="52" t="s">
        <v>191</v>
      </c>
      <c r="G17" s="173" t="s">
        <v>335</v>
      </c>
      <c r="H17" s="170"/>
      <c r="I17" s="155"/>
      <c r="J17" s="155" t="s">
        <v>336</v>
      </c>
      <c r="K17" s="91" t="s">
        <v>310</v>
      </c>
      <c r="L17" s="91" t="s">
        <v>310</v>
      </c>
      <c r="M17" s="94" t="s">
        <v>351</v>
      </c>
    </row>
    <row r="18" spans="1:13" ht="39.950000000000003" customHeight="1" x14ac:dyDescent="0.3">
      <c r="A18" s="150">
        <v>17</v>
      </c>
      <c r="B18" s="93" t="s">
        <v>250</v>
      </c>
      <c r="C18" s="93" t="s">
        <v>166</v>
      </c>
      <c r="D18" s="93" t="s">
        <v>168</v>
      </c>
      <c r="E18" s="134" t="s">
        <v>193</v>
      </c>
      <c r="F18" s="52" t="s">
        <v>194</v>
      </c>
      <c r="G18" s="173" t="s">
        <v>335</v>
      </c>
      <c r="H18" s="170"/>
      <c r="I18" s="155"/>
      <c r="J18" s="155" t="s">
        <v>336</v>
      </c>
      <c r="K18" s="91" t="s">
        <v>310</v>
      </c>
      <c r="L18" s="91" t="s">
        <v>310</v>
      </c>
      <c r="M18" s="94" t="s">
        <v>352</v>
      </c>
    </row>
    <row r="19" spans="1:13" ht="39.950000000000003" customHeight="1" x14ac:dyDescent="0.3">
      <c r="A19" s="150">
        <v>18</v>
      </c>
      <c r="B19" s="93" t="s">
        <v>250</v>
      </c>
      <c r="C19" s="93" t="s">
        <v>166</v>
      </c>
      <c r="D19" s="93" t="s">
        <v>168</v>
      </c>
      <c r="E19" s="52" t="s">
        <v>196</v>
      </c>
      <c r="F19" s="52" t="s">
        <v>195</v>
      </c>
      <c r="G19" s="173" t="s">
        <v>335</v>
      </c>
      <c r="H19" s="170" t="s">
        <v>349</v>
      </c>
      <c r="I19" s="155" t="s">
        <v>340</v>
      </c>
      <c r="J19" s="155" t="s">
        <v>336</v>
      </c>
      <c r="K19" s="91" t="s">
        <v>310</v>
      </c>
      <c r="L19" s="91" t="s">
        <v>310</v>
      </c>
      <c r="M19" s="94"/>
    </row>
    <row r="20" spans="1:13" ht="39.950000000000003" customHeight="1" x14ac:dyDescent="0.3">
      <c r="A20" s="150">
        <v>19</v>
      </c>
      <c r="B20" s="93" t="s">
        <v>250</v>
      </c>
      <c r="C20" s="93" t="s">
        <v>166</v>
      </c>
      <c r="D20" s="93" t="s">
        <v>168</v>
      </c>
      <c r="E20" s="134" t="s">
        <v>197</v>
      </c>
      <c r="F20" s="52" t="s">
        <v>198</v>
      </c>
      <c r="G20" s="173" t="s">
        <v>335</v>
      </c>
      <c r="H20" s="170" t="s">
        <v>341</v>
      </c>
      <c r="I20" s="155" t="s">
        <v>353</v>
      </c>
      <c r="J20" s="155" t="s">
        <v>349</v>
      </c>
      <c r="K20" s="91" t="s">
        <v>310</v>
      </c>
      <c r="L20" s="91" t="s">
        <v>310</v>
      </c>
      <c r="M20" s="94"/>
    </row>
    <row r="21" spans="1:13" ht="39.950000000000003" customHeight="1" x14ac:dyDescent="0.3">
      <c r="A21" s="150">
        <v>20</v>
      </c>
      <c r="B21" s="93" t="s">
        <v>250</v>
      </c>
      <c r="C21" s="93" t="s">
        <v>166</v>
      </c>
      <c r="D21" s="93" t="s">
        <v>168</v>
      </c>
      <c r="E21" s="134" t="s">
        <v>200</v>
      </c>
      <c r="F21" s="52" t="s">
        <v>199</v>
      </c>
      <c r="G21" s="173" t="s">
        <v>335</v>
      </c>
      <c r="H21" s="170" t="s">
        <v>336</v>
      </c>
      <c r="I21" s="155" t="s">
        <v>340</v>
      </c>
      <c r="J21" s="155" t="s">
        <v>375</v>
      </c>
      <c r="K21" s="91" t="s">
        <v>310</v>
      </c>
      <c r="L21" s="91" t="s">
        <v>310</v>
      </c>
      <c r="M21" s="136" t="s">
        <v>354</v>
      </c>
    </row>
    <row r="22" spans="1:13" ht="39.950000000000003" customHeight="1" x14ac:dyDescent="0.3">
      <c r="A22" s="150">
        <v>21</v>
      </c>
      <c r="B22" s="93" t="s">
        <v>250</v>
      </c>
      <c r="C22" s="93" t="s">
        <v>166</v>
      </c>
      <c r="D22" s="93" t="s">
        <v>168</v>
      </c>
      <c r="E22" s="134" t="s">
        <v>201</v>
      </c>
      <c r="F22" s="52" t="s">
        <v>202</v>
      </c>
      <c r="G22" s="173" t="s">
        <v>335</v>
      </c>
      <c r="H22" s="170" t="s">
        <v>342</v>
      </c>
      <c r="I22" s="155" t="s">
        <v>353</v>
      </c>
      <c r="J22" s="155" t="s">
        <v>349</v>
      </c>
      <c r="K22" s="91" t="s">
        <v>310</v>
      </c>
      <c r="L22" s="91" t="s">
        <v>310</v>
      </c>
      <c r="M22" s="94"/>
    </row>
    <row r="23" spans="1:13" ht="39.950000000000003" customHeight="1" x14ac:dyDescent="0.3">
      <c r="A23" s="150">
        <v>22</v>
      </c>
      <c r="B23" s="93" t="s">
        <v>250</v>
      </c>
      <c r="C23" s="93" t="s">
        <v>166</v>
      </c>
      <c r="D23" s="93" t="s">
        <v>168</v>
      </c>
      <c r="E23" s="134" t="s">
        <v>203</v>
      </c>
      <c r="F23" s="52" t="s">
        <v>204</v>
      </c>
      <c r="G23" s="173" t="s">
        <v>335</v>
      </c>
      <c r="H23" s="170" t="s">
        <v>341</v>
      </c>
      <c r="I23" s="155" t="s">
        <v>342</v>
      </c>
      <c r="J23" s="155" t="s">
        <v>336</v>
      </c>
      <c r="K23" s="91" t="s">
        <v>310</v>
      </c>
      <c r="L23" s="91" t="s">
        <v>310</v>
      </c>
      <c r="M23" s="94"/>
    </row>
    <row r="24" spans="1:13" ht="39.950000000000003" customHeight="1" x14ac:dyDescent="0.3">
      <c r="A24" s="150">
        <v>23</v>
      </c>
      <c r="B24" s="93" t="s">
        <v>250</v>
      </c>
      <c r="C24" s="93" t="s">
        <v>166</v>
      </c>
      <c r="D24" s="93" t="s">
        <v>168</v>
      </c>
      <c r="E24" s="134" t="s">
        <v>205</v>
      </c>
      <c r="F24" s="52" t="s">
        <v>206</v>
      </c>
      <c r="G24" s="173" t="s">
        <v>335</v>
      </c>
      <c r="H24" s="170" t="s">
        <v>341</v>
      </c>
      <c r="I24" s="155" t="s">
        <v>342</v>
      </c>
      <c r="J24" s="155" t="s">
        <v>336</v>
      </c>
      <c r="K24" s="91" t="s">
        <v>310</v>
      </c>
      <c r="L24" s="91" t="s">
        <v>310</v>
      </c>
      <c r="M24" s="94"/>
    </row>
    <row r="25" spans="1:13" ht="39.950000000000003" customHeight="1" x14ac:dyDescent="0.3">
      <c r="A25" s="150">
        <v>24</v>
      </c>
      <c r="B25" s="93" t="s">
        <v>250</v>
      </c>
      <c r="C25" s="93" t="s">
        <v>166</v>
      </c>
      <c r="D25" s="93" t="s">
        <v>207</v>
      </c>
      <c r="E25" s="134" t="s">
        <v>208</v>
      </c>
      <c r="F25" s="52"/>
      <c r="G25" s="173" t="s">
        <v>335</v>
      </c>
      <c r="H25" s="170" t="s">
        <v>338</v>
      </c>
      <c r="I25" s="155" t="s">
        <v>355</v>
      </c>
      <c r="J25" s="155" t="s">
        <v>338</v>
      </c>
      <c r="K25" s="91" t="s">
        <v>310</v>
      </c>
      <c r="L25" s="91" t="s">
        <v>310</v>
      </c>
      <c r="M25" s="94"/>
    </row>
    <row r="26" spans="1:13" ht="39.950000000000003" customHeight="1" x14ac:dyDescent="0.3">
      <c r="A26" s="150">
        <v>25</v>
      </c>
      <c r="B26" s="93" t="s">
        <v>250</v>
      </c>
      <c r="C26" s="93" t="s">
        <v>166</v>
      </c>
      <c r="D26" s="93" t="s">
        <v>209</v>
      </c>
      <c r="E26" s="134" t="s">
        <v>210</v>
      </c>
      <c r="F26" s="52" t="s">
        <v>211</v>
      </c>
      <c r="G26" s="173" t="s">
        <v>335</v>
      </c>
      <c r="H26" s="170" t="s">
        <v>341</v>
      </c>
      <c r="I26" s="155" t="s">
        <v>353</v>
      </c>
      <c r="J26" s="155" t="s">
        <v>336</v>
      </c>
      <c r="K26" s="91" t="s">
        <v>310</v>
      </c>
      <c r="L26" s="91" t="s">
        <v>310</v>
      </c>
      <c r="M26" s="94"/>
    </row>
    <row r="27" spans="1:13" ht="39.950000000000003" customHeight="1" x14ac:dyDescent="0.3">
      <c r="A27" s="150">
        <v>26</v>
      </c>
      <c r="B27" s="93" t="s">
        <v>250</v>
      </c>
      <c r="C27" s="93" t="s">
        <v>166</v>
      </c>
      <c r="D27" s="93" t="s">
        <v>209</v>
      </c>
      <c r="E27" s="134" t="s">
        <v>212</v>
      </c>
      <c r="F27" s="52" t="s">
        <v>213</v>
      </c>
      <c r="G27" s="173" t="s">
        <v>335</v>
      </c>
      <c r="H27" s="170" t="s">
        <v>341</v>
      </c>
      <c r="I27" s="155" t="s">
        <v>353</v>
      </c>
      <c r="J27" s="155" t="s">
        <v>336</v>
      </c>
      <c r="K27" s="91" t="s">
        <v>310</v>
      </c>
      <c r="L27" s="91" t="s">
        <v>310</v>
      </c>
      <c r="M27" s="94"/>
    </row>
    <row r="28" spans="1:13" ht="39.950000000000003" customHeight="1" x14ac:dyDescent="0.3">
      <c r="A28" s="150">
        <v>27</v>
      </c>
      <c r="B28" s="93" t="s">
        <v>250</v>
      </c>
      <c r="C28" s="93" t="s">
        <v>166</v>
      </c>
      <c r="D28" s="93" t="s">
        <v>261</v>
      </c>
      <c r="E28" s="134" t="s">
        <v>214</v>
      </c>
      <c r="F28" s="52"/>
      <c r="G28" s="173" t="s">
        <v>335</v>
      </c>
      <c r="H28" s="170" t="s">
        <v>356</v>
      </c>
      <c r="I28" s="155" t="s">
        <v>357</v>
      </c>
      <c r="J28" s="155" t="s">
        <v>380</v>
      </c>
      <c r="K28" s="91" t="s">
        <v>310</v>
      </c>
      <c r="L28" s="91" t="s">
        <v>310</v>
      </c>
      <c r="M28" s="94"/>
    </row>
    <row r="29" spans="1:13" ht="39.950000000000003" customHeight="1" x14ac:dyDescent="0.3">
      <c r="A29" s="150">
        <v>28</v>
      </c>
      <c r="B29" s="93" t="s">
        <v>250</v>
      </c>
      <c r="C29" s="93" t="s">
        <v>166</v>
      </c>
      <c r="D29" s="93" t="s">
        <v>260</v>
      </c>
      <c r="E29" s="134" t="s">
        <v>215</v>
      </c>
      <c r="F29" s="52"/>
      <c r="G29" s="173" t="s">
        <v>335</v>
      </c>
      <c r="H29" s="170" t="s">
        <v>345</v>
      </c>
      <c r="I29" s="155" t="s">
        <v>345</v>
      </c>
      <c r="J29" s="155" t="s">
        <v>345</v>
      </c>
      <c r="K29" s="91" t="s">
        <v>310</v>
      </c>
      <c r="L29" s="91" t="s">
        <v>310</v>
      </c>
      <c r="M29" s="94"/>
    </row>
    <row r="30" spans="1:13" ht="39.950000000000003" customHeight="1" x14ac:dyDescent="0.3">
      <c r="A30" s="150">
        <v>29</v>
      </c>
      <c r="B30" s="93" t="s">
        <v>250</v>
      </c>
      <c r="C30" s="93" t="s">
        <v>166</v>
      </c>
      <c r="D30" s="93" t="s">
        <v>260</v>
      </c>
      <c r="E30" s="134" t="s">
        <v>216</v>
      </c>
      <c r="F30" s="52"/>
      <c r="G30" s="173" t="s">
        <v>335</v>
      </c>
      <c r="H30" s="170" t="s">
        <v>358</v>
      </c>
      <c r="I30" s="155" t="s">
        <v>359</v>
      </c>
      <c r="J30" s="155" t="s">
        <v>380</v>
      </c>
      <c r="K30" s="91" t="s">
        <v>310</v>
      </c>
      <c r="L30" s="91" t="s">
        <v>310</v>
      </c>
      <c r="M30" s="94"/>
    </row>
    <row r="31" spans="1:13" ht="39.950000000000003" customHeight="1" x14ac:dyDescent="0.3">
      <c r="A31" s="150">
        <v>30</v>
      </c>
      <c r="B31" s="93" t="s">
        <v>250</v>
      </c>
      <c r="C31" s="93" t="s">
        <v>166</v>
      </c>
      <c r="D31" s="93" t="s">
        <v>260</v>
      </c>
      <c r="E31" s="134" t="s">
        <v>217</v>
      </c>
      <c r="F31" s="52"/>
      <c r="G31" s="173" t="s">
        <v>335</v>
      </c>
      <c r="H31" s="170" t="s">
        <v>360</v>
      </c>
      <c r="I31" s="155" t="s">
        <v>361</v>
      </c>
      <c r="J31" s="155" t="s">
        <v>380</v>
      </c>
      <c r="K31" s="91" t="s">
        <v>310</v>
      </c>
      <c r="L31" s="91" t="s">
        <v>310</v>
      </c>
      <c r="M31" s="94"/>
    </row>
    <row r="32" spans="1:13" ht="39.950000000000003" customHeight="1" x14ac:dyDescent="0.3">
      <c r="A32" s="150">
        <v>31</v>
      </c>
      <c r="B32" s="93" t="s">
        <v>250</v>
      </c>
      <c r="C32" s="93" t="s">
        <v>166</v>
      </c>
      <c r="D32" s="93" t="s">
        <v>260</v>
      </c>
      <c r="E32" s="134" t="s">
        <v>218</v>
      </c>
      <c r="F32" s="52"/>
      <c r="G32" s="173" t="s">
        <v>335</v>
      </c>
      <c r="H32" s="170" t="s">
        <v>362</v>
      </c>
      <c r="I32" s="155" t="s">
        <v>363</v>
      </c>
      <c r="J32" s="155" t="s">
        <v>380</v>
      </c>
      <c r="K32" s="91" t="s">
        <v>310</v>
      </c>
      <c r="L32" s="91" t="s">
        <v>310</v>
      </c>
      <c r="M32" s="94"/>
    </row>
    <row r="33" spans="1:13" ht="39.950000000000003" customHeight="1" x14ac:dyDescent="0.3">
      <c r="A33" s="150">
        <v>32</v>
      </c>
      <c r="B33" s="93" t="s">
        <v>250</v>
      </c>
      <c r="C33" s="93" t="s">
        <v>166</v>
      </c>
      <c r="D33" s="93" t="s">
        <v>260</v>
      </c>
      <c r="E33" s="134" t="s">
        <v>219</v>
      </c>
      <c r="F33" s="52"/>
      <c r="G33" s="173" t="s">
        <v>335</v>
      </c>
      <c r="H33" s="170" t="s">
        <v>358</v>
      </c>
      <c r="I33" s="155" t="s">
        <v>359</v>
      </c>
      <c r="J33" s="155" t="s">
        <v>380</v>
      </c>
      <c r="K33" s="91" t="s">
        <v>310</v>
      </c>
      <c r="L33" s="91" t="s">
        <v>310</v>
      </c>
      <c r="M33" s="94"/>
    </row>
    <row r="34" spans="1:13" ht="39.950000000000003" customHeight="1" x14ac:dyDescent="0.3">
      <c r="A34" s="150">
        <v>33</v>
      </c>
      <c r="B34" s="93" t="s">
        <v>250</v>
      </c>
      <c r="C34" s="93" t="s">
        <v>227</v>
      </c>
      <c r="D34" s="93" t="s">
        <v>263</v>
      </c>
      <c r="E34" s="134" t="s">
        <v>220</v>
      </c>
      <c r="F34" s="52" t="s">
        <v>221</v>
      </c>
      <c r="G34" s="173" t="s">
        <v>335</v>
      </c>
      <c r="H34" s="170" t="s">
        <v>364</v>
      </c>
      <c r="I34" s="155" t="s">
        <v>336</v>
      </c>
      <c r="J34" s="155" t="s">
        <v>364</v>
      </c>
      <c r="K34" s="91" t="s">
        <v>47</v>
      </c>
      <c r="L34" s="91" t="s">
        <v>310</v>
      </c>
      <c r="M34" s="94"/>
    </row>
    <row r="35" spans="1:13" ht="39.950000000000003" customHeight="1" x14ac:dyDescent="0.3">
      <c r="A35" s="150">
        <v>34</v>
      </c>
      <c r="B35" s="93" t="s">
        <v>250</v>
      </c>
      <c r="C35" s="93" t="s">
        <v>227</v>
      </c>
      <c r="D35" s="93" t="s">
        <v>263</v>
      </c>
      <c r="E35" s="52" t="s">
        <v>222</v>
      </c>
      <c r="F35" s="52" t="s">
        <v>223</v>
      </c>
      <c r="G35" s="173" t="s">
        <v>335</v>
      </c>
      <c r="H35" s="170" t="s">
        <v>364</v>
      </c>
      <c r="I35" s="155" t="s">
        <v>336</v>
      </c>
      <c r="J35" s="155" t="s">
        <v>347</v>
      </c>
      <c r="K35" s="91" t="s">
        <v>310</v>
      </c>
      <c r="L35" s="91" t="s">
        <v>310</v>
      </c>
      <c r="M35" s="94"/>
    </row>
    <row r="36" spans="1:13" ht="39.950000000000003" customHeight="1" x14ac:dyDescent="0.3">
      <c r="A36" s="150">
        <v>35</v>
      </c>
      <c r="B36" s="93" t="s">
        <v>250</v>
      </c>
      <c r="C36" s="93" t="s">
        <v>227</v>
      </c>
      <c r="D36" s="93" t="s">
        <v>224</v>
      </c>
      <c r="E36" s="134" t="s">
        <v>225</v>
      </c>
      <c r="F36" s="52"/>
      <c r="G36" s="173" t="s">
        <v>335</v>
      </c>
      <c r="H36" s="170"/>
      <c r="I36" s="155"/>
      <c r="J36" s="155" t="s">
        <v>380</v>
      </c>
      <c r="K36" s="91" t="s">
        <v>310</v>
      </c>
      <c r="L36" s="91" t="s">
        <v>310</v>
      </c>
      <c r="M36" s="94" t="s">
        <v>365</v>
      </c>
    </row>
    <row r="37" spans="1:13" ht="39.950000000000003" customHeight="1" x14ac:dyDescent="0.3">
      <c r="A37" s="150">
        <v>36</v>
      </c>
      <c r="B37" s="93" t="s">
        <v>250</v>
      </c>
      <c r="C37" s="93" t="s">
        <v>227</v>
      </c>
      <c r="D37" s="93" t="s">
        <v>259</v>
      </c>
      <c r="E37" s="134" t="s">
        <v>226</v>
      </c>
      <c r="F37" s="137"/>
      <c r="G37" s="173" t="s">
        <v>335</v>
      </c>
      <c r="H37" s="171" t="s">
        <v>366</v>
      </c>
      <c r="I37" s="155" t="s">
        <v>367</v>
      </c>
      <c r="J37" s="155" t="s">
        <v>338</v>
      </c>
      <c r="K37" s="91" t="s">
        <v>310</v>
      </c>
      <c r="L37" s="91" t="s">
        <v>310</v>
      </c>
      <c r="M37" s="94"/>
    </row>
    <row r="38" spans="1:13" s="29" customFormat="1" ht="39.950000000000003" customHeight="1" thickBot="1" x14ac:dyDescent="0.35">
      <c r="A38" s="160">
        <v>37</v>
      </c>
      <c r="B38" s="139" t="s">
        <v>250</v>
      </c>
      <c r="C38" s="139" t="s">
        <v>228</v>
      </c>
      <c r="D38" s="139" t="s">
        <v>229</v>
      </c>
      <c r="E38" s="141" t="s">
        <v>230</v>
      </c>
      <c r="F38" s="142"/>
      <c r="G38" s="192" t="s">
        <v>368</v>
      </c>
      <c r="H38" s="193" t="s">
        <v>373</v>
      </c>
      <c r="I38" s="193" t="s">
        <v>373</v>
      </c>
      <c r="J38" s="158" t="s">
        <v>373</v>
      </c>
      <c r="K38" s="133" t="s">
        <v>310</v>
      </c>
      <c r="L38" s="133" t="s">
        <v>310</v>
      </c>
      <c r="M38" s="94" t="s">
        <v>374</v>
      </c>
    </row>
    <row r="39" spans="1:13" s="29" customFormat="1" ht="39.950000000000003" customHeight="1" x14ac:dyDescent="0.3">
      <c r="A39" s="176">
        <v>38</v>
      </c>
      <c r="B39" s="177" t="s">
        <v>44</v>
      </c>
      <c r="C39" s="178" t="s">
        <v>116</v>
      </c>
      <c r="D39" s="177" t="s">
        <v>68</v>
      </c>
      <c r="E39" s="179" t="s">
        <v>117</v>
      </c>
      <c r="F39" s="180"/>
      <c r="G39" s="181" t="s">
        <v>319</v>
      </c>
      <c r="H39" s="182" t="s">
        <v>390</v>
      </c>
      <c r="I39" s="183" t="s">
        <v>391</v>
      </c>
      <c r="J39" s="183" t="s">
        <v>392</v>
      </c>
      <c r="K39" s="183" t="s">
        <v>310</v>
      </c>
      <c r="L39" s="183" t="s">
        <v>310</v>
      </c>
      <c r="M39" s="184" t="s">
        <v>378</v>
      </c>
    </row>
    <row r="40" spans="1:13" s="29" customFormat="1" ht="39.950000000000003" customHeight="1" x14ac:dyDescent="0.3">
      <c r="A40" s="150">
        <v>39</v>
      </c>
      <c r="B40" s="93" t="s">
        <v>44</v>
      </c>
      <c r="C40" s="27" t="s">
        <v>234</v>
      </c>
      <c r="D40" s="93" t="s">
        <v>114</v>
      </c>
      <c r="E40" s="134" t="s">
        <v>118</v>
      </c>
      <c r="F40" s="137"/>
      <c r="G40" s="173" t="s">
        <v>320</v>
      </c>
      <c r="H40" s="170" t="s">
        <v>327</v>
      </c>
      <c r="I40" s="155" t="s">
        <v>317</v>
      </c>
      <c r="J40" s="183" t="s">
        <v>393</v>
      </c>
      <c r="K40" s="183" t="s">
        <v>310</v>
      </c>
      <c r="L40" s="155" t="s">
        <v>310</v>
      </c>
      <c r="M40" s="94"/>
    </row>
    <row r="41" spans="1:13" s="29" customFormat="1" ht="39.950000000000003" customHeight="1" thickBot="1" x14ac:dyDescent="0.35">
      <c r="A41" s="160">
        <v>40</v>
      </c>
      <c r="B41" s="139" t="s">
        <v>44</v>
      </c>
      <c r="C41" s="139" t="s">
        <v>233</v>
      </c>
      <c r="D41" s="139" t="s">
        <v>137</v>
      </c>
      <c r="E41" s="141" t="s">
        <v>119</v>
      </c>
      <c r="F41" s="142"/>
      <c r="G41" s="187" t="s">
        <v>319</v>
      </c>
      <c r="H41" s="188" t="s">
        <v>389</v>
      </c>
      <c r="I41" s="188" t="s">
        <v>389</v>
      </c>
      <c r="J41" s="188" t="s">
        <v>389</v>
      </c>
      <c r="K41" s="188" t="s">
        <v>389</v>
      </c>
      <c r="L41" s="188" t="s">
        <v>389</v>
      </c>
      <c r="M41" s="140"/>
    </row>
    <row r="42" spans="1:13" s="29" customFormat="1" ht="39.950000000000003" customHeight="1" x14ac:dyDescent="0.3">
      <c r="A42" s="176">
        <v>41</v>
      </c>
      <c r="B42" s="177" t="s">
        <v>20</v>
      </c>
      <c r="C42" s="178" t="s">
        <v>80</v>
      </c>
      <c r="D42" s="177" t="s">
        <v>141</v>
      </c>
      <c r="E42" s="179"/>
      <c r="F42" s="185" t="s">
        <v>440</v>
      </c>
      <c r="G42" s="173" t="s">
        <v>320</v>
      </c>
      <c r="H42" s="80" t="s">
        <v>395</v>
      </c>
      <c r="I42" s="80" t="s">
        <v>397</v>
      </c>
      <c r="J42" s="183"/>
      <c r="K42" s="183"/>
      <c r="L42" s="183"/>
      <c r="M42" s="184"/>
    </row>
    <row r="43" spans="1:13" s="29" customFormat="1" ht="39.950000000000003" customHeight="1" x14ac:dyDescent="0.3">
      <c r="A43" s="150">
        <v>42</v>
      </c>
      <c r="B43" s="93" t="s">
        <v>251</v>
      </c>
      <c r="C43" s="27" t="s">
        <v>236</v>
      </c>
      <c r="D43" s="93" t="s">
        <v>237</v>
      </c>
      <c r="E43" s="134"/>
      <c r="F43" s="52" t="s">
        <v>441</v>
      </c>
      <c r="G43" s="173" t="s">
        <v>320</v>
      </c>
      <c r="H43" s="80" t="s">
        <v>399</v>
      </c>
      <c r="I43" s="80" t="s">
        <v>401</v>
      </c>
      <c r="J43" s="155"/>
      <c r="K43" s="155"/>
      <c r="L43" s="155"/>
      <c r="M43" s="94"/>
    </row>
    <row r="44" spans="1:13" s="29" customFormat="1" ht="39.950000000000003" customHeight="1" x14ac:dyDescent="0.3">
      <c r="A44" s="150">
        <v>43</v>
      </c>
      <c r="B44" s="93" t="s">
        <v>251</v>
      </c>
      <c r="C44" s="93" t="s">
        <v>236</v>
      </c>
      <c r="D44" s="93" t="s">
        <v>237</v>
      </c>
      <c r="E44" s="134"/>
      <c r="F44" s="52" t="s">
        <v>442</v>
      </c>
      <c r="G44" s="173" t="s">
        <v>320</v>
      </c>
      <c r="H44" s="80" t="s">
        <v>399</v>
      </c>
      <c r="I44" s="80" t="s">
        <v>401</v>
      </c>
      <c r="J44" s="155"/>
      <c r="K44" s="155"/>
      <c r="L44" s="155"/>
      <c r="M44" s="94"/>
    </row>
    <row r="45" spans="1:13" s="29" customFormat="1" ht="39.950000000000003" customHeight="1" x14ac:dyDescent="0.3">
      <c r="A45" s="150">
        <v>44</v>
      </c>
      <c r="B45" s="93" t="s">
        <v>251</v>
      </c>
      <c r="C45" s="93" t="s">
        <v>236</v>
      </c>
      <c r="D45" s="93" t="s">
        <v>237</v>
      </c>
      <c r="E45" s="134"/>
      <c r="F45" s="52" t="s">
        <v>443</v>
      </c>
      <c r="G45" s="173" t="s">
        <v>320</v>
      </c>
      <c r="H45" s="80" t="s">
        <v>399</v>
      </c>
      <c r="I45" s="80" t="s">
        <v>401</v>
      </c>
      <c r="J45" s="155"/>
      <c r="K45" s="155"/>
      <c r="L45" s="155"/>
      <c r="M45" s="94"/>
    </row>
    <row r="46" spans="1:13" s="29" customFormat="1" ht="39.950000000000003" customHeight="1" x14ac:dyDescent="0.3">
      <c r="A46" s="150">
        <v>45</v>
      </c>
      <c r="B46" s="93" t="s">
        <v>251</v>
      </c>
      <c r="C46" s="93" t="s">
        <v>236</v>
      </c>
      <c r="D46" s="93" t="s">
        <v>237</v>
      </c>
      <c r="E46" s="134"/>
      <c r="F46" s="52" t="s">
        <v>428</v>
      </c>
      <c r="G46" s="173" t="s">
        <v>320</v>
      </c>
      <c r="H46" s="80" t="s">
        <v>403</v>
      </c>
      <c r="I46" s="80" t="s">
        <v>405</v>
      </c>
      <c r="J46" s="155"/>
      <c r="K46" s="155"/>
      <c r="L46" s="155"/>
      <c r="M46" s="94"/>
    </row>
    <row r="47" spans="1:13" s="29" customFormat="1" ht="39.950000000000003" customHeight="1" x14ac:dyDescent="0.3">
      <c r="A47" s="150">
        <v>46</v>
      </c>
      <c r="B47" s="93" t="s">
        <v>251</v>
      </c>
      <c r="C47" s="93" t="s">
        <v>236</v>
      </c>
      <c r="D47" s="93" t="s">
        <v>237</v>
      </c>
      <c r="E47" s="134"/>
      <c r="F47" s="52" t="s">
        <v>430</v>
      </c>
      <c r="G47" s="173" t="s">
        <v>320</v>
      </c>
      <c r="H47" s="80" t="s">
        <v>403</v>
      </c>
      <c r="I47" s="80" t="s">
        <v>405</v>
      </c>
      <c r="J47" s="155"/>
      <c r="K47" s="155"/>
      <c r="L47" s="155"/>
      <c r="M47" s="94"/>
    </row>
    <row r="48" spans="1:13" s="29" customFormat="1" ht="39.950000000000003" customHeight="1" x14ac:dyDescent="0.3">
      <c r="A48" s="150">
        <v>47</v>
      </c>
      <c r="B48" s="93" t="s">
        <v>251</v>
      </c>
      <c r="C48" s="93" t="s">
        <v>236</v>
      </c>
      <c r="D48" s="93" t="s">
        <v>237</v>
      </c>
      <c r="E48" s="134"/>
      <c r="F48" s="52" t="s">
        <v>432</v>
      </c>
      <c r="G48" s="173" t="s">
        <v>320</v>
      </c>
      <c r="H48" s="80" t="s">
        <v>403</v>
      </c>
      <c r="I48" s="80" t="s">
        <v>405</v>
      </c>
      <c r="J48" s="155"/>
      <c r="K48" s="155"/>
      <c r="L48" s="155"/>
      <c r="M48" s="94"/>
    </row>
    <row r="49" spans="1:13" s="29" customFormat="1" ht="39.950000000000003" customHeight="1" x14ac:dyDescent="0.3">
      <c r="A49" s="150">
        <v>48</v>
      </c>
      <c r="B49" s="93" t="s">
        <v>251</v>
      </c>
      <c r="C49" s="93" t="s">
        <v>236</v>
      </c>
      <c r="D49" s="93" t="s">
        <v>237</v>
      </c>
      <c r="E49" s="134"/>
      <c r="F49" s="52" t="s">
        <v>436</v>
      </c>
      <c r="G49" s="173" t="s">
        <v>320</v>
      </c>
      <c r="H49" s="80" t="s">
        <v>407</v>
      </c>
      <c r="I49" s="80" t="s">
        <v>409</v>
      </c>
      <c r="J49" s="155"/>
      <c r="K49" s="155"/>
      <c r="L49" s="155"/>
      <c r="M49" s="94"/>
    </row>
    <row r="50" spans="1:13" s="29" customFormat="1" ht="39.950000000000003" customHeight="1" x14ac:dyDescent="0.3">
      <c r="A50" s="150">
        <v>49</v>
      </c>
      <c r="B50" s="93" t="s">
        <v>251</v>
      </c>
      <c r="C50" s="93" t="s">
        <v>236</v>
      </c>
      <c r="D50" s="93" t="s">
        <v>237</v>
      </c>
      <c r="E50" s="134"/>
      <c r="F50" s="52" t="s">
        <v>438</v>
      </c>
      <c r="G50" s="173" t="s">
        <v>320</v>
      </c>
      <c r="H50" s="80" t="s">
        <v>407</v>
      </c>
      <c r="I50" s="80" t="s">
        <v>408</v>
      </c>
      <c r="J50" s="155"/>
      <c r="K50" s="155"/>
      <c r="L50" s="155"/>
      <c r="M50" s="94"/>
    </row>
    <row r="51" spans="1:13" s="29" customFormat="1" ht="39.950000000000003" customHeight="1" thickBot="1" x14ac:dyDescent="0.35">
      <c r="A51" s="160">
        <v>50</v>
      </c>
      <c r="B51" s="139" t="s">
        <v>251</v>
      </c>
      <c r="C51" s="139" t="s">
        <v>236</v>
      </c>
      <c r="D51" s="139" t="s">
        <v>237</v>
      </c>
      <c r="E51" s="141"/>
      <c r="F51" s="186" t="s">
        <v>434</v>
      </c>
      <c r="G51" s="187" t="s">
        <v>320</v>
      </c>
      <c r="H51" s="132" t="s">
        <v>406</v>
      </c>
      <c r="I51" s="132" t="s">
        <v>408</v>
      </c>
      <c r="J51" s="158"/>
      <c r="K51" s="158"/>
      <c r="L51" s="158"/>
      <c r="M51" s="140"/>
    </row>
    <row r="52" spans="1:13" s="29" customFormat="1" ht="39.950000000000003" customHeight="1" x14ac:dyDescent="0.3">
      <c r="A52" s="176">
        <v>51</v>
      </c>
      <c r="B52" s="177" t="s">
        <v>45</v>
      </c>
      <c r="C52" s="178" t="s">
        <v>120</v>
      </c>
      <c r="D52" s="177" t="s">
        <v>121</v>
      </c>
      <c r="E52" s="179" t="s">
        <v>122</v>
      </c>
      <c r="F52" s="185" t="s">
        <v>124</v>
      </c>
      <c r="G52" s="181" t="s">
        <v>319</v>
      </c>
      <c r="H52" s="181" t="s">
        <v>328</v>
      </c>
      <c r="I52" s="181" t="s">
        <v>328</v>
      </c>
      <c r="J52" s="80" t="s">
        <v>376</v>
      </c>
      <c r="K52" s="91" t="s">
        <v>47</v>
      </c>
      <c r="L52" s="91" t="s">
        <v>310</v>
      </c>
      <c r="M52" s="184"/>
    </row>
    <row r="53" spans="1:13" s="29" customFormat="1" ht="39.950000000000003" customHeight="1" x14ac:dyDescent="0.3">
      <c r="A53" s="150">
        <v>52</v>
      </c>
      <c r="B53" s="93" t="s">
        <v>45</v>
      </c>
      <c r="C53" s="27" t="s">
        <v>120</v>
      </c>
      <c r="D53" s="93" t="s">
        <v>121</v>
      </c>
      <c r="E53" s="134" t="s">
        <v>123</v>
      </c>
      <c r="F53" s="52" t="s">
        <v>124</v>
      </c>
      <c r="G53" s="173" t="s">
        <v>319</v>
      </c>
      <c r="H53" s="173" t="s">
        <v>328</v>
      </c>
      <c r="I53" s="173" t="s">
        <v>328</v>
      </c>
      <c r="J53" s="80" t="s">
        <v>376</v>
      </c>
      <c r="K53" s="91" t="s">
        <v>47</v>
      </c>
      <c r="L53" s="91" t="s">
        <v>310</v>
      </c>
      <c r="M53" s="94"/>
    </row>
    <row r="54" spans="1:13" s="29" customFormat="1" ht="39.950000000000003" customHeight="1" x14ac:dyDescent="0.3">
      <c r="A54" s="150">
        <v>53</v>
      </c>
      <c r="B54" s="93" t="s">
        <v>45</v>
      </c>
      <c r="C54" s="92" t="s">
        <v>243</v>
      </c>
      <c r="D54" s="93" t="s">
        <v>264</v>
      </c>
      <c r="E54" s="134" t="s">
        <v>244</v>
      </c>
      <c r="F54" s="52" t="s">
        <v>285</v>
      </c>
      <c r="G54" s="173" t="s">
        <v>319</v>
      </c>
      <c r="H54" s="80" t="s">
        <v>395</v>
      </c>
      <c r="I54" s="80" t="s">
        <v>397</v>
      </c>
      <c r="J54" s="80"/>
      <c r="K54" s="91"/>
      <c r="L54" s="91"/>
      <c r="M54" s="94"/>
    </row>
    <row r="55" spans="1:13" s="29" customFormat="1" ht="39.950000000000003" customHeight="1" x14ac:dyDescent="0.3">
      <c r="A55" s="150">
        <v>54</v>
      </c>
      <c r="B55" s="93" t="s">
        <v>45</v>
      </c>
      <c r="C55" s="92" t="s">
        <v>243</v>
      </c>
      <c r="D55" s="93" t="s">
        <v>264</v>
      </c>
      <c r="E55" s="134" t="s">
        <v>244</v>
      </c>
      <c r="F55" s="52" t="s">
        <v>286</v>
      </c>
      <c r="G55" s="173" t="s">
        <v>319</v>
      </c>
      <c r="H55" s="80" t="s">
        <v>394</v>
      </c>
      <c r="I55" s="80" t="s">
        <v>396</v>
      </c>
      <c r="J55" s="80"/>
      <c r="K55" s="91"/>
      <c r="L55" s="91"/>
      <c r="M55" s="94"/>
    </row>
    <row r="56" spans="1:13" s="29" customFormat="1" ht="39.950000000000003" customHeight="1" x14ac:dyDescent="0.3">
      <c r="A56" s="150">
        <v>55</v>
      </c>
      <c r="B56" s="93" t="s">
        <v>45</v>
      </c>
      <c r="C56" s="92" t="s">
        <v>243</v>
      </c>
      <c r="D56" s="93" t="s">
        <v>264</v>
      </c>
      <c r="E56" s="134"/>
      <c r="F56" s="52" t="s">
        <v>287</v>
      </c>
      <c r="G56" s="173" t="s">
        <v>319</v>
      </c>
      <c r="H56" s="80" t="s">
        <v>399</v>
      </c>
      <c r="I56" s="80" t="s">
        <v>401</v>
      </c>
      <c r="J56" s="80"/>
      <c r="K56" s="91"/>
      <c r="L56" s="91"/>
      <c r="M56" s="94"/>
    </row>
    <row r="57" spans="1:13" s="29" customFormat="1" ht="39.950000000000003" customHeight="1" x14ac:dyDescent="0.3">
      <c r="A57" s="150">
        <v>56</v>
      </c>
      <c r="B57" s="93" t="s">
        <v>45</v>
      </c>
      <c r="C57" s="92" t="s">
        <v>243</v>
      </c>
      <c r="D57" s="93" t="s">
        <v>264</v>
      </c>
      <c r="E57" s="134"/>
      <c r="F57" s="52" t="s">
        <v>288</v>
      </c>
      <c r="G57" s="173" t="s">
        <v>319</v>
      </c>
      <c r="H57" s="80" t="s">
        <v>398</v>
      </c>
      <c r="I57" s="80" t="s">
        <v>400</v>
      </c>
      <c r="J57" s="80"/>
      <c r="K57" s="91"/>
      <c r="L57" s="91"/>
      <c r="M57" s="94"/>
    </row>
    <row r="58" spans="1:13" s="29" customFormat="1" ht="39.950000000000003" customHeight="1" x14ac:dyDescent="0.3">
      <c r="A58" s="150">
        <v>57</v>
      </c>
      <c r="B58" s="93" t="s">
        <v>45</v>
      </c>
      <c r="C58" s="92" t="s">
        <v>243</v>
      </c>
      <c r="D58" s="93" t="s">
        <v>264</v>
      </c>
      <c r="E58" s="134"/>
      <c r="F58" s="52" t="s">
        <v>289</v>
      </c>
      <c r="G58" s="173" t="s">
        <v>319</v>
      </c>
      <c r="H58" s="80" t="s">
        <v>398</v>
      </c>
      <c r="I58" s="80" t="s">
        <v>400</v>
      </c>
      <c r="J58" s="80"/>
      <c r="K58" s="91"/>
      <c r="L58" s="91"/>
      <c r="M58" s="94"/>
    </row>
    <row r="59" spans="1:13" s="29" customFormat="1" ht="39.950000000000003" customHeight="1" x14ac:dyDescent="0.3">
      <c r="A59" s="150">
        <v>58</v>
      </c>
      <c r="B59" s="93" t="s">
        <v>45</v>
      </c>
      <c r="C59" s="92" t="s">
        <v>243</v>
      </c>
      <c r="D59" s="93" t="s">
        <v>264</v>
      </c>
      <c r="E59" s="134"/>
      <c r="F59" s="52" t="s">
        <v>290</v>
      </c>
      <c r="G59" s="173" t="s">
        <v>319</v>
      </c>
      <c r="H59" s="80" t="s">
        <v>403</v>
      </c>
      <c r="I59" s="80" t="s">
        <v>405</v>
      </c>
      <c r="J59" s="80"/>
      <c r="K59" s="91"/>
      <c r="L59" s="91"/>
      <c r="M59" s="94"/>
    </row>
    <row r="60" spans="1:13" s="29" customFormat="1" ht="39.950000000000003" customHeight="1" x14ac:dyDescent="0.3">
      <c r="A60" s="150">
        <v>59</v>
      </c>
      <c r="B60" s="93" t="s">
        <v>45</v>
      </c>
      <c r="C60" s="92" t="s">
        <v>243</v>
      </c>
      <c r="D60" s="93" t="s">
        <v>264</v>
      </c>
      <c r="E60" s="134"/>
      <c r="F60" s="52" t="s">
        <v>291</v>
      </c>
      <c r="G60" s="173" t="s">
        <v>319</v>
      </c>
      <c r="H60" s="80" t="s">
        <v>403</v>
      </c>
      <c r="I60" s="80" t="s">
        <v>405</v>
      </c>
      <c r="J60" s="80"/>
      <c r="K60" s="91"/>
      <c r="L60" s="91"/>
      <c r="M60" s="94"/>
    </row>
    <row r="61" spans="1:13" s="29" customFormat="1" ht="39.950000000000003" customHeight="1" thickBot="1" x14ac:dyDescent="0.35">
      <c r="A61" s="160">
        <v>60</v>
      </c>
      <c r="B61" s="139" t="s">
        <v>45</v>
      </c>
      <c r="C61" s="138" t="s">
        <v>243</v>
      </c>
      <c r="D61" s="139" t="s">
        <v>264</v>
      </c>
      <c r="E61" s="141"/>
      <c r="F61" s="186" t="s">
        <v>292</v>
      </c>
      <c r="G61" s="187" t="s">
        <v>319</v>
      </c>
      <c r="H61" s="132" t="s">
        <v>407</v>
      </c>
      <c r="I61" s="132" t="s">
        <v>409</v>
      </c>
      <c r="J61" s="132"/>
      <c r="K61" s="133"/>
      <c r="L61" s="133"/>
      <c r="M61" s="140"/>
    </row>
    <row r="62" spans="1:13" s="29" customFormat="1" ht="39.950000000000003" customHeight="1" x14ac:dyDescent="0.3">
      <c r="A62" s="176">
        <v>61</v>
      </c>
      <c r="B62" s="177" t="s">
        <v>126</v>
      </c>
      <c r="C62" s="178" t="s">
        <v>247</v>
      </c>
      <c r="D62" s="177" t="s">
        <v>127</v>
      </c>
      <c r="E62" s="179" t="s">
        <v>249</v>
      </c>
      <c r="F62" s="180" t="s">
        <v>265</v>
      </c>
      <c r="G62" s="181" t="s">
        <v>311</v>
      </c>
      <c r="H62" s="181" t="s">
        <v>312</v>
      </c>
      <c r="I62" s="199" t="s">
        <v>313</v>
      </c>
      <c r="J62" s="200" t="s">
        <v>380</v>
      </c>
      <c r="K62" s="201" t="s">
        <v>381</v>
      </c>
      <c r="L62" s="201" t="s">
        <v>310</v>
      </c>
      <c r="M62" s="184"/>
    </row>
    <row r="63" spans="1:13" s="29" customFormat="1" ht="39.950000000000003" customHeight="1" x14ac:dyDescent="0.3">
      <c r="A63" s="150">
        <v>62</v>
      </c>
      <c r="B63" s="93" t="s">
        <v>252</v>
      </c>
      <c r="C63" s="93" t="s">
        <v>246</v>
      </c>
      <c r="D63" s="93" t="s">
        <v>248</v>
      </c>
      <c r="E63" s="134"/>
      <c r="F63" s="137" t="s">
        <v>267</v>
      </c>
      <c r="G63" s="173" t="s">
        <v>311</v>
      </c>
      <c r="H63" s="173" t="s">
        <v>312</v>
      </c>
      <c r="I63" s="169" t="s">
        <v>313</v>
      </c>
      <c r="J63" s="80" t="s">
        <v>380</v>
      </c>
      <c r="K63" s="91" t="s">
        <v>381</v>
      </c>
      <c r="L63" s="91" t="s">
        <v>310</v>
      </c>
      <c r="M63" s="94"/>
    </row>
    <row r="64" spans="1:13" s="29" customFormat="1" ht="39.950000000000003" customHeight="1" x14ac:dyDescent="0.3">
      <c r="A64" s="150">
        <v>63</v>
      </c>
      <c r="B64" s="93" t="s">
        <v>252</v>
      </c>
      <c r="C64" s="93" t="s">
        <v>246</v>
      </c>
      <c r="D64" s="93" t="s">
        <v>248</v>
      </c>
      <c r="E64" s="134"/>
      <c r="F64" s="137" t="s">
        <v>271</v>
      </c>
      <c r="G64" s="173" t="s">
        <v>311</v>
      </c>
      <c r="H64" s="173" t="s">
        <v>314</v>
      </c>
      <c r="I64" s="169" t="s">
        <v>315</v>
      </c>
      <c r="J64" s="80" t="s">
        <v>380</v>
      </c>
      <c r="K64" s="91" t="s">
        <v>381</v>
      </c>
      <c r="L64" s="91" t="s">
        <v>310</v>
      </c>
      <c r="M64" s="94"/>
    </row>
    <row r="65" spans="1:13" s="29" customFormat="1" ht="39.950000000000003" customHeight="1" x14ac:dyDescent="0.3">
      <c r="A65" s="150">
        <v>64</v>
      </c>
      <c r="B65" s="93" t="s">
        <v>252</v>
      </c>
      <c r="C65" s="93" t="s">
        <v>246</v>
      </c>
      <c r="D65" s="93" t="s">
        <v>248</v>
      </c>
      <c r="E65" s="134"/>
      <c r="F65" s="137" t="s">
        <v>269</v>
      </c>
      <c r="G65" s="173" t="s">
        <v>311</v>
      </c>
      <c r="H65" s="173" t="s">
        <v>312</v>
      </c>
      <c r="I65" s="169" t="s">
        <v>313</v>
      </c>
      <c r="J65" s="80" t="s">
        <v>380</v>
      </c>
      <c r="K65" s="91" t="s">
        <v>381</v>
      </c>
      <c r="L65" s="91" t="s">
        <v>310</v>
      </c>
      <c r="M65" s="94"/>
    </row>
    <row r="66" spans="1:13" s="29" customFormat="1" ht="39.950000000000003" customHeight="1" x14ac:dyDescent="0.3">
      <c r="A66" s="150">
        <v>65</v>
      </c>
      <c r="B66" s="93" t="s">
        <v>252</v>
      </c>
      <c r="C66" s="93" t="s">
        <v>246</v>
      </c>
      <c r="D66" s="93" t="s">
        <v>248</v>
      </c>
      <c r="E66" s="134"/>
      <c r="F66" s="137" t="s">
        <v>273</v>
      </c>
      <c r="G66" s="173" t="s">
        <v>311</v>
      </c>
      <c r="H66" s="173" t="s">
        <v>312</v>
      </c>
      <c r="I66" s="169" t="s">
        <v>313</v>
      </c>
      <c r="J66" s="80" t="s">
        <v>380</v>
      </c>
      <c r="K66" s="91" t="s">
        <v>381</v>
      </c>
      <c r="L66" s="91" t="s">
        <v>310</v>
      </c>
      <c r="M66" s="94"/>
    </row>
    <row r="67" spans="1:13" s="29" customFormat="1" ht="39.950000000000003" customHeight="1" x14ac:dyDescent="0.3">
      <c r="A67" s="150">
        <v>66</v>
      </c>
      <c r="B67" s="93" t="s">
        <v>252</v>
      </c>
      <c r="C67" s="93" t="s">
        <v>246</v>
      </c>
      <c r="D67" s="93" t="s">
        <v>248</v>
      </c>
      <c r="E67" s="134"/>
      <c r="F67" s="137" t="s">
        <v>275</v>
      </c>
      <c r="G67" s="173" t="s">
        <v>311</v>
      </c>
      <c r="H67" s="173" t="s">
        <v>312</v>
      </c>
      <c r="I67" s="169" t="s">
        <v>313</v>
      </c>
      <c r="J67" s="80" t="s">
        <v>380</v>
      </c>
      <c r="K67" s="91" t="s">
        <v>381</v>
      </c>
      <c r="L67" s="91" t="s">
        <v>310</v>
      </c>
      <c r="M67" s="94"/>
    </row>
    <row r="68" spans="1:13" s="29" customFormat="1" ht="39.950000000000003" customHeight="1" x14ac:dyDescent="0.3">
      <c r="A68" s="150">
        <v>67</v>
      </c>
      <c r="B68" s="93" t="s">
        <v>252</v>
      </c>
      <c r="C68" s="93" t="s">
        <v>246</v>
      </c>
      <c r="D68" s="93" t="s">
        <v>248</v>
      </c>
      <c r="E68" s="134"/>
      <c r="F68" s="137" t="s">
        <v>277</v>
      </c>
      <c r="G68" s="173" t="s">
        <v>311</v>
      </c>
      <c r="H68" s="173" t="s">
        <v>316</v>
      </c>
      <c r="I68" s="169" t="s">
        <v>317</v>
      </c>
      <c r="J68" s="80" t="s">
        <v>380</v>
      </c>
      <c r="K68" s="91" t="s">
        <v>381</v>
      </c>
      <c r="L68" s="91" t="s">
        <v>310</v>
      </c>
      <c r="M68" s="94"/>
    </row>
    <row r="69" spans="1:13" s="29" customFormat="1" ht="39.950000000000003" customHeight="1" x14ac:dyDescent="0.3">
      <c r="A69" s="150">
        <v>68</v>
      </c>
      <c r="B69" s="93" t="s">
        <v>252</v>
      </c>
      <c r="C69" s="93" t="s">
        <v>246</v>
      </c>
      <c r="D69" s="93" t="s">
        <v>248</v>
      </c>
      <c r="E69" s="134"/>
      <c r="F69" s="137" t="s">
        <v>279</v>
      </c>
      <c r="G69" s="173" t="s">
        <v>311</v>
      </c>
      <c r="H69" s="173" t="s">
        <v>312</v>
      </c>
      <c r="I69" s="169" t="s">
        <v>313</v>
      </c>
      <c r="J69" s="80" t="s">
        <v>380</v>
      </c>
      <c r="K69" s="91" t="s">
        <v>381</v>
      </c>
      <c r="L69" s="91" t="s">
        <v>310</v>
      </c>
      <c r="M69" s="94"/>
    </row>
    <row r="70" spans="1:13" s="29" customFormat="1" ht="39.950000000000003" customHeight="1" x14ac:dyDescent="0.3">
      <c r="A70" s="150">
        <v>69</v>
      </c>
      <c r="B70" s="93" t="s">
        <v>252</v>
      </c>
      <c r="C70" s="93" t="s">
        <v>246</v>
      </c>
      <c r="D70" s="93" t="s">
        <v>248</v>
      </c>
      <c r="E70" s="134"/>
      <c r="F70" s="137" t="s">
        <v>281</v>
      </c>
      <c r="G70" s="173" t="s">
        <v>311</v>
      </c>
      <c r="H70" s="173" t="s">
        <v>314</v>
      </c>
      <c r="I70" s="169" t="s">
        <v>318</v>
      </c>
      <c r="J70" s="80" t="s">
        <v>380</v>
      </c>
      <c r="K70" s="91" t="s">
        <v>381</v>
      </c>
      <c r="L70" s="91" t="s">
        <v>310</v>
      </c>
      <c r="M70" s="94"/>
    </row>
    <row r="71" spans="1:13" s="29" customFormat="1" ht="39.950000000000003" customHeight="1" thickBot="1" x14ac:dyDescent="0.35">
      <c r="A71" s="160">
        <v>70</v>
      </c>
      <c r="B71" s="139" t="s">
        <v>252</v>
      </c>
      <c r="C71" s="139" t="s">
        <v>246</v>
      </c>
      <c r="D71" s="139" t="s">
        <v>248</v>
      </c>
      <c r="E71" s="141"/>
      <c r="F71" s="142" t="s">
        <v>283</v>
      </c>
      <c r="G71" s="173" t="s">
        <v>311</v>
      </c>
      <c r="H71" s="173" t="s">
        <v>312</v>
      </c>
      <c r="I71" s="169" t="s">
        <v>313</v>
      </c>
      <c r="J71" s="80" t="s">
        <v>380</v>
      </c>
      <c r="K71" s="91" t="s">
        <v>381</v>
      </c>
      <c r="L71" s="91" t="s">
        <v>310</v>
      </c>
      <c r="M71" s="140"/>
    </row>
    <row r="72" spans="1:13" s="29" customFormat="1" ht="39.950000000000003" customHeight="1" x14ac:dyDescent="0.3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 x14ac:dyDescent="0.3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 x14ac:dyDescent="0.3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 x14ac:dyDescent="0.3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 x14ac:dyDescent="0.3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 x14ac:dyDescent="0.3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 x14ac:dyDescent="0.3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 x14ac:dyDescent="0.3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 x14ac:dyDescent="0.3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 x14ac:dyDescent="0.3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 x14ac:dyDescent="0.3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 x14ac:dyDescent="0.3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 x14ac:dyDescent="0.35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3"/>
  <sheetViews>
    <sheetView topLeftCell="A9" workbookViewId="0">
      <selection activeCell="F21" sqref="F21:I21"/>
    </sheetView>
  </sheetViews>
  <sheetFormatPr defaultRowHeight="16.5" x14ac:dyDescent="0.3"/>
  <cols>
    <col min="1" max="1" width="5.5" style="29" bestFit="1" customWidth="1"/>
    <col min="2" max="2" width="12.375" style="29" customWidth="1"/>
    <col min="3" max="3" width="46.75" style="29" customWidth="1"/>
    <col min="4" max="4" width="39.375" style="29" customWidth="1"/>
    <col min="5" max="5" width="6.625" style="29" bestFit="1" customWidth="1"/>
    <col min="6" max="6" width="9.25" style="29" bestFit="1" customWidth="1"/>
    <col min="7" max="7" width="10.125" style="29" bestFit="1" customWidth="1"/>
    <col min="8" max="10" width="14.25" style="29" bestFit="1" customWidth="1"/>
    <col min="11" max="11" width="54.375" style="29" bestFit="1" customWidth="1"/>
    <col min="12" max="16384" width="9" style="29"/>
  </cols>
  <sheetData>
    <row r="1" spans="1:11" ht="30" customHeight="1" x14ac:dyDescent="0.3">
      <c r="A1" s="149" t="s">
        <v>136</v>
      </c>
      <c r="B1" s="146" t="s">
        <v>0</v>
      </c>
      <c r="C1" s="146" t="s">
        <v>417</v>
      </c>
      <c r="D1" s="146" t="s">
        <v>418</v>
      </c>
      <c r="E1" s="153" t="s">
        <v>419</v>
      </c>
      <c r="F1" s="154" t="s">
        <v>300</v>
      </c>
      <c r="G1" s="154" t="s">
        <v>301</v>
      </c>
      <c r="H1" s="174" t="s">
        <v>49</v>
      </c>
      <c r="I1" s="147" t="s">
        <v>253</v>
      </c>
      <c r="J1" s="147" t="s">
        <v>254</v>
      </c>
      <c r="K1" s="148" t="s">
        <v>420</v>
      </c>
    </row>
    <row r="2" spans="1:11" x14ac:dyDescent="0.3">
      <c r="A2" s="150">
        <v>1</v>
      </c>
      <c r="B2" s="93" t="s">
        <v>250</v>
      </c>
      <c r="C2" s="134" t="s">
        <v>444</v>
      </c>
      <c r="D2" s="52"/>
      <c r="E2" s="173" t="s">
        <v>456</v>
      </c>
      <c r="F2" s="170" t="s">
        <v>458</v>
      </c>
      <c r="G2" s="170" t="s">
        <v>458</v>
      </c>
      <c r="H2" s="170" t="s">
        <v>458</v>
      </c>
      <c r="I2" s="91" t="s">
        <v>47</v>
      </c>
      <c r="J2" s="91"/>
      <c r="K2" s="94"/>
    </row>
    <row r="3" spans="1:11" x14ac:dyDescent="0.3">
      <c r="A3" s="150">
        <v>2</v>
      </c>
      <c r="B3" s="93" t="s">
        <v>250</v>
      </c>
      <c r="C3" s="134" t="s">
        <v>445</v>
      </c>
      <c r="D3" s="52"/>
      <c r="E3" s="173" t="s">
        <v>457</v>
      </c>
      <c r="F3" s="170" t="s">
        <v>459</v>
      </c>
      <c r="G3" s="170" t="s">
        <v>459</v>
      </c>
      <c r="H3" s="170" t="s">
        <v>459</v>
      </c>
      <c r="I3" s="91" t="s">
        <v>47</v>
      </c>
      <c r="J3" s="91"/>
      <c r="K3" s="94"/>
    </row>
    <row r="4" spans="1:11" x14ac:dyDescent="0.3">
      <c r="A4" s="150">
        <v>3</v>
      </c>
      <c r="B4" s="93" t="s">
        <v>250</v>
      </c>
      <c r="C4" s="134" t="s">
        <v>446</v>
      </c>
      <c r="D4" s="52"/>
      <c r="E4" s="173" t="s">
        <v>456</v>
      </c>
      <c r="F4" s="170" t="s">
        <v>458</v>
      </c>
      <c r="G4" s="170" t="s">
        <v>458</v>
      </c>
      <c r="H4" s="170" t="s">
        <v>458</v>
      </c>
      <c r="I4" s="91" t="s">
        <v>47</v>
      </c>
      <c r="J4" s="91"/>
      <c r="K4" s="94"/>
    </row>
    <row r="5" spans="1:11" x14ac:dyDescent="0.3">
      <c r="A5" s="150">
        <v>4</v>
      </c>
      <c r="B5" s="93" t="s">
        <v>250</v>
      </c>
      <c r="C5" s="134" t="s">
        <v>448</v>
      </c>
      <c r="D5" s="52"/>
      <c r="E5" s="173" t="s">
        <v>456</v>
      </c>
      <c r="F5" s="170" t="s">
        <v>458</v>
      </c>
      <c r="G5" s="170" t="s">
        <v>458</v>
      </c>
      <c r="H5" s="170" t="s">
        <v>458</v>
      </c>
      <c r="I5" s="91" t="s">
        <v>47</v>
      </c>
      <c r="J5" s="91"/>
      <c r="K5" s="94"/>
    </row>
    <row r="6" spans="1:11" ht="27" x14ac:dyDescent="0.3">
      <c r="A6" s="150">
        <v>5</v>
      </c>
      <c r="B6" s="93" t="s">
        <v>250</v>
      </c>
      <c r="C6" s="134" t="s">
        <v>447</v>
      </c>
      <c r="D6" s="52"/>
      <c r="E6" s="173" t="s">
        <v>456</v>
      </c>
      <c r="F6" s="170" t="s">
        <v>458</v>
      </c>
      <c r="G6" s="170" t="s">
        <v>458</v>
      </c>
      <c r="H6" s="170" t="s">
        <v>458</v>
      </c>
      <c r="I6" s="91" t="s">
        <v>47</v>
      </c>
      <c r="J6" s="91"/>
      <c r="K6" s="136"/>
    </row>
    <row r="7" spans="1:11" x14ac:dyDescent="0.3">
      <c r="A7" s="150">
        <v>6</v>
      </c>
      <c r="B7" s="93" t="s">
        <v>250</v>
      </c>
      <c r="C7" s="134" t="s">
        <v>449</v>
      </c>
      <c r="D7" s="52"/>
      <c r="E7" s="173" t="s">
        <v>456</v>
      </c>
      <c r="F7" s="170" t="s">
        <v>458</v>
      </c>
      <c r="G7" s="170" t="s">
        <v>458</v>
      </c>
      <c r="H7" s="170" t="s">
        <v>458</v>
      </c>
      <c r="I7" s="91" t="s">
        <v>47</v>
      </c>
      <c r="J7" s="91"/>
      <c r="K7" s="94"/>
    </row>
    <row r="8" spans="1:11" ht="27" x14ac:dyDescent="0.3">
      <c r="A8" s="150">
        <v>7</v>
      </c>
      <c r="B8" s="93" t="s">
        <v>250</v>
      </c>
      <c r="C8" s="134" t="s">
        <v>450</v>
      </c>
      <c r="D8" s="52" t="s">
        <v>460</v>
      </c>
      <c r="E8" s="173" t="s">
        <v>456</v>
      </c>
      <c r="F8" s="170" t="s">
        <v>469</v>
      </c>
      <c r="G8" s="170" t="s">
        <v>470</v>
      </c>
      <c r="H8" s="170"/>
      <c r="I8" s="91"/>
      <c r="J8" s="91"/>
      <c r="K8" s="94"/>
    </row>
    <row r="9" spans="1:11" ht="27" x14ac:dyDescent="0.3">
      <c r="A9" s="150">
        <v>8</v>
      </c>
      <c r="B9" s="93" t="s">
        <v>250</v>
      </c>
      <c r="C9" s="134" t="s">
        <v>451</v>
      </c>
      <c r="D9" s="52" t="s">
        <v>461</v>
      </c>
      <c r="E9" s="173" t="s">
        <v>456</v>
      </c>
      <c r="F9" s="170" t="s">
        <v>469</v>
      </c>
      <c r="G9" s="170" t="s">
        <v>470</v>
      </c>
      <c r="H9" s="170" t="s">
        <v>474</v>
      </c>
      <c r="I9" s="91" t="s">
        <v>47</v>
      </c>
      <c r="J9" s="91"/>
      <c r="K9" s="94"/>
    </row>
    <row r="10" spans="1:11" x14ac:dyDescent="0.3">
      <c r="A10" s="150">
        <v>9</v>
      </c>
      <c r="B10" s="93" t="s">
        <v>250</v>
      </c>
      <c r="C10" s="134" t="s">
        <v>452</v>
      </c>
      <c r="D10" s="52"/>
      <c r="E10" s="173" t="s">
        <v>456</v>
      </c>
      <c r="F10" s="170" t="s">
        <v>458</v>
      </c>
      <c r="G10" s="170" t="s">
        <v>458</v>
      </c>
      <c r="H10" s="170" t="s">
        <v>458</v>
      </c>
      <c r="I10" s="91" t="s">
        <v>47</v>
      </c>
      <c r="J10" s="91"/>
      <c r="K10" s="94"/>
    </row>
    <row r="11" spans="1:11" x14ac:dyDescent="0.3">
      <c r="A11" s="150">
        <v>10</v>
      </c>
      <c r="B11" s="93" t="s">
        <v>250</v>
      </c>
      <c r="C11" s="134" t="s">
        <v>453</v>
      </c>
      <c r="D11" s="52"/>
      <c r="E11" s="173" t="s">
        <v>457</v>
      </c>
      <c r="F11" s="170" t="s">
        <v>459</v>
      </c>
      <c r="G11" s="170" t="s">
        <v>459</v>
      </c>
      <c r="H11" s="170" t="s">
        <v>459</v>
      </c>
      <c r="I11" s="91" t="s">
        <v>47</v>
      </c>
      <c r="J11" s="91"/>
      <c r="K11" s="94"/>
    </row>
    <row r="12" spans="1:11" ht="27" x14ac:dyDescent="0.3">
      <c r="A12" s="150">
        <v>11</v>
      </c>
      <c r="B12" s="93" t="s">
        <v>250</v>
      </c>
      <c r="C12" s="134" t="s">
        <v>454</v>
      </c>
      <c r="D12" s="52"/>
      <c r="E12" s="173" t="s">
        <v>456</v>
      </c>
      <c r="F12" s="170" t="s">
        <v>458</v>
      </c>
      <c r="G12" s="170" t="s">
        <v>458</v>
      </c>
      <c r="H12" s="170" t="s">
        <v>458</v>
      </c>
      <c r="I12" s="91" t="s">
        <v>47</v>
      </c>
      <c r="J12" s="91"/>
      <c r="K12" s="52"/>
    </row>
    <row r="13" spans="1:11" x14ac:dyDescent="0.3">
      <c r="A13" s="150">
        <v>12</v>
      </c>
      <c r="B13" s="93" t="s">
        <v>250</v>
      </c>
      <c r="C13" s="134" t="s">
        <v>455</v>
      </c>
      <c r="D13" s="52"/>
      <c r="E13" s="173" t="s">
        <v>456</v>
      </c>
      <c r="F13" s="170" t="s">
        <v>458</v>
      </c>
      <c r="G13" s="170" t="s">
        <v>458</v>
      </c>
      <c r="H13" s="170" t="s">
        <v>458</v>
      </c>
      <c r="I13" s="91" t="s">
        <v>47</v>
      </c>
      <c r="J13" s="91"/>
      <c r="K13" s="94"/>
    </row>
    <row r="14" spans="1:11" x14ac:dyDescent="0.3">
      <c r="A14" s="150">
        <v>13</v>
      </c>
      <c r="B14" s="93" t="s">
        <v>250</v>
      </c>
      <c r="C14" s="134" t="s">
        <v>462</v>
      </c>
      <c r="D14" s="52" t="s">
        <v>463</v>
      </c>
      <c r="E14" s="173" t="s">
        <v>457</v>
      </c>
      <c r="F14" s="170" t="s">
        <v>459</v>
      </c>
      <c r="G14" s="170" t="s">
        <v>459</v>
      </c>
      <c r="H14" s="170" t="s">
        <v>459</v>
      </c>
      <c r="I14" s="91" t="s">
        <v>47</v>
      </c>
      <c r="J14" s="91"/>
      <c r="K14" s="94"/>
    </row>
    <row r="15" spans="1:11" ht="27" x14ac:dyDescent="0.3">
      <c r="A15" s="150">
        <v>14</v>
      </c>
      <c r="B15" s="93" t="s">
        <v>250</v>
      </c>
      <c r="C15" s="52" t="s">
        <v>471</v>
      </c>
      <c r="D15" s="52"/>
      <c r="E15" s="173" t="s">
        <v>319</v>
      </c>
      <c r="F15" s="170" t="s">
        <v>474</v>
      </c>
      <c r="G15" s="170" t="s">
        <v>474</v>
      </c>
      <c r="H15" s="170" t="s">
        <v>474</v>
      </c>
      <c r="I15" s="91" t="s">
        <v>47</v>
      </c>
      <c r="J15" s="91"/>
      <c r="K15" s="135"/>
    </row>
    <row r="16" spans="1:11" x14ac:dyDescent="0.3">
      <c r="A16" s="150">
        <v>16</v>
      </c>
      <c r="B16" s="93" t="s">
        <v>250</v>
      </c>
      <c r="C16" s="134" t="s">
        <v>472</v>
      </c>
      <c r="D16" s="52"/>
      <c r="E16" s="173" t="s">
        <v>319</v>
      </c>
      <c r="F16" s="170" t="s">
        <v>474</v>
      </c>
      <c r="G16" s="170" t="s">
        <v>474</v>
      </c>
      <c r="H16" s="170" t="s">
        <v>474</v>
      </c>
      <c r="I16" s="91" t="s">
        <v>47</v>
      </c>
      <c r="J16" s="91"/>
      <c r="K16" s="94"/>
    </row>
    <row r="17" spans="1:11" ht="27" x14ac:dyDescent="0.3">
      <c r="A17" s="150">
        <v>17</v>
      </c>
      <c r="B17" s="93" t="s">
        <v>250</v>
      </c>
      <c r="C17" s="134" t="s">
        <v>473</v>
      </c>
      <c r="D17" s="52"/>
      <c r="E17" s="173" t="s">
        <v>319</v>
      </c>
      <c r="F17" s="170" t="s">
        <v>474</v>
      </c>
      <c r="G17" s="170" t="s">
        <v>474</v>
      </c>
      <c r="H17" s="170" t="s">
        <v>474</v>
      </c>
      <c r="I17" s="91" t="s">
        <v>47</v>
      </c>
      <c r="J17" s="91"/>
      <c r="K17" s="94"/>
    </row>
    <row r="18" spans="1:11" x14ac:dyDescent="0.3">
      <c r="A18" s="150">
        <v>18</v>
      </c>
      <c r="B18" s="93" t="s">
        <v>250</v>
      </c>
      <c r="C18" s="52" t="s">
        <v>475</v>
      </c>
      <c r="D18" s="52"/>
      <c r="E18" s="173" t="s">
        <v>491</v>
      </c>
      <c r="F18" s="170" t="s">
        <v>492</v>
      </c>
      <c r="G18" s="170" t="s">
        <v>492</v>
      </c>
      <c r="H18" s="170" t="s">
        <v>492</v>
      </c>
      <c r="I18" s="91" t="s">
        <v>47</v>
      </c>
      <c r="J18" s="91"/>
      <c r="K18" s="94"/>
    </row>
    <row r="19" spans="1:11" x14ac:dyDescent="0.3">
      <c r="A19" s="150">
        <v>19</v>
      </c>
      <c r="B19" s="93" t="s">
        <v>250</v>
      </c>
      <c r="C19" s="134" t="s">
        <v>476</v>
      </c>
      <c r="D19" s="52"/>
      <c r="E19" s="173" t="s">
        <v>491</v>
      </c>
      <c r="F19" s="170" t="s">
        <v>492</v>
      </c>
      <c r="G19" s="170" t="s">
        <v>492</v>
      </c>
      <c r="H19" s="170" t="s">
        <v>492</v>
      </c>
      <c r="I19" s="91" t="s">
        <v>47</v>
      </c>
      <c r="J19" s="91"/>
      <c r="K19" s="94"/>
    </row>
    <row r="20" spans="1:11" x14ac:dyDescent="0.3">
      <c r="A20" s="150">
        <v>20</v>
      </c>
      <c r="B20" s="93" t="s">
        <v>250</v>
      </c>
      <c r="C20" s="134" t="s">
        <v>477</v>
      </c>
      <c r="D20" s="52"/>
      <c r="E20" s="173" t="s">
        <v>491</v>
      </c>
      <c r="F20" s="170" t="s">
        <v>492</v>
      </c>
      <c r="G20" s="170" t="s">
        <v>492</v>
      </c>
      <c r="H20" s="170" t="s">
        <v>492</v>
      </c>
      <c r="I20" s="91" t="s">
        <v>47</v>
      </c>
      <c r="J20" s="91"/>
      <c r="K20" s="136"/>
    </row>
    <row r="21" spans="1:11" x14ac:dyDescent="0.3">
      <c r="A21" s="150">
        <v>21</v>
      </c>
      <c r="B21" s="93" t="s">
        <v>250</v>
      </c>
      <c r="C21" s="134" t="s">
        <v>478</v>
      </c>
      <c r="D21" s="52"/>
      <c r="E21" s="173" t="s">
        <v>491</v>
      </c>
      <c r="F21" s="170" t="s">
        <v>492</v>
      </c>
      <c r="G21" s="170" t="s">
        <v>492</v>
      </c>
      <c r="H21" s="170" t="s">
        <v>492</v>
      </c>
      <c r="I21" s="91" t="s">
        <v>47</v>
      </c>
      <c r="J21" s="91"/>
      <c r="K21" s="94"/>
    </row>
    <row r="22" spans="1:11" ht="27" x14ac:dyDescent="0.3">
      <c r="A22" s="150">
        <v>22</v>
      </c>
      <c r="B22" s="93" t="s">
        <v>250</v>
      </c>
      <c r="C22" s="134" t="s">
        <v>479</v>
      </c>
      <c r="D22" s="52"/>
      <c r="E22" s="173"/>
      <c r="F22" s="170"/>
      <c r="G22" s="155"/>
      <c r="H22" s="155"/>
      <c r="I22" s="91"/>
      <c r="J22" s="91"/>
      <c r="K22" s="94"/>
    </row>
    <row r="23" spans="1:11" ht="27" x14ac:dyDescent="0.3">
      <c r="A23" s="150">
        <v>23</v>
      </c>
      <c r="B23" s="93" t="s">
        <v>250</v>
      </c>
      <c r="C23" s="134" t="s">
        <v>480</v>
      </c>
      <c r="D23" s="52"/>
      <c r="E23" s="173"/>
      <c r="F23" s="170"/>
      <c r="G23" s="155"/>
      <c r="H23" s="155"/>
      <c r="I23" s="91"/>
      <c r="J23" s="91"/>
      <c r="K23" s="94"/>
    </row>
    <row r="24" spans="1:11" x14ac:dyDescent="0.3">
      <c r="A24" s="150">
        <v>24</v>
      </c>
      <c r="B24" s="93" t="s">
        <v>250</v>
      </c>
      <c r="C24" s="134" t="s">
        <v>481</v>
      </c>
      <c r="D24" s="52"/>
      <c r="E24" s="173"/>
      <c r="F24" s="170"/>
      <c r="G24" s="155"/>
      <c r="H24" s="155"/>
      <c r="I24" s="91"/>
      <c r="J24" s="91"/>
      <c r="K24" s="94"/>
    </row>
    <row r="25" spans="1:11" ht="27" x14ac:dyDescent="0.3">
      <c r="A25" s="150">
        <v>25</v>
      </c>
      <c r="B25" s="93" t="s">
        <v>250</v>
      </c>
      <c r="C25" s="134" t="s">
        <v>482</v>
      </c>
      <c r="D25" s="52"/>
      <c r="E25" s="173"/>
      <c r="F25" s="170"/>
      <c r="G25" s="155"/>
      <c r="H25" s="155"/>
      <c r="I25" s="91"/>
      <c r="J25" s="91"/>
      <c r="K25" s="94"/>
    </row>
    <row r="26" spans="1:11" ht="40.5" x14ac:dyDescent="0.3">
      <c r="A26" s="150">
        <v>26</v>
      </c>
      <c r="B26" s="93" t="s">
        <v>250</v>
      </c>
      <c r="C26" s="134" t="s">
        <v>483</v>
      </c>
      <c r="D26" s="52"/>
      <c r="E26" s="173"/>
      <c r="F26" s="170"/>
      <c r="G26" s="155"/>
      <c r="H26" s="155"/>
      <c r="I26" s="91"/>
      <c r="J26" s="91"/>
      <c r="K26" s="94"/>
    </row>
    <row r="27" spans="1:11" ht="54" x14ac:dyDescent="0.3">
      <c r="A27" s="150">
        <v>27</v>
      </c>
      <c r="B27" s="93" t="s">
        <v>250</v>
      </c>
      <c r="C27" s="134" t="s">
        <v>484</v>
      </c>
      <c r="D27" s="52"/>
      <c r="E27" s="173"/>
      <c r="F27" s="170"/>
      <c r="G27" s="155"/>
      <c r="H27" s="155"/>
      <c r="I27" s="91"/>
      <c r="J27" s="91"/>
      <c r="K27" s="94"/>
    </row>
    <row r="28" spans="1:11" ht="27" x14ac:dyDescent="0.3">
      <c r="A28" s="150">
        <v>28</v>
      </c>
      <c r="B28" s="93" t="s">
        <v>250</v>
      </c>
      <c r="C28" s="134" t="s">
        <v>485</v>
      </c>
      <c r="D28" s="52"/>
      <c r="E28" s="173"/>
      <c r="F28" s="170"/>
      <c r="G28" s="155"/>
      <c r="H28" s="155"/>
      <c r="I28" s="91"/>
      <c r="J28" s="91"/>
      <c r="K28" s="94"/>
    </row>
    <row r="29" spans="1:11" ht="27" x14ac:dyDescent="0.3">
      <c r="A29" s="150">
        <v>29</v>
      </c>
      <c r="B29" s="93" t="s">
        <v>250</v>
      </c>
      <c r="C29" s="134" t="s">
        <v>486</v>
      </c>
      <c r="D29" s="52"/>
      <c r="E29" s="173"/>
      <c r="F29" s="170"/>
      <c r="G29" s="155"/>
      <c r="H29" s="155"/>
      <c r="I29" s="91"/>
      <c r="J29" s="91"/>
      <c r="K29" s="94"/>
    </row>
    <row r="30" spans="1:11" x14ac:dyDescent="0.3">
      <c r="A30" s="150">
        <v>30</v>
      </c>
      <c r="B30" s="93"/>
      <c r="C30" s="134"/>
      <c r="D30" s="52"/>
      <c r="E30" s="173"/>
      <c r="F30" s="170"/>
      <c r="G30" s="155"/>
      <c r="H30" s="155"/>
      <c r="I30" s="91"/>
      <c r="J30" s="91"/>
      <c r="K30" s="94"/>
    </row>
    <row r="31" spans="1:11" x14ac:dyDescent="0.3">
      <c r="A31" s="150">
        <v>31</v>
      </c>
      <c r="B31" s="93"/>
      <c r="C31" s="134"/>
      <c r="D31" s="52"/>
      <c r="E31" s="173"/>
      <c r="F31" s="170"/>
      <c r="G31" s="155"/>
      <c r="H31" s="155"/>
      <c r="I31" s="91"/>
      <c r="J31" s="91"/>
      <c r="K31" s="94"/>
    </row>
    <row r="32" spans="1:11" x14ac:dyDescent="0.3">
      <c r="A32" s="150">
        <v>32</v>
      </c>
      <c r="B32" s="93"/>
      <c r="C32" s="134"/>
      <c r="D32" s="52"/>
      <c r="E32" s="173"/>
      <c r="F32" s="170"/>
      <c r="G32" s="155"/>
      <c r="H32" s="155"/>
      <c r="I32" s="91"/>
      <c r="J32" s="91"/>
      <c r="K32" s="94"/>
    </row>
    <row r="33" spans="1:11" x14ac:dyDescent="0.3">
      <c r="A33" s="150">
        <v>33</v>
      </c>
      <c r="B33" s="93"/>
      <c r="C33" s="134"/>
      <c r="D33" s="52"/>
      <c r="E33" s="173"/>
      <c r="F33" s="170"/>
      <c r="G33" s="155"/>
      <c r="H33" s="155"/>
      <c r="I33" s="91"/>
      <c r="J33" s="91"/>
      <c r="K33" s="94"/>
    </row>
    <row r="34" spans="1:11" x14ac:dyDescent="0.3">
      <c r="A34" s="150">
        <v>34</v>
      </c>
      <c r="B34" s="93"/>
      <c r="C34" s="52"/>
      <c r="D34" s="52"/>
      <c r="E34" s="173"/>
      <c r="F34" s="170"/>
      <c r="G34" s="155"/>
      <c r="H34" s="155"/>
      <c r="I34" s="91"/>
      <c r="J34" s="91"/>
      <c r="K34" s="94"/>
    </row>
    <row r="35" spans="1:11" x14ac:dyDescent="0.3">
      <c r="A35" s="150">
        <v>35</v>
      </c>
      <c r="B35" s="93"/>
      <c r="C35" s="134"/>
      <c r="D35" s="52"/>
      <c r="E35" s="173"/>
      <c r="F35" s="170"/>
      <c r="G35" s="155"/>
      <c r="H35" s="155"/>
      <c r="I35" s="91"/>
      <c r="J35" s="91"/>
      <c r="K35" s="94"/>
    </row>
    <row r="36" spans="1:11" x14ac:dyDescent="0.3">
      <c r="A36" s="150">
        <v>36</v>
      </c>
      <c r="B36" s="93"/>
      <c r="C36" s="134"/>
      <c r="D36" s="137"/>
      <c r="E36" s="173"/>
      <c r="F36" s="171"/>
      <c r="G36" s="155"/>
      <c r="H36" s="155"/>
      <c r="I36" s="91"/>
      <c r="J36" s="91"/>
      <c r="K36" s="94"/>
    </row>
    <row r="37" spans="1:11" ht="17.25" thickBot="1" x14ac:dyDescent="0.35">
      <c r="A37" s="160">
        <v>37</v>
      </c>
      <c r="B37" s="139"/>
      <c r="C37" s="141"/>
      <c r="D37" s="142"/>
      <c r="E37" s="192"/>
      <c r="F37" s="193"/>
      <c r="G37" s="193"/>
      <c r="H37" s="158"/>
      <c r="I37" s="133"/>
      <c r="J37" s="133"/>
      <c r="K37" s="94"/>
    </row>
    <row r="38" spans="1:11" x14ac:dyDescent="0.3">
      <c r="A38" s="176">
        <v>38</v>
      </c>
      <c r="B38" s="177"/>
      <c r="C38" s="179"/>
      <c r="D38" s="180"/>
      <c r="E38" s="181"/>
      <c r="F38" s="182"/>
      <c r="G38" s="183"/>
      <c r="H38" s="183"/>
      <c r="I38" s="183"/>
      <c r="J38" s="183"/>
      <c r="K38" s="184"/>
    </row>
    <row r="39" spans="1:11" x14ac:dyDescent="0.3">
      <c r="A39" s="150">
        <v>39</v>
      </c>
      <c r="B39" s="93"/>
      <c r="C39" s="134"/>
      <c r="D39" s="137"/>
      <c r="E39" s="173"/>
      <c r="F39" s="170"/>
      <c r="G39" s="155"/>
      <c r="H39" s="183"/>
      <c r="I39" s="183"/>
      <c r="J39" s="155"/>
      <c r="K39" s="94"/>
    </row>
    <row r="40" spans="1:11" ht="17.25" thickBot="1" x14ac:dyDescent="0.35">
      <c r="A40" s="160">
        <v>40</v>
      </c>
      <c r="B40" s="139"/>
      <c r="C40" s="141"/>
      <c r="D40" s="142"/>
      <c r="E40" s="187"/>
      <c r="F40" s="188"/>
      <c r="G40" s="188"/>
      <c r="H40" s="188"/>
      <c r="I40" s="188"/>
      <c r="J40" s="188"/>
      <c r="K40" s="140"/>
    </row>
    <row r="41" spans="1:11" x14ac:dyDescent="0.3">
      <c r="A41" s="176">
        <v>41</v>
      </c>
      <c r="B41" s="177"/>
      <c r="C41" s="179"/>
      <c r="D41" s="185"/>
      <c r="E41" s="173"/>
      <c r="F41" s="80"/>
      <c r="G41" s="80"/>
      <c r="H41" s="183"/>
      <c r="I41" s="183"/>
      <c r="J41" s="183"/>
      <c r="K41" s="184"/>
    </row>
    <row r="42" spans="1:11" x14ac:dyDescent="0.3">
      <c r="A42" s="150">
        <v>42</v>
      </c>
      <c r="B42" s="93"/>
      <c r="C42" s="134"/>
      <c r="D42" s="52"/>
      <c r="E42" s="173"/>
      <c r="F42" s="80"/>
      <c r="G42" s="80"/>
      <c r="H42" s="155"/>
      <c r="I42" s="155"/>
      <c r="J42" s="155"/>
      <c r="K42" s="94"/>
    </row>
    <row r="43" spans="1:11" x14ac:dyDescent="0.3">
      <c r="A43" s="150">
        <v>43</v>
      </c>
      <c r="B43" s="93"/>
      <c r="C43" s="134"/>
      <c r="D43" s="52"/>
      <c r="E43" s="173"/>
      <c r="F43" s="80"/>
      <c r="G43" s="80"/>
      <c r="H43" s="155"/>
      <c r="I43" s="155"/>
      <c r="J43" s="155"/>
      <c r="K43" s="94"/>
    </row>
    <row r="44" spans="1:11" x14ac:dyDescent="0.3">
      <c r="A44" s="150">
        <v>44</v>
      </c>
      <c r="B44" s="93"/>
      <c r="C44" s="134"/>
      <c r="D44" s="52"/>
      <c r="E44" s="173"/>
      <c r="F44" s="80"/>
      <c r="G44" s="80"/>
      <c r="H44" s="155"/>
      <c r="I44" s="155"/>
      <c r="J44" s="155"/>
      <c r="K44" s="94"/>
    </row>
    <row r="45" spans="1:11" x14ac:dyDescent="0.3">
      <c r="A45" s="150">
        <v>45</v>
      </c>
      <c r="B45" s="93"/>
      <c r="C45" s="134"/>
      <c r="D45" s="52"/>
      <c r="E45" s="173"/>
      <c r="F45" s="80"/>
      <c r="G45" s="80"/>
      <c r="H45" s="155"/>
      <c r="I45" s="155"/>
      <c r="J45" s="155"/>
      <c r="K45" s="94"/>
    </row>
    <row r="46" spans="1:11" x14ac:dyDescent="0.3">
      <c r="A46" s="150">
        <v>46</v>
      </c>
      <c r="B46" s="93"/>
      <c r="C46" s="134"/>
      <c r="D46" s="52"/>
      <c r="E46" s="173"/>
      <c r="F46" s="80"/>
      <c r="G46" s="80"/>
      <c r="H46" s="155"/>
      <c r="I46" s="155"/>
      <c r="J46" s="155"/>
      <c r="K46" s="94"/>
    </row>
    <row r="47" spans="1:11" x14ac:dyDescent="0.3">
      <c r="A47" s="150">
        <v>47</v>
      </c>
      <c r="B47" s="93"/>
      <c r="C47" s="134"/>
      <c r="D47" s="52"/>
      <c r="E47" s="173"/>
      <c r="F47" s="80"/>
      <c r="G47" s="80"/>
      <c r="H47" s="155"/>
      <c r="I47" s="155"/>
      <c r="J47" s="155"/>
      <c r="K47" s="94"/>
    </row>
    <row r="48" spans="1:11" x14ac:dyDescent="0.3">
      <c r="A48" s="150">
        <v>48</v>
      </c>
      <c r="B48" s="93"/>
      <c r="C48" s="134"/>
      <c r="D48" s="52"/>
      <c r="E48" s="173"/>
      <c r="F48" s="80"/>
      <c r="G48" s="80"/>
      <c r="H48" s="155"/>
      <c r="I48" s="155"/>
      <c r="J48" s="155"/>
      <c r="K48" s="94"/>
    </row>
    <row r="49" spans="1:11" x14ac:dyDescent="0.3">
      <c r="A49" s="150">
        <v>49</v>
      </c>
      <c r="B49" s="93"/>
      <c r="C49" s="134"/>
      <c r="D49" s="52"/>
      <c r="E49" s="173"/>
      <c r="F49" s="80"/>
      <c r="G49" s="80"/>
      <c r="H49" s="155"/>
      <c r="I49" s="155"/>
      <c r="J49" s="155"/>
      <c r="K49" s="94"/>
    </row>
    <row r="50" spans="1:11" ht="17.25" thickBot="1" x14ac:dyDescent="0.35">
      <c r="A50" s="160">
        <v>50</v>
      </c>
      <c r="B50" s="139"/>
      <c r="C50" s="141"/>
      <c r="D50" s="186"/>
      <c r="E50" s="187"/>
      <c r="F50" s="132"/>
      <c r="G50" s="132"/>
      <c r="H50" s="158"/>
      <c r="I50" s="158"/>
      <c r="J50" s="158"/>
      <c r="K50" s="140"/>
    </row>
    <row r="51" spans="1:11" x14ac:dyDescent="0.3">
      <c r="A51" s="176">
        <v>51</v>
      </c>
      <c r="B51" s="177"/>
      <c r="C51" s="179"/>
      <c r="D51" s="185"/>
      <c r="E51" s="181"/>
      <c r="F51" s="181"/>
      <c r="G51" s="181"/>
      <c r="H51" s="80"/>
      <c r="I51" s="91"/>
      <c r="J51" s="91"/>
      <c r="K51" s="184"/>
    </row>
    <row r="52" spans="1:11" x14ac:dyDescent="0.3">
      <c r="A52" s="150">
        <v>52</v>
      </c>
      <c r="B52" s="93"/>
      <c r="C52" s="134"/>
      <c r="D52" s="52"/>
      <c r="E52" s="173"/>
      <c r="F52" s="173"/>
      <c r="G52" s="173"/>
      <c r="H52" s="80"/>
      <c r="I52" s="91"/>
      <c r="J52" s="91"/>
      <c r="K52" s="94"/>
    </row>
    <row r="53" spans="1:11" x14ac:dyDescent="0.3">
      <c r="A53" s="150">
        <v>53</v>
      </c>
      <c r="B53" s="93"/>
      <c r="C53" s="134"/>
      <c r="D53" s="52"/>
      <c r="E53" s="173"/>
      <c r="F53" s="80"/>
      <c r="G53" s="80"/>
      <c r="H53" s="80"/>
      <c r="I53" s="91"/>
      <c r="J53" s="91"/>
      <c r="K53" s="94"/>
    </row>
    <row r="54" spans="1:11" x14ac:dyDescent="0.3">
      <c r="A54" s="150">
        <v>54</v>
      </c>
      <c r="B54" s="93"/>
      <c r="C54" s="134"/>
      <c r="D54" s="52"/>
      <c r="E54" s="173"/>
      <c r="F54" s="80"/>
      <c r="G54" s="80"/>
      <c r="H54" s="80"/>
      <c r="I54" s="91"/>
      <c r="J54" s="91"/>
      <c r="K54" s="94"/>
    </row>
    <row r="55" spans="1:11" x14ac:dyDescent="0.3">
      <c r="A55" s="150">
        <v>55</v>
      </c>
      <c r="B55" s="93"/>
      <c r="C55" s="134"/>
      <c r="D55" s="52"/>
      <c r="E55" s="173"/>
      <c r="F55" s="80"/>
      <c r="G55" s="80"/>
      <c r="H55" s="80"/>
      <c r="I55" s="91"/>
      <c r="J55" s="91"/>
      <c r="K55" s="94"/>
    </row>
    <row r="56" spans="1:11" x14ac:dyDescent="0.3">
      <c r="A56" s="150">
        <v>56</v>
      </c>
      <c r="B56" s="93"/>
      <c r="C56" s="134"/>
      <c r="D56" s="52"/>
      <c r="E56" s="173"/>
      <c r="F56" s="80"/>
      <c r="G56" s="80"/>
      <c r="H56" s="80"/>
      <c r="I56" s="91"/>
      <c r="J56" s="91"/>
      <c r="K56" s="94"/>
    </row>
    <row r="57" spans="1:11" x14ac:dyDescent="0.3">
      <c r="A57" s="150">
        <v>57</v>
      </c>
      <c r="B57" s="93"/>
      <c r="C57" s="134"/>
      <c r="D57" s="52"/>
      <c r="E57" s="173"/>
      <c r="F57" s="80"/>
      <c r="G57" s="80"/>
      <c r="H57" s="80"/>
      <c r="I57" s="91"/>
      <c r="J57" s="91"/>
      <c r="K57" s="94"/>
    </row>
    <row r="58" spans="1:11" x14ac:dyDescent="0.3">
      <c r="A58" s="150">
        <v>58</v>
      </c>
      <c r="B58" s="93"/>
      <c r="C58" s="134"/>
      <c r="D58" s="52"/>
      <c r="E58" s="173"/>
      <c r="F58" s="80"/>
      <c r="G58" s="80"/>
      <c r="H58" s="80"/>
      <c r="I58" s="91"/>
      <c r="J58" s="91"/>
      <c r="K58" s="94"/>
    </row>
    <row r="59" spans="1:11" x14ac:dyDescent="0.3">
      <c r="A59" s="150">
        <v>59</v>
      </c>
      <c r="B59" s="93"/>
      <c r="C59" s="134"/>
      <c r="D59" s="52"/>
      <c r="E59" s="173"/>
      <c r="F59" s="80"/>
      <c r="G59" s="80"/>
      <c r="H59" s="80"/>
      <c r="I59" s="91"/>
      <c r="J59" s="91"/>
      <c r="K59" s="94"/>
    </row>
    <row r="60" spans="1:11" ht="17.25" thickBot="1" x14ac:dyDescent="0.35">
      <c r="A60" s="160">
        <v>60</v>
      </c>
      <c r="B60" s="139"/>
      <c r="C60" s="141"/>
      <c r="D60" s="186"/>
      <c r="E60" s="187"/>
      <c r="F60" s="132"/>
      <c r="G60" s="132"/>
      <c r="H60" s="132"/>
      <c r="I60" s="133"/>
      <c r="J60" s="133"/>
      <c r="K60" s="140"/>
    </row>
    <row r="61" spans="1:11" x14ac:dyDescent="0.3">
      <c r="A61" s="176">
        <v>61</v>
      </c>
      <c r="B61" s="177"/>
      <c r="C61" s="179"/>
      <c r="D61" s="180"/>
      <c r="E61" s="181"/>
      <c r="F61" s="181"/>
      <c r="G61" s="199"/>
      <c r="H61" s="200"/>
      <c r="I61" s="201"/>
      <c r="J61" s="201"/>
      <c r="K61" s="184"/>
    </row>
    <row r="62" spans="1:11" x14ac:dyDescent="0.3">
      <c r="A62" s="150">
        <v>62</v>
      </c>
      <c r="B62" s="93"/>
      <c r="C62" s="134"/>
      <c r="D62" s="137"/>
      <c r="E62" s="173"/>
      <c r="F62" s="173"/>
      <c r="G62" s="169"/>
      <c r="H62" s="80"/>
      <c r="I62" s="91"/>
      <c r="J62" s="91"/>
      <c r="K62" s="94"/>
    </row>
    <row r="63" spans="1:11" x14ac:dyDescent="0.3">
      <c r="A63" s="150">
        <v>63</v>
      </c>
      <c r="B63" s="93"/>
      <c r="C63" s="134"/>
      <c r="D63" s="137"/>
      <c r="E63" s="173"/>
      <c r="F63" s="173"/>
      <c r="G63" s="169"/>
      <c r="H63" s="80"/>
      <c r="I63" s="91"/>
      <c r="J63" s="91"/>
      <c r="K63" s="94"/>
    </row>
    <row r="64" spans="1:11" x14ac:dyDescent="0.3">
      <c r="A64" s="150">
        <v>64</v>
      </c>
      <c r="B64" s="93"/>
      <c r="C64" s="134"/>
      <c r="D64" s="137"/>
      <c r="E64" s="173"/>
      <c r="F64" s="173"/>
      <c r="G64" s="169"/>
      <c r="H64" s="80"/>
      <c r="I64" s="91"/>
      <c r="J64" s="91"/>
      <c r="K64" s="94"/>
    </row>
    <row r="65" spans="1:11" x14ac:dyDescent="0.3">
      <c r="A65" s="150">
        <v>65</v>
      </c>
      <c r="B65" s="93"/>
      <c r="C65" s="134"/>
      <c r="D65" s="137"/>
      <c r="E65" s="173"/>
      <c r="F65" s="173"/>
      <c r="G65" s="169"/>
      <c r="H65" s="80"/>
      <c r="I65" s="91"/>
      <c r="J65" s="91"/>
      <c r="K65" s="94"/>
    </row>
    <row r="66" spans="1:11" x14ac:dyDescent="0.3">
      <c r="A66" s="150">
        <v>66</v>
      </c>
      <c r="B66" s="93"/>
      <c r="C66" s="134"/>
      <c r="D66" s="137"/>
      <c r="E66" s="173"/>
      <c r="F66" s="173"/>
      <c r="G66" s="169"/>
      <c r="H66" s="80"/>
      <c r="I66" s="91"/>
      <c r="J66" s="91"/>
      <c r="K66" s="94"/>
    </row>
    <row r="67" spans="1:11" x14ac:dyDescent="0.3">
      <c r="A67" s="150">
        <v>67</v>
      </c>
      <c r="B67" s="93"/>
      <c r="C67" s="134"/>
      <c r="D67" s="137"/>
      <c r="E67" s="173"/>
      <c r="F67" s="173"/>
      <c r="G67" s="169"/>
      <c r="H67" s="80"/>
      <c r="I67" s="91"/>
      <c r="J67" s="91"/>
      <c r="K67" s="94"/>
    </row>
    <row r="68" spans="1:11" x14ac:dyDescent="0.3">
      <c r="A68" s="150">
        <v>68</v>
      </c>
      <c r="B68" s="93"/>
      <c r="C68" s="134"/>
      <c r="D68" s="137"/>
      <c r="E68" s="173"/>
      <c r="F68" s="173"/>
      <c r="G68" s="169"/>
      <c r="H68" s="80"/>
      <c r="I68" s="91"/>
      <c r="J68" s="91"/>
      <c r="K68" s="94"/>
    </row>
    <row r="69" spans="1:11" x14ac:dyDescent="0.3">
      <c r="A69" s="150">
        <v>69</v>
      </c>
      <c r="B69" s="93"/>
      <c r="C69" s="134"/>
      <c r="D69" s="137"/>
      <c r="E69" s="173"/>
      <c r="F69" s="173"/>
      <c r="G69" s="169"/>
      <c r="H69" s="80"/>
      <c r="I69" s="91"/>
      <c r="J69" s="91"/>
      <c r="K69" s="94"/>
    </row>
    <row r="70" spans="1:11" ht="17.25" thickBot="1" x14ac:dyDescent="0.35">
      <c r="A70" s="160">
        <v>70</v>
      </c>
      <c r="B70" s="139"/>
      <c r="C70" s="141"/>
      <c r="D70" s="142"/>
      <c r="E70" s="173"/>
      <c r="F70" s="173"/>
      <c r="G70" s="169"/>
      <c r="H70" s="80"/>
      <c r="I70" s="91"/>
      <c r="J70" s="91"/>
      <c r="K70" s="140"/>
    </row>
    <row r="71" spans="1:11" x14ac:dyDescent="0.3">
      <c r="A71" s="189"/>
      <c r="B71" s="177"/>
      <c r="C71" s="179"/>
      <c r="D71" s="180"/>
      <c r="E71" s="190"/>
      <c r="F71" s="191"/>
      <c r="G71" s="183"/>
      <c r="H71" s="183"/>
      <c r="I71" s="183"/>
      <c r="J71" s="183"/>
      <c r="K71" s="184"/>
    </row>
    <row r="72" spans="1:11" x14ac:dyDescent="0.3">
      <c r="A72" s="144"/>
      <c r="B72" s="93"/>
      <c r="C72" s="134"/>
      <c r="D72" s="137"/>
      <c r="E72" s="156"/>
      <c r="F72" s="171"/>
      <c r="G72" s="155"/>
      <c r="H72" s="155"/>
      <c r="I72" s="155"/>
      <c r="J72" s="155"/>
      <c r="K72" s="94"/>
    </row>
    <row r="73" spans="1:11" x14ac:dyDescent="0.3">
      <c r="A73" s="144"/>
      <c r="B73" s="93"/>
      <c r="C73" s="134"/>
      <c r="D73" s="137"/>
      <c r="E73" s="156"/>
      <c r="F73" s="171"/>
      <c r="G73" s="155"/>
      <c r="H73" s="155"/>
      <c r="I73" s="155"/>
      <c r="J73" s="155"/>
      <c r="K73" s="94"/>
    </row>
    <row r="74" spans="1:11" x14ac:dyDescent="0.3">
      <c r="A74" s="144"/>
      <c r="B74" s="93"/>
      <c r="C74" s="134"/>
      <c r="D74" s="137"/>
      <c r="E74" s="156"/>
      <c r="F74" s="171"/>
      <c r="G74" s="155"/>
      <c r="H74" s="155"/>
      <c r="I74" s="155"/>
      <c r="J74" s="155"/>
      <c r="K74" s="94"/>
    </row>
    <row r="75" spans="1:11" x14ac:dyDescent="0.3">
      <c r="A75" s="144"/>
      <c r="B75" s="93"/>
      <c r="C75" s="134"/>
      <c r="D75" s="137"/>
      <c r="E75" s="156"/>
      <c r="F75" s="171"/>
      <c r="G75" s="155"/>
      <c r="H75" s="155"/>
      <c r="I75" s="155"/>
      <c r="J75" s="155"/>
      <c r="K75" s="94"/>
    </row>
    <row r="76" spans="1:11" x14ac:dyDescent="0.3">
      <c r="A76" s="144"/>
      <c r="B76" s="93"/>
      <c r="C76" s="134"/>
      <c r="D76" s="137"/>
      <c r="E76" s="156"/>
      <c r="F76" s="171"/>
      <c r="G76" s="155"/>
      <c r="H76" s="155"/>
      <c r="I76" s="155"/>
      <c r="J76" s="155"/>
      <c r="K76" s="94"/>
    </row>
    <row r="77" spans="1:11" x14ac:dyDescent="0.3">
      <c r="A77" s="144"/>
      <c r="B77" s="93"/>
      <c r="C77" s="134"/>
      <c r="D77" s="137"/>
      <c r="E77" s="156"/>
      <c r="F77" s="171"/>
      <c r="G77" s="155"/>
      <c r="H77" s="155"/>
      <c r="I77" s="155"/>
      <c r="J77" s="155"/>
      <c r="K77" s="94"/>
    </row>
    <row r="78" spans="1:11" x14ac:dyDescent="0.3">
      <c r="A78" s="144"/>
      <c r="B78" s="93"/>
      <c r="C78" s="134"/>
      <c r="D78" s="137"/>
      <c r="E78" s="156"/>
      <c r="F78" s="171"/>
      <c r="G78" s="155"/>
      <c r="H78" s="155"/>
      <c r="I78" s="155"/>
      <c r="J78" s="155"/>
      <c r="K78" s="94"/>
    </row>
    <row r="79" spans="1:11" x14ac:dyDescent="0.3">
      <c r="A79" s="144"/>
      <c r="B79" s="93"/>
      <c r="C79" s="134"/>
      <c r="D79" s="137"/>
      <c r="E79" s="156"/>
      <c r="F79" s="171"/>
      <c r="G79" s="155"/>
      <c r="H79" s="155"/>
      <c r="I79" s="155"/>
      <c r="J79" s="155"/>
      <c r="K79" s="94"/>
    </row>
    <row r="80" spans="1:11" x14ac:dyDescent="0.3">
      <c r="A80" s="144"/>
      <c r="B80" s="93"/>
      <c r="C80" s="134"/>
      <c r="D80" s="137"/>
      <c r="E80" s="156"/>
      <c r="F80" s="171"/>
      <c r="G80" s="155"/>
      <c r="H80" s="155"/>
      <c r="I80" s="155"/>
      <c r="J80" s="155"/>
      <c r="K80" s="94"/>
    </row>
    <row r="81" spans="1:11" x14ac:dyDescent="0.3">
      <c r="A81" s="144"/>
      <c r="B81" s="93"/>
      <c r="C81" s="134"/>
      <c r="D81" s="137"/>
      <c r="E81" s="156"/>
      <c r="F81" s="171"/>
      <c r="G81" s="155"/>
      <c r="H81" s="155"/>
      <c r="I81" s="155"/>
      <c r="J81" s="155"/>
      <c r="K81" s="94"/>
    </row>
    <row r="82" spans="1:11" x14ac:dyDescent="0.3">
      <c r="A82" s="144"/>
      <c r="B82" s="93"/>
      <c r="C82" s="134"/>
      <c r="D82" s="137"/>
      <c r="E82" s="156"/>
      <c r="F82" s="171"/>
      <c r="G82" s="155"/>
      <c r="H82" s="155"/>
      <c r="I82" s="155"/>
      <c r="J82" s="155"/>
      <c r="K82" s="94"/>
    </row>
    <row r="83" spans="1:11" ht="17.25" thickBot="1" x14ac:dyDescent="0.35">
      <c r="A83" s="145"/>
      <c r="B83" s="139"/>
      <c r="C83" s="141"/>
      <c r="D83" s="142"/>
      <c r="E83" s="157"/>
      <c r="F83" s="172"/>
      <c r="G83" s="158"/>
      <c r="H83" s="158"/>
      <c r="I83" s="158"/>
      <c r="J83" s="158"/>
      <c r="K83" s="140"/>
    </row>
  </sheetData>
  <phoneticPr fontId="3" type="noConversion"/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'1. 수행관리'!$Q$6:$Q$10</xm:f>
          </x14:formula1>
          <xm:sqref>B2:B70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 x14ac:dyDescent="0.3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 x14ac:dyDescent="0.35">
      <c r="H1" s="40"/>
      <c r="I1" s="40"/>
      <c r="J1" s="40"/>
      <c r="K1" s="40"/>
    </row>
    <row r="2" spans="1:12" s="2" customFormat="1" ht="30" customHeight="1" x14ac:dyDescent="0.3">
      <c r="A2" s="131" t="s">
        <v>13</v>
      </c>
      <c r="B2" s="87" t="s">
        <v>14</v>
      </c>
      <c r="C2" s="88" t="s">
        <v>15</v>
      </c>
      <c r="D2" s="89" t="s">
        <v>60</v>
      </c>
      <c r="E2" s="88" t="s">
        <v>16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 x14ac:dyDescent="0.3">
      <c r="A3" s="281" t="s">
        <v>17</v>
      </c>
      <c r="B3" s="92" t="s">
        <v>167</v>
      </c>
      <c r="C3" s="93" t="s">
        <v>168</v>
      </c>
      <c r="D3" s="134" t="s">
        <v>169</v>
      </c>
      <c r="E3" s="52" t="s">
        <v>170</v>
      </c>
      <c r="F3" s="173" t="s">
        <v>335</v>
      </c>
      <c r="G3" s="170" t="s">
        <v>336</v>
      </c>
      <c r="H3" s="170" t="s">
        <v>336</v>
      </c>
      <c r="I3" s="155" t="s">
        <v>336</v>
      </c>
      <c r="J3" s="91" t="s">
        <v>310</v>
      </c>
      <c r="K3" s="91"/>
      <c r="L3" s="94"/>
    </row>
    <row r="4" spans="1:12" s="2" customFormat="1" ht="30" customHeight="1" x14ac:dyDescent="0.3">
      <c r="A4" s="281"/>
      <c r="B4" s="92" t="s">
        <v>166</v>
      </c>
      <c r="C4" s="93" t="s">
        <v>168</v>
      </c>
      <c r="D4" s="134" t="s">
        <v>171</v>
      </c>
      <c r="E4" s="52" t="s">
        <v>170</v>
      </c>
      <c r="F4" s="173" t="s">
        <v>335</v>
      </c>
      <c r="G4" s="170" t="s">
        <v>336</v>
      </c>
      <c r="H4" s="170" t="s">
        <v>336</v>
      </c>
      <c r="I4" s="170" t="s">
        <v>336</v>
      </c>
      <c r="J4" s="91" t="s">
        <v>310</v>
      </c>
      <c r="K4" s="91"/>
      <c r="L4" s="94"/>
    </row>
    <row r="5" spans="1:12" s="2" customFormat="1" ht="66.75" customHeight="1" x14ac:dyDescent="0.3">
      <c r="A5" s="281"/>
      <c r="B5" s="92" t="s">
        <v>166</v>
      </c>
      <c r="C5" s="93" t="s">
        <v>168</v>
      </c>
      <c r="D5" s="134" t="s">
        <v>172</v>
      </c>
      <c r="E5" s="52" t="s">
        <v>173</v>
      </c>
      <c r="F5" s="173" t="s">
        <v>335</v>
      </c>
      <c r="G5" s="170" t="s">
        <v>337</v>
      </c>
      <c r="H5" s="155" t="s">
        <v>338</v>
      </c>
      <c r="I5" s="155" t="s">
        <v>338</v>
      </c>
      <c r="J5" s="91" t="s">
        <v>310</v>
      </c>
      <c r="K5" s="91"/>
      <c r="L5" s="94" t="s">
        <v>339</v>
      </c>
    </row>
    <row r="6" spans="1:12" s="2" customFormat="1" ht="88.5" customHeight="1" x14ac:dyDescent="0.3">
      <c r="A6" s="281"/>
      <c r="B6" s="92" t="s">
        <v>166</v>
      </c>
      <c r="C6" s="93" t="s">
        <v>168</v>
      </c>
      <c r="D6" s="134" t="s">
        <v>174</v>
      </c>
      <c r="E6" s="52" t="s">
        <v>175</v>
      </c>
      <c r="F6" s="173" t="s">
        <v>335</v>
      </c>
      <c r="G6" s="170" t="s">
        <v>336</v>
      </c>
      <c r="H6" s="155" t="s">
        <v>340</v>
      </c>
      <c r="I6" s="155" t="s">
        <v>338</v>
      </c>
      <c r="J6" s="91" t="s">
        <v>310</v>
      </c>
      <c r="K6" s="91"/>
      <c r="L6" s="94" t="s">
        <v>339</v>
      </c>
    </row>
    <row r="7" spans="1:12" s="2" customFormat="1" ht="88.5" customHeight="1" x14ac:dyDescent="0.3">
      <c r="A7" s="281"/>
      <c r="B7" s="92" t="s">
        <v>166</v>
      </c>
      <c r="C7" s="93" t="s">
        <v>65</v>
      </c>
      <c r="D7" s="134" t="s">
        <v>232</v>
      </c>
      <c r="E7" s="52" t="s">
        <v>231</v>
      </c>
      <c r="F7" s="173" t="s">
        <v>335</v>
      </c>
      <c r="G7" s="170" t="s">
        <v>341</v>
      </c>
      <c r="H7" s="155" t="s">
        <v>342</v>
      </c>
      <c r="I7" s="155" t="s">
        <v>343</v>
      </c>
      <c r="J7" s="91" t="s">
        <v>310</v>
      </c>
      <c r="K7" s="91"/>
      <c r="L7" s="136" t="s">
        <v>344</v>
      </c>
    </row>
    <row r="8" spans="1:12" s="2" customFormat="1" ht="88.5" customHeight="1" x14ac:dyDescent="0.3">
      <c r="A8" s="281"/>
      <c r="B8" s="92" t="s">
        <v>166</v>
      </c>
      <c r="C8" s="93" t="s">
        <v>168</v>
      </c>
      <c r="D8" s="134" t="s">
        <v>296</v>
      </c>
      <c r="E8" s="52" t="s">
        <v>295</v>
      </c>
      <c r="F8" s="173" t="s">
        <v>335</v>
      </c>
      <c r="G8" s="170" t="s">
        <v>345</v>
      </c>
      <c r="H8" s="155" t="s">
        <v>345</v>
      </c>
      <c r="I8" s="155" t="s">
        <v>345</v>
      </c>
      <c r="J8" s="91" t="s">
        <v>310</v>
      </c>
      <c r="K8" s="91"/>
      <c r="L8" s="94" t="s">
        <v>346</v>
      </c>
    </row>
    <row r="9" spans="1:12" s="2" customFormat="1" ht="91.5" customHeight="1" x14ac:dyDescent="0.3">
      <c r="A9" s="281"/>
      <c r="B9" s="92" t="s">
        <v>166</v>
      </c>
      <c r="C9" s="93" t="s">
        <v>168</v>
      </c>
      <c r="D9" s="134" t="s">
        <v>176</v>
      </c>
      <c r="E9" s="52" t="s">
        <v>177</v>
      </c>
      <c r="F9" s="173" t="s">
        <v>335</v>
      </c>
      <c r="G9" s="170"/>
      <c r="H9" s="155"/>
      <c r="I9" s="155" t="s">
        <v>347</v>
      </c>
      <c r="J9" s="91" t="s">
        <v>310</v>
      </c>
      <c r="K9" s="91"/>
      <c r="L9" s="94"/>
    </row>
    <row r="10" spans="1:12" s="2" customFormat="1" ht="30" customHeight="1" x14ac:dyDescent="0.3">
      <c r="A10" s="281"/>
      <c r="B10" s="92" t="s">
        <v>166</v>
      </c>
      <c r="C10" s="93" t="s">
        <v>168</v>
      </c>
      <c r="D10" s="134" t="s">
        <v>178</v>
      </c>
      <c r="E10" s="52" t="s">
        <v>179</v>
      </c>
      <c r="F10" s="173" t="s">
        <v>335</v>
      </c>
      <c r="G10" s="170" t="s">
        <v>341</v>
      </c>
      <c r="H10" s="155" t="s">
        <v>342</v>
      </c>
      <c r="I10" s="155" t="s">
        <v>336</v>
      </c>
      <c r="J10" s="91" t="s">
        <v>310</v>
      </c>
      <c r="K10" s="91"/>
      <c r="L10" s="94"/>
    </row>
    <row r="11" spans="1:12" s="2" customFormat="1" ht="48" customHeight="1" x14ac:dyDescent="0.3">
      <c r="A11" s="281"/>
      <c r="B11" s="92" t="s">
        <v>166</v>
      </c>
      <c r="C11" s="93" t="s">
        <v>168</v>
      </c>
      <c r="D11" s="134" t="s">
        <v>180</v>
      </c>
      <c r="E11" s="52" t="s">
        <v>181</v>
      </c>
      <c r="F11" s="173" t="s">
        <v>335</v>
      </c>
      <c r="G11" s="173" t="s">
        <v>336</v>
      </c>
      <c r="H11" s="80" t="s">
        <v>336</v>
      </c>
      <c r="I11" s="80" t="s">
        <v>336</v>
      </c>
      <c r="J11" s="91" t="s">
        <v>310</v>
      </c>
      <c r="K11" s="91"/>
      <c r="L11" s="94"/>
    </row>
    <row r="12" spans="1:12" s="2" customFormat="1" ht="30" customHeight="1" x14ac:dyDescent="0.3">
      <c r="A12" s="281"/>
      <c r="B12" s="92" t="s">
        <v>166</v>
      </c>
      <c r="C12" s="93" t="s">
        <v>168</v>
      </c>
      <c r="D12" s="134" t="s">
        <v>182</v>
      </c>
      <c r="E12" s="52" t="s">
        <v>181</v>
      </c>
      <c r="F12" s="173" t="s">
        <v>335</v>
      </c>
      <c r="G12" s="173" t="s">
        <v>336</v>
      </c>
      <c r="H12" s="80" t="s">
        <v>336</v>
      </c>
      <c r="I12" s="80" t="s">
        <v>336</v>
      </c>
      <c r="J12" s="91" t="s">
        <v>310</v>
      </c>
      <c r="K12" s="91"/>
      <c r="L12" s="94"/>
    </row>
    <row r="13" spans="1:12" s="2" customFormat="1" ht="51.75" customHeight="1" x14ac:dyDescent="0.3">
      <c r="A13" s="281"/>
      <c r="B13" s="92" t="s">
        <v>166</v>
      </c>
      <c r="C13" s="93" t="s">
        <v>168</v>
      </c>
      <c r="D13" s="134" t="s">
        <v>183</v>
      </c>
      <c r="E13" s="52" t="s">
        <v>322</v>
      </c>
      <c r="F13" s="173" t="s">
        <v>335</v>
      </c>
      <c r="G13" s="173"/>
      <c r="H13" s="80"/>
      <c r="I13" s="80" t="s">
        <v>380</v>
      </c>
      <c r="J13" s="91" t="s">
        <v>310</v>
      </c>
      <c r="K13" s="91"/>
      <c r="L13" s="52" t="s">
        <v>348</v>
      </c>
    </row>
    <row r="14" spans="1:12" s="2" customFormat="1" ht="60.75" customHeight="1" x14ac:dyDescent="0.3">
      <c r="A14" s="281"/>
      <c r="B14" s="92" t="s">
        <v>166</v>
      </c>
      <c r="C14" s="93" t="s">
        <v>168</v>
      </c>
      <c r="D14" s="134" t="s">
        <v>184</v>
      </c>
      <c r="E14" s="52" t="s">
        <v>185</v>
      </c>
      <c r="F14" s="173" t="s">
        <v>335</v>
      </c>
      <c r="G14" s="170" t="s">
        <v>336</v>
      </c>
      <c r="H14" s="155" t="s">
        <v>349</v>
      </c>
      <c r="I14" s="155" t="s">
        <v>336</v>
      </c>
      <c r="J14" s="91" t="s">
        <v>310</v>
      </c>
      <c r="K14" s="91"/>
      <c r="L14" s="94"/>
    </row>
    <row r="15" spans="1:12" s="2" customFormat="1" ht="30" customHeight="1" x14ac:dyDescent="0.3">
      <c r="A15" s="281"/>
      <c r="B15" s="92" t="s">
        <v>166</v>
      </c>
      <c r="C15" s="93" t="s">
        <v>168</v>
      </c>
      <c r="D15" s="134" t="s">
        <v>186</v>
      </c>
      <c r="E15" s="52" t="s">
        <v>185</v>
      </c>
      <c r="F15" s="173" t="s">
        <v>335</v>
      </c>
      <c r="G15" s="170" t="s">
        <v>349</v>
      </c>
      <c r="H15" s="155" t="s">
        <v>340</v>
      </c>
      <c r="I15" s="155" t="s">
        <v>336</v>
      </c>
      <c r="J15" s="91" t="s">
        <v>310</v>
      </c>
      <c r="K15" s="91"/>
      <c r="L15" s="94"/>
    </row>
    <row r="16" spans="1:12" s="2" customFormat="1" ht="30" customHeight="1" x14ac:dyDescent="0.3">
      <c r="A16" s="281"/>
      <c r="B16" s="92" t="s">
        <v>166</v>
      </c>
      <c r="C16" s="93" t="s">
        <v>168</v>
      </c>
      <c r="D16" s="52" t="s">
        <v>187</v>
      </c>
      <c r="E16" s="52" t="s">
        <v>188</v>
      </c>
      <c r="F16" s="173" t="s">
        <v>335</v>
      </c>
      <c r="G16" s="170" t="s">
        <v>349</v>
      </c>
      <c r="H16" s="155" t="s">
        <v>340</v>
      </c>
      <c r="I16" s="155" t="s">
        <v>336</v>
      </c>
      <c r="J16" s="91" t="s">
        <v>310</v>
      </c>
      <c r="K16" s="91"/>
      <c r="L16" s="135"/>
    </row>
    <row r="17" spans="1:12" ht="30" customHeight="1" x14ac:dyDescent="0.3">
      <c r="A17" s="281"/>
      <c r="B17" s="92" t="s">
        <v>166</v>
      </c>
      <c r="C17" s="93" t="s">
        <v>168</v>
      </c>
      <c r="D17" s="134" t="s">
        <v>189</v>
      </c>
      <c r="E17" s="52" t="s">
        <v>190</v>
      </c>
      <c r="F17" s="173" t="s">
        <v>335</v>
      </c>
      <c r="G17" s="170"/>
      <c r="H17" s="155"/>
      <c r="I17" s="155" t="s">
        <v>387</v>
      </c>
      <c r="J17" s="91" t="s">
        <v>310</v>
      </c>
      <c r="K17" s="91"/>
      <c r="L17" s="94" t="s">
        <v>350</v>
      </c>
    </row>
    <row r="18" spans="1:12" ht="64.5" customHeight="1" x14ac:dyDescent="0.3">
      <c r="A18" s="281"/>
      <c r="B18" s="92" t="s">
        <v>166</v>
      </c>
      <c r="C18" s="93" t="s">
        <v>168</v>
      </c>
      <c r="D18" s="134" t="s">
        <v>192</v>
      </c>
      <c r="E18" s="52" t="s">
        <v>191</v>
      </c>
      <c r="F18" s="173" t="s">
        <v>335</v>
      </c>
      <c r="G18" s="170"/>
      <c r="H18" s="155"/>
      <c r="I18" s="155" t="s">
        <v>336</v>
      </c>
      <c r="J18" s="91" t="s">
        <v>310</v>
      </c>
      <c r="K18" s="91"/>
      <c r="L18" s="94" t="s">
        <v>351</v>
      </c>
    </row>
    <row r="19" spans="1:12" ht="30" customHeight="1" x14ac:dyDescent="0.3">
      <c r="A19" s="281"/>
      <c r="B19" s="92" t="s">
        <v>166</v>
      </c>
      <c r="C19" s="93" t="s">
        <v>168</v>
      </c>
      <c r="D19" s="134" t="s">
        <v>193</v>
      </c>
      <c r="E19" s="52" t="s">
        <v>194</v>
      </c>
      <c r="F19" s="173" t="s">
        <v>335</v>
      </c>
      <c r="G19" s="170"/>
      <c r="H19" s="155"/>
      <c r="I19" s="155" t="s">
        <v>336</v>
      </c>
      <c r="J19" s="91" t="s">
        <v>310</v>
      </c>
      <c r="K19" s="91"/>
      <c r="L19" s="94" t="s">
        <v>352</v>
      </c>
    </row>
    <row r="20" spans="1:12" ht="61.5" customHeight="1" x14ac:dyDescent="0.3">
      <c r="A20" s="281"/>
      <c r="B20" s="92" t="s">
        <v>166</v>
      </c>
      <c r="C20" s="93" t="s">
        <v>168</v>
      </c>
      <c r="D20" s="52" t="s">
        <v>196</v>
      </c>
      <c r="E20" s="52" t="s">
        <v>195</v>
      </c>
      <c r="F20" s="173" t="s">
        <v>335</v>
      </c>
      <c r="G20" s="170" t="s">
        <v>349</v>
      </c>
      <c r="H20" s="155" t="s">
        <v>340</v>
      </c>
      <c r="I20" s="155" t="s">
        <v>336</v>
      </c>
      <c r="J20" s="91" t="s">
        <v>310</v>
      </c>
      <c r="K20" s="91"/>
      <c r="L20" s="94"/>
    </row>
    <row r="21" spans="1:12" ht="91.5" customHeight="1" x14ac:dyDescent="0.3">
      <c r="A21" s="281"/>
      <c r="B21" s="92" t="s">
        <v>166</v>
      </c>
      <c r="C21" s="93" t="s">
        <v>168</v>
      </c>
      <c r="D21" s="134" t="s">
        <v>197</v>
      </c>
      <c r="E21" s="52" t="s">
        <v>198</v>
      </c>
      <c r="F21" s="173" t="s">
        <v>335</v>
      </c>
      <c r="G21" s="170" t="s">
        <v>341</v>
      </c>
      <c r="H21" s="155" t="s">
        <v>353</v>
      </c>
      <c r="I21" s="155" t="s">
        <v>349</v>
      </c>
      <c r="J21" s="91" t="s">
        <v>310</v>
      </c>
      <c r="K21" s="91"/>
      <c r="L21" s="94"/>
    </row>
    <row r="22" spans="1:12" ht="135" x14ac:dyDescent="0.3">
      <c r="A22" s="281"/>
      <c r="B22" s="92" t="s">
        <v>166</v>
      </c>
      <c r="C22" s="93" t="s">
        <v>168</v>
      </c>
      <c r="D22" s="134" t="s">
        <v>200</v>
      </c>
      <c r="E22" s="52" t="s">
        <v>199</v>
      </c>
      <c r="F22" s="173" t="s">
        <v>335</v>
      </c>
      <c r="G22" s="170" t="s">
        <v>336</v>
      </c>
      <c r="H22" s="155" t="s">
        <v>340</v>
      </c>
      <c r="I22" s="155" t="s">
        <v>375</v>
      </c>
      <c r="J22" s="91" t="s">
        <v>310</v>
      </c>
      <c r="K22" s="91"/>
      <c r="L22" s="136" t="s">
        <v>354</v>
      </c>
    </row>
    <row r="23" spans="1:12" ht="30" customHeight="1" x14ac:dyDescent="0.3">
      <c r="A23" s="281"/>
      <c r="B23" s="92" t="s">
        <v>166</v>
      </c>
      <c r="C23" s="93" t="s">
        <v>168</v>
      </c>
      <c r="D23" s="134" t="s">
        <v>201</v>
      </c>
      <c r="E23" s="52" t="s">
        <v>202</v>
      </c>
      <c r="F23" s="173" t="s">
        <v>335</v>
      </c>
      <c r="G23" s="170" t="s">
        <v>342</v>
      </c>
      <c r="H23" s="155" t="s">
        <v>353</v>
      </c>
      <c r="I23" s="155" t="s">
        <v>349</v>
      </c>
      <c r="J23" s="91" t="s">
        <v>310</v>
      </c>
      <c r="K23" s="91"/>
      <c r="L23" s="94"/>
    </row>
    <row r="24" spans="1:12" ht="30" customHeight="1" x14ac:dyDescent="0.3">
      <c r="A24" s="281"/>
      <c r="B24" s="92" t="s">
        <v>166</v>
      </c>
      <c r="C24" s="93" t="s">
        <v>168</v>
      </c>
      <c r="D24" s="134" t="s">
        <v>203</v>
      </c>
      <c r="E24" s="52" t="s">
        <v>204</v>
      </c>
      <c r="F24" s="173" t="s">
        <v>335</v>
      </c>
      <c r="G24" s="170" t="s">
        <v>341</v>
      </c>
      <c r="H24" s="155" t="s">
        <v>342</v>
      </c>
      <c r="I24" s="155" t="s">
        <v>336</v>
      </c>
      <c r="J24" s="91" t="s">
        <v>310</v>
      </c>
      <c r="K24" s="91"/>
      <c r="L24" s="94"/>
    </row>
    <row r="25" spans="1:12" ht="30" customHeight="1" x14ac:dyDescent="0.3">
      <c r="A25" s="281"/>
      <c r="B25" s="92" t="s">
        <v>166</v>
      </c>
      <c r="C25" s="93" t="s">
        <v>168</v>
      </c>
      <c r="D25" s="134" t="s">
        <v>205</v>
      </c>
      <c r="E25" s="52" t="s">
        <v>206</v>
      </c>
      <c r="F25" s="173" t="s">
        <v>335</v>
      </c>
      <c r="G25" s="170" t="s">
        <v>341</v>
      </c>
      <c r="H25" s="155" t="s">
        <v>342</v>
      </c>
      <c r="I25" s="155" t="s">
        <v>336</v>
      </c>
      <c r="J25" s="91" t="s">
        <v>310</v>
      </c>
      <c r="K25" s="91"/>
      <c r="L25" s="94"/>
    </row>
    <row r="26" spans="1:12" ht="30" customHeight="1" x14ac:dyDescent="0.3">
      <c r="A26" s="281"/>
      <c r="B26" s="92" t="s">
        <v>166</v>
      </c>
      <c r="C26" s="93" t="s">
        <v>207</v>
      </c>
      <c r="D26" s="134" t="s">
        <v>208</v>
      </c>
      <c r="E26" s="52"/>
      <c r="F26" s="173" t="s">
        <v>335</v>
      </c>
      <c r="G26" s="170" t="s">
        <v>338</v>
      </c>
      <c r="H26" s="155" t="s">
        <v>355</v>
      </c>
      <c r="I26" s="155" t="s">
        <v>338</v>
      </c>
      <c r="J26" s="91" t="s">
        <v>310</v>
      </c>
      <c r="K26" s="91"/>
      <c r="L26" s="94"/>
    </row>
    <row r="27" spans="1:12" ht="51" customHeight="1" x14ac:dyDescent="0.3">
      <c r="A27" s="281"/>
      <c r="B27" s="92" t="s">
        <v>166</v>
      </c>
      <c r="C27" s="93" t="s">
        <v>209</v>
      </c>
      <c r="D27" s="134" t="s">
        <v>210</v>
      </c>
      <c r="E27" s="52" t="s">
        <v>211</v>
      </c>
      <c r="F27" s="173" t="s">
        <v>335</v>
      </c>
      <c r="G27" s="170" t="s">
        <v>341</v>
      </c>
      <c r="H27" s="155" t="s">
        <v>353</v>
      </c>
      <c r="I27" s="155" t="s">
        <v>336</v>
      </c>
      <c r="J27" s="91" t="s">
        <v>310</v>
      </c>
      <c r="K27" s="91"/>
      <c r="L27" s="94"/>
    </row>
    <row r="28" spans="1:12" ht="30" customHeight="1" x14ac:dyDescent="0.3">
      <c r="A28" s="281"/>
      <c r="B28" s="92" t="s">
        <v>166</v>
      </c>
      <c r="C28" s="93" t="s">
        <v>209</v>
      </c>
      <c r="D28" s="134" t="s">
        <v>212</v>
      </c>
      <c r="E28" s="52" t="s">
        <v>213</v>
      </c>
      <c r="F28" s="173" t="s">
        <v>335</v>
      </c>
      <c r="G28" s="170" t="s">
        <v>341</v>
      </c>
      <c r="H28" s="155" t="s">
        <v>353</v>
      </c>
      <c r="I28" s="155" t="s">
        <v>336</v>
      </c>
      <c r="J28" s="91" t="s">
        <v>310</v>
      </c>
      <c r="K28" s="91"/>
      <c r="L28" s="94"/>
    </row>
    <row r="29" spans="1:12" ht="30" customHeight="1" x14ac:dyDescent="0.3">
      <c r="A29" s="281"/>
      <c r="B29" s="92" t="s">
        <v>166</v>
      </c>
      <c r="C29" s="93" t="s">
        <v>261</v>
      </c>
      <c r="D29" s="134" t="s">
        <v>214</v>
      </c>
      <c r="E29" s="52"/>
      <c r="F29" s="173" t="s">
        <v>335</v>
      </c>
      <c r="G29" s="170" t="s">
        <v>356</v>
      </c>
      <c r="H29" s="155" t="s">
        <v>357</v>
      </c>
      <c r="I29" s="155" t="s">
        <v>380</v>
      </c>
      <c r="J29" s="91" t="s">
        <v>310</v>
      </c>
      <c r="K29" s="91"/>
      <c r="L29" s="94"/>
    </row>
    <row r="30" spans="1:12" ht="30" customHeight="1" x14ac:dyDescent="0.3">
      <c r="A30" s="281"/>
      <c r="B30" s="92" t="s">
        <v>166</v>
      </c>
      <c r="C30" s="93" t="s">
        <v>260</v>
      </c>
      <c r="D30" s="134" t="s">
        <v>215</v>
      </c>
      <c r="E30" s="52"/>
      <c r="F30" s="173" t="s">
        <v>335</v>
      </c>
      <c r="G30" s="170" t="s">
        <v>345</v>
      </c>
      <c r="H30" s="155" t="s">
        <v>345</v>
      </c>
      <c r="I30" s="155" t="s">
        <v>345</v>
      </c>
      <c r="J30" s="91" t="s">
        <v>310</v>
      </c>
      <c r="K30" s="91"/>
      <c r="L30" s="94"/>
    </row>
    <row r="31" spans="1:12" ht="30" customHeight="1" x14ac:dyDescent="0.3">
      <c r="A31" s="281"/>
      <c r="B31" s="92" t="s">
        <v>166</v>
      </c>
      <c r="C31" s="93" t="s">
        <v>260</v>
      </c>
      <c r="D31" s="134" t="s">
        <v>216</v>
      </c>
      <c r="E31" s="52"/>
      <c r="F31" s="173" t="s">
        <v>335</v>
      </c>
      <c r="G31" s="170" t="s">
        <v>358</v>
      </c>
      <c r="H31" s="155" t="s">
        <v>359</v>
      </c>
      <c r="I31" s="155" t="s">
        <v>380</v>
      </c>
      <c r="J31" s="91" t="s">
        <v>310</v>
      </c>
      <c r="K31" s="91"/>
      <c r="L31" s="94"/>
    </row>
    <row r="32" spans="1:12" ht="30" customHeight="1" x14ac:dyDescent="0.3">
      <c r="A32" s="281"/>
      <c r="B32" s="92" t="s">
        <v>166</v>
      </c>
      <c r="C32" s="93" t="s">
        <v>260</v>
      </c>
      <c r="D32" s="134" t="s">
        <v>217</v>
      </c>
      <c r="E32" s="52"/>
      <c r="F32" s="173" t="s">
        <v>335</v>
      </c>
      <c r="G32" s="170" t="s">
        <v>360</v>
      </c>
      <c r="H32" s="155" t="s">
        <v>361</v>
      </c>
      <c r="I32" s="155" t="s">
        <v>380</v>
      </c>
      <c r="J32" s="91" t="s">
        <v>310</v>
      </c>
      <c r="K32" s="91"/>
      <c r="L32" s="94"/>
    </row>
    <row r="33" spans="1:12" ht="30" customHeight="1" x14ac:dyDescent="0.3">
      <c r="A33" s="281"/>
      <c r="B33" s="92" t="s">
        <v>166</v>
      </c>
      <c r="C33" s="93" t="s">
        <v>260</v>
      </c>
      <c r="D33" s="134" t="s">
        <v>218</v>
      </c>
      <c r="E33" s="52"/>
      <c r="F33" s="173" t="s">
        <v>335</v>
      </c>
      <c r="G33" s="170" t="s">
        <v>362</v>
      </c>
      <c r="H33" s="155" t="s">
        <v>363</v>
      </c>
      <c r="I33" s="155" t="s">
        <v>380</v>
      </c>
      <c r="J33" s="91" t="s">
        <v>310</v>
      </c>
      <c r="K33" s="91"/>
      <c r="L33" s="94"/>
    </row>
    <row r="34" spans="1:12" ht="30" customHeight="1" x14ac:dyDescent="0.3">
      <c r="A34" s="281"/>
      <c r="B34" s="92" t="s">
        <v>166</v>
      </c>
      <c r="C34" s="93" t="s">
        <v>261</v>
      </c>
      <c r="D34" s="134" t="s">
        <v>219</v>
      </c>
      <c r="E34" s="52"/>
      <c r="F34" s="173" t="s">
        <v>335</v>
      </c>
      <c r="G34" s="170" t="s">
        <v>358</v>
      </c>
      <c r="H34" s="155" t="s">
        <v>359</v>
      </c>
      <c r="I34" s="155" t="s">
        <v>380</v>
      </c>
      <c r="J34" s="91" t="s">
        <v>310</v>
      </c>
      <c r="K34" s="91"/>
      <c r="L34" s="94"/>
    </row>
    <row r="35" spans="1:12" ht="30" customHeight="1" x14ac:dyDescent="0.3">
      <c r="A35" s="281"/>
      <c r="B35" s="92" t="s">
        <v>227</v>
      </c>
      <c r="C35" s="93" t="s">
        <v>263</v>
      </c>
      <c r="D35" s="134" t="s">
        <v>220</v>
      </c>
      <c r="E35" s="52" t="s">
        <v>221</v>
      </c>
      <c r="F35" s="173" t="s">
        <v>335</v>
      </c>
      <c r="G35" s="170" t="s">
        <v>364</v>
      </c>
      <c r="H35" s="155" t="s">
        <v>336</v>
      </c>
      <c r="I35" s="155" t="s">
        <v>364</v>
      </c>
      <c r="J35" s="91" t="s">
        <v>377</v>
      </c>
      <c r="K35" s="91"/>
      <c r="L35" s="94"/>
    </row>
    <row r="36" spans="1:12" ht="30" customHeight="1" x14ac:dyDescent="0.3">
      <c r="A36" s="281"/>
      <c r="B36" s="92" t="s">
        <v>227</v>
      </c>
      <c r="C36" s="93" t="s">
        <v>263</v>
      </c>
      <c r="D36" s="52" t="s">
        <v>222</v>
      </c>
      <c r="E36" s="52" t="s">
        <v>223</v>
      </c>
      <c r="F36" s="173" t="s">
        <v>335</v>
      </c>
      <c r="G36" s="170" t="s">
        <v>364</v>
      </c>
      <c r="H36" s="155" t="s">
        <v>336</v>
      </c>
      <c r="I36" s="155" t="s">
        <v>347</v>
      </c>
      <c r="J36" s="91" t="s">
        <v>310</v>
      </c>
      <c r="K36" s="91"/>
      <c r="L36" s="94"/>
    </row>
    <row r="37" spans="1:12" ht="30" customHeight="1" x14ac:dyDescent="0.3">
      <c r="A37" s="281"/>
      <c r="B37" s="92" t="s">
        <v>227</v>
      </c>
      <c r="C37" s="93" t="s">
        <v>224</v>
      </c>
      <c r="D37" s="134" t="s">
        <v>225</v>
      </c>
      <c r="E37" s="52"/>
      <c r="F37" s="173" t="s">
        <v>335</v>
      </c>
      <c r="G37" s="170"/>
      <c r="H37" s="155"/>
      <c r="I37" s="155" t="s">
        <v>380</v>
      </c>
      <c r="J37" s="91" t="s">
        <v>310</v>
      </c>
      <c r="K37" s="91"/>
      <c r="L37" s="94" t="s">
        <v>365</v>
      </c>
    </row>
    <row r="38" spans="1:12" ht="30" customHeight="1" x14ac:dyDescent="0.3">
      <c r="A38" s="281"/>
      <c r="B38" s="92" t="s">
        <v>227</v>
      </c>
      <c r="C38" s="93" t="s">
        <v>224</v>
      </c>
      <c r="D38" s="134" t="s">
        <v>226</v>
      </c>
      <c r="E38" s="137"/>
      <c r="F38" s="173" t="s">
        <v>335</v>
      </c>
      <c r="G38" s="171" t="s">
        <v>366</v>
      </c>
      <c r="H38" s="155" t="s">
        <v>367</v>
      </c>
      <c r="I38" s="155" t="s">
        <v>338</v>
      </c>
      <c r="J38" s="91" t="s">
        <v>310</v>
      </c>
      <c r="K38" s="91"/>
      <c r="L38" s="94"/>
    </row>
    <row r="39" spans="1:12" ht="30" customHeight="1" thickBot="1" x14ac:dyDescent="0.35">
      <c r="A39" s="282"/>
      <c r="B39" s="138" t="s">
        <v>228</v>
      </c>
      <c r="C39" s="139" t="s">
        <v>229</v>
      </c>
      <c r="D39" s="141" t="s">
        <v>230</v>
      </c>
      <c r="E39" s="142"/>
      <c r="F39" s="192" t="s">
        <v>368</v>
      </c>
      <c r="G39" s="193" t="s">
        <v>373</v>
      </c>
      <c r="H39" s="193" t="s">
        <v>373</v>
      </c>
      <c r="I39" s="158" t="s">
        <v>379</v>
      </c>
      <c r="J39" s="133" t="s">
        <v>310</v>
      </c>
      <c r="K39" s="133"/>
      <c r="L39" s="94" t="s">
        <v>374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5" sqref="D5"/>
    </sheetView>
  </sheetViews>
  <sheetFormatPr defaultRowHeight="13.5" x14ac:dyDescent="0.3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 x14ac:dyDescent="0.35">
      <c r="H1" s="40"/>
      <c r="I1" s="40"/>
      <c r="J1" s="40"/>
      <c r="K1" s="40"/>
    </row>
    <row r="2" spans="1:12" s="2" customFormat="1" ht="30" customHeight="1" x14ac:dyDescent="0.3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137.25" customHeight="1" x14ac:dyDescent="0.3">
      <c r="A3" s="281" t="s">
        <v>235</v>
      </c>
      <c r="B3" s="143" t="s">
        <v>116</v>
      </c>
      <c r="C3" s="93" t="s">
        <v>68</v>
      </c>
      <c r="D3" s="134" t="s">
        <v>117</v>
      </c>
      <c r="E3" s="52"/>
      <c r="F3" s="173" t="s">
        <v>335</v>
      </c>
      <c r="G3" s="173" t="s">
        <v>333</v>
      </c>
      <c r="H3" s="80" t="s">
        <v>334</v>
      </c>
      <c r="I3" s="80" t="s">
        <v>332</v>
      </c>
      <c r="J3" s="91" t="s">
        <v>310</v>
      </c>
      <c r="K3" s="91"/>
      <c r="L3" s="94"/>
    </row>
    <row r="4" spans="1:12" s="2" customFormat="1" ht="30" customHeight="1" x14ac:dyDescent="0.3">
      <c r="A4" s="281"/>
      <c r="B4" s="143" t="s">
        <v>234</v>
      </c>
      <c r="C4" s="93" t="s">
        <v>114</v>
      </c>
      <c r="D4" s="134" t="s">
        <v>118</v>
      </c>
      <c r="E4" s="52"/>
      <c r="F4" s="173" t="s">
        <v>335</v>
      </c>
      <c r="G4" s="173" t="s">
        <v>361</v>
      </c>
      <c r="H4" s="80" t="s">
        <v>369</v>
      </c>
      <c r="I4" s="80" t="s">
        <v>386</v>
      </c>
      <c r="J4" s="91" t="s">
        <v>310</v>
      </c>
      <c r="K4" s="91"/>
      <c r="L4" s="94"/>
    </row>
    <row r="5" spans="1:12" s="2" customFormat="1" ht="66.75" customHeight="1" x14ac:dyDescent="0.3">
      <c r="A5" s="281"/>
      <c r="B5" s="92" t="s">
        <v>233</v>
      </c>
      <c r="C5" s="93" t="s">
        <v>137</v>
      </c>
      <c r="D5" s="134" t="s">
        <v>119</v>
      </c>
      <c r="E5" s="52"/>
      <c r="F5" s="173" t="s">
        <v>335</v>
      </c>
      <c r="G5" s="173" t="s">
        <v>389</v>
      </c>
      <c r="H5" s="173" t="s">
        <v>389</v>
      </c>
      <c r="I5" s="173" t="s">
        <v>389</v>
      </c>
      <c r="J5" s="173" t="s">
        <v>389</v>
      </c>
      <c r="K5" s="91"/>
      <c r="L5" s="94"/>
    </row>
    <row r="6" spans="1:12" s="2" customFormat="1" ht="88.5" customHeight="1" x14ac:dyDescent="0.3">
      <c r="A6" s="281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 x14ac:dyDescent="0.3">
      <c r="A7" s="281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 x14ac:dyDescent="0.3">
      <c r="A8" s="281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 x14ac:dyDescent="0.3">
      <c r="A9" s="281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 x14ac:dyDescent="0.3">
      <c r="A10" s="281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 x14ac:dyDescent="0.3">
      <c r="A11" s="281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 x14ac:dyDescent="0.3">
      <c r="A12" s="281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 x14ac:dyDescent="0.3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 x14ac:dyDescent="0.3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 x14ac:dyDescent="0.3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 x14ac:dyDescent="0.3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 x14ac:dyDescent="0.3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 x14ac:dyDescent="0.3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 x14ac:dyDescent="0.3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 x14ac:dyDescent="0.3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x14ac:dyDescent="0.3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 x14ac:dyDescent="0.3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 x14ac:dyDescent="0.3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 x14ac:dyDescent="0.3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 x14ac:dyDescent="0.3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 x14ac:dyDescent="0.3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 x14ac:dyDescent="0.3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 x14ac:dyDescent="0.3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 x14ac:dyDescent="0.3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 x14ac:dyDescent="0.3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 x14ac:dyDescent="0.3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 x14ac:dyDescent="0.3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 x14ac:dyDescent="0.3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 x14ac:dyDescent="0.3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 x14ac:dyDescent="0.3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 x14ac:dyDescent="0.3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 x14ac:dyDescent="0.3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 x14ac:dyDescent="0.35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" sqref="E3:E12"/>
    </sheetView>
  </sheetViews>
  <sheetFormatPr defaultRowHeight="13.5" x14ac:dyDescent="0.3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 x14ac:dyDescent="0.35">
      <c r="G1" s="40"/>
      <c r="H1" s="40"/>
      <c r="I1" s="40"/>
      <c r="J1" s="40"/>
      <c r="K1" s="40"/>
    </row>
    <row r="2" spans="1:12" s="2" customFormat="1" ht="30" customHeight="1" x14ac:dyDescent="0.3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 x14ac:dyDescent="0.3">
      <c r="A3" s="283" t="s">
        <v>298</v>
      </c>
      <c r="B3" s="143" t="s">
        <v>80</v>
      </c>
      <c r="C3" s="93" t="s">
        <v>141</v>
      </c>
      <c r="D3" s="134"/>
      <c r="E3" s="52" t="s">
        <v>238</v>
      </c>
      <c r="F3" s="173" t="s">
        <v>410</v>
      </c>
      <c r="G3" s="80" t="s">
        <v>394</v>
      </c>
      <c r="H3" s="80" t="s">
        <v>396</v>
      </c>
      <c r="I3" s="80"/>
      <c r="J3" s="91"/>
      <c r="K3" s="91"/>
      <c r="L3" s="94"/>
    </row>
    <row r="4" spans="1:12" s="2" customFormat="1" ht="30" customHeight="1" x14ac:dyDescent="0.3">
      <c r="A4" s="283"/>
      <c r="B4" s="143" t="s">
        <v>80</v>
      </c>
      <c r="C4" s="93" t="s">
        <v>141</v>
      </c>
      <c r="D4" s="134"/>
      <c r="E4" s="52" t="s">
        <v>239</v>
      </c>
      <c r="F4" s="173" t="s">
        <v>410</v>
      </c>
      <c r="G4" s="80" t="s">
        <v>398</v>
      </c>
      <c r="H4" s="80" t="s">
        <v>400</v>
      </c>
      <c r="I4" s="80"/>
      <c r="J4" s="91"/>
      <c r="K4" s="91"/>
      <c r="L4" s="94"/>
    </row>
    <row r="5" spans="1:12" s="2" customFormat="1" ht="30" customHeight="1" x14ac:dyDescent="0.3">
      <c r="A5" s="283"/>
      <c r="B5" s="143" t="s">
        <v>80</v>
      </c>
      <c r="C5" s="93" t="s">
        <v>141</v>
      </c>
      <c r="D5" s="134"/>
      <c r="E5" s="52" t="s">
        <v>240</v>
      </c>
      <c r="F5" s="173" t="s">
        <v>410</v>
      </c>
      <c r="G5" s="80" t="s">
        <v>398</v>
      </c>
      <c r="H5" s="80" t="s">
        <v>400</v>
      </c>
      <c r="I5" s="80"/>
      <c r="J5" s="91"/>
      <c r="K5" s="91"/>
      <c r="L5" s="94"/>
    </row>
    <row r="6" spans="1:12" s="2" customFormat="1" ht="30" customHeight="1" x14ac:dyDescent="0.3">
      <c r="A6" s="283"/>
      <c r="B6" s="143" t="s">
        <v>80</v>
      </c>
      <c r="C6" s="93" t="s">
        <v>141</v>
      </c>
      <c r="D6" s="134"/>
      <c r="E6" s="52" t="s">
        <v>241</v>
      </c>
      <c r="F6" s="173" t="s">
        <v>410</v>
      </c>
      <c r="G6" s="80" t="s">
        <v>398</v>
      </c>
      <c r="H6" s="80" t="s">
        <v>400</v>
      </c>
      <c r="I6" s="80"/>
      <c r="J6" s="91"/>
      <c r="K6" s="91"/>
      <c r="L6" s="94"/>
    </row>
    <row r="7" spans="1:12" s="2" customFormat="1" ht="30" customHeight="1" x14ac:dyDescent="0.3">
      <c r="A7" s="283"/>
      <c r="B7" s="143" t="s">
        <v>80</v>
      </c>
      <c r="C7" s="93" t="s">
        <v>141</v>
      </c>
      <c r="D7" s="134"/>
      <c r="E7" s="52" t="s">
        <v>429</v>
      </c>
      <c r="F7" s="173" t="s">
        <v>410</v>
      </c>
      <c r="G7" s="80" t="s">
        <v>402</v>
      </c>
      <c r="H7" s="80" t="s">
        <v>404</v>
      </c>
      <c r="I7" s="80"/>
      <c r="J7" s="91"/>
      <c r="K7" s="91"/>
      <c r="L7" s="94"/>
    </row>
    <row r="8" spans="1:12" s="2" customFormat="1" ht="30" customHeight="1" x14ac:dyDescent="0.3">
      <c r="A8" s="283"/>
      <c r="B8" s="143" t="s">
        <v>80</v>
      </c>
      <c r="C8" s="93" t="s">
        <v>141</v>
      </c>
      <c r="D8" s="134"/>
      <c r="E8" s="52" t="s">
        <v>431</v>
      </c>
      <c r="F8" s="173" t="s">
        <v>410</v>
      </c>
      <c r="G8" s="80" t="s">
        <v>402</v>
      </c>
      <c r="H8" s="80" t="s">
        <v>404</v>
      </c>
      <c r="I8" s="80"/>
      <c r="J8" s="91"/>
      <c r="K8" s="91"/>
      <c r="L8" s="94"/>
    </row>
    <row r="9" spans="1:12" s="2" customFormat="1" ht="30" customHeight="1" x14ac:dyDescent="0.3">
      <c r="A9" s="283"/>
      <c r="B9" s="143" t="s">
        <v>80</v>
      </c>
      <c r="C9" s="93" t="s">
        <v>141</v>
      </c>
      <c r="D9" s="134"/>
      <c r="E9" s="52" t="s">
        <v>433</v>
      </c>
      <c r="F9" s="173" t="s">
        <v>410</v>
      </c>
      <c r="G9" s="80" t="s">
        <v>402</v>
      </c>
      <c r="H9" s="80" t="s">
        <v>404</v>
      </c>
      <c r="I9" s="80"/>
      <c r="J9" s="91"/>
      <c r="K9" s="91"/>
      <c r="L9" s="94"/>
    </row>
    <row r="10" spans="1:12" s="2" customFormat="1" ht="30" customHeight="1" x14ac:dyDescent="0.3">
      <c r="A10" s="283"/>
      <c r="B10" s="143" t="s">
        <v>80</v>
      </c>
      <c r="C10" s="93" t="s">
        <v>141</v>
      </c>
      <c r="D10" s="134"/>
      <c r="E10" s="52" t="s">
        <v>437</v>
      </c>
      <c r="F10" s="173" t="s">
        <v>410</v>
      </c>
      <c r="G10" s="80" t="s">
        <v>406</v>
      </c>
      <c r="H10" s="80" t="s">
        <v>408</v>
      </c>
      <c r="I10" s="80"/>
      <c r="J10" s="91"/>
      <c r="K10" s="91"/>
      <c r="L10" s="94"/>
    </row>
    <row r="11" spans="1:12" s="2" customFormat="1" ht="30" customHeight="1" x14ac:dyDescent="0.3">
      <c r="A11" s="283"/>
      <c r="B11" s="143" t="s">
        <v>80</v>
      </c>
      <c r="C11" s="93" t="s">
        <v>141</v>
      </c>
      <c r="D11" s="134"/>
      <c r="E11" s="52" t="s">
        <v>439</v>
      </c>
      <c r="F11" s="173" t="s">
        <v>410</v>
      </c>
      <c r="G11" s="80" t="s">
        <v>406</v>
      </c>
      <c r="H11" s="80" t="s">
        <v>408</v>
      </c>
      <c r="I11" s="80"/>
      <c r="J11" s="91"/>
      <c r="K11" s="91"/>
      <c r="L11" s="94"/>
    </row>
    <row r="12" spans="1:12" s="2" customFormat="1" ht="30" customHeight="1" x14ac:dyDescent="0.3">
      <c r="A12" s="283"/>
      <c r="B12" s="143" t="s">
        <v>80</v>
      </c>
      <c r="C12" s="93" t="s">
        <v>141</v>
      </c>
      <c r="D12" s="134"/>
      <c r="E12" s="52" t="s">
        <v>435</v>
      </c>
      <c r="F12" s="173" t="s">
        <v>410</v>
      </c>
      <c r="G12" s="80" t="s">
        <v>406</v>
      </c>
      <c r="H12" s="80" t="s">
        <v>408</v>
      </c>
      <c r="I12" s="80"/>
      <c r="J12" s="91"/>
      <c r="K12" s="91"/>
      <c r="L12" s="94"/>
    </row>
    <row r="13" spans="1:12" s="2" customFormat="1" ht="30" customHeight="1" x14ac:dyDescent="0.3">
      <c r="A13" s="283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 x14ac:dyDescent="0.3">
      <c r="A14" s="283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 x14ac:dyDescent="0.3">
      <c r="A15" s="283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 x14ac:dyDescent="0.3">
      <c r="A16" s="283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 x14ac:dyDescent="0.3">
      <c r="A17" s="283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 x14ac:dyDescent="0.3">
      <c r="A18" s="283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 x14ac:dyDescent="0.3">
      <c r="A19" s="283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 x14ac:dyDescent="0.3">
      <c r="A20" s="283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 x14ac:dyDescent="0.3">
      <c r="A21" s="283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 x14ac:dyDescent="0.3">
      <c r="A22" s="283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 x14ac:dyDescent="0.3">
      <c r="A23" s="283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 x14ac:dyDescent="0.3">
      <c r="A24" s="283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 x14ac:dyDescent="0.3">
      <c r="A25" s="283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 x14ac:dyDescent="0.3">
      <c r="A26" s="283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 x14ac:dyDescent="0.3">
      <c r="A27" s="283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 x14ac:dyDescent="0.3">
      <c r="A28" s="283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 x14ac:dyDescent="0.3">
      <c r="A29" s="283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 x14ac:dyDescent="0.3">
      <c r="A30" s="283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 x14ac:dyDescent="0.3">
      <c r="A31" s="283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 x14ac:dyDescent="0.3">
      <c r="A32" s="283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 x14ac:dyDescent="0.3">
      <c r="A33" s="283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 x14ac:dyDescent="0.3">
      <c r="A34" s="283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 x14ac:dyDescent="0.3">
      <c r="A35" s="283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 x14ac:dyDescent="0.3">
      <c r="A36" s="283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 x14ac:dyDescent="0.3">
      <c r="A37" s="283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 x14ac:dyDescent="0.35">
      <c r="A38" s="284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0. 표지</vt:lpstr>
      <vt:lpstr>00. 주간업무보고(03월 15일)</vt:lpstr>
      <vt:lpstr>1. 수행관리</vt:lpstr>
      <vt:lpstr>개발자별진행현황</vt:lpstr>
      <vt:lpstr>1-1 전체</vt:lpstr>
      <vt:lpstr>1-2 전체(하자보수)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2024-01-29T01:05:28Z</cp:lastPrinted>
  <dcterms:created xsi:type="dcterms:W3CDTF">2023-07-13T07:35:06Z</dcterms:created>
  <dcterms:modified xsi:type="dcterms:W3CDTF">2024-03-13T07:56:04Z</dcterms:modified>
</cp:coreProperties>
</file>