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 균형발전프로젝트\00. 전체관리(주간보고 여기서 만들것)\"/>
    </mc:Choice>
  </mc:AlternateContent>
  <bookViews>
    <workbookView xWindow="0" yWindow="0" windowWidth="28800" windowHeight="12255" tabRatio="787" activeTab="2"/>
  </bookViews>
  <sheets>
    <sheet name="0. 표지" sheetId="4" r:id="rId1"/>
    <sheet name="00. 주간업무보고(11월 16일)" sheetId="13" r:id="rId2"/>
    <sheet name="1. 수행관리" sheetId="10" r:id="rId3"/>
    <sheet name="1-1 전체" sheetId="12" r:id="rId4"/>
    <sheet name="2. 수행세부내역(진천)" sheetId="5" r:id="rId5"/>
    <sheet name="3. 수행세부내역(곡성)" sheetId="1" r:id="rId6"/>
    <sheet name="4. 수행세부내역(양천구)" sheetId="6" r:id="rId7"/>
    <sheet name="5. 수행세부내역(완주)" sheetId="7" r:id="rId8"/>
    <sheet name="6. 수행세부내역(기장)" sheetId="9" r:id="rId9"/>
    <sheet name="7. 수행세부내역(남해)" sheetId="11" r:id="rId10"/>
  </sheets>
  <definedNames>
    <definedName name="_xlnm._FilterDatabase" localSheetId="3" hidden="1">'1-1 전체'!$A$1:$L$342</definedName>
    <definedName name="_xlnm._FilterDatabase" localSheetId="4" hidden="1">'2. 수행세부내역(진천)'!$A$6:$L$163</definedName>
    <definedName name="_xlnm._FilterDatabase" localSheetId="5" hidden="1">'3. 수행세부내역(곡성)'!$A$6:$K$34</definedName>
    <definedName name="_xlnm._FilterDatabase" localSheetId="6" hidden="1">'4. 수행세부내역(양천구)'!$A$6:$Q$19</definedName>
    <definedName name="_xlnm._FilterDatabase" localSheetId="7" hidden="1">'5. 수행세부내역(완주)'!$A$6:$Q$44</definedName>
    <definedName name="_xlnm._FilterDatabase" localSheetId="8" hidden="1">'6. 수행세부내역(기장)'!$A$6:$Q$6</definedName>
    <definedName name="_xlnm.Print_Area" localSheetId="2">'1. 수행관리'!$A$1:$J$37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0" l="1"/>
  <c r="F33" i="10"/>
  <c r="E33" i="10"/>
  <c r="D33" i="10"/>
  <c r="G32" i="10"/>
  <c r="F32" i="10"/>
  <c r="E32" i="10"/>
  <c r="D32" i="10"/>
  <c r="G35" i="10"/>
  <c r="F35" i="10"/>
  <c r="E35" i="10"/>
  <c r="D35" i="10"/>
  <c r="G34" i="10"/>
  <c r="F34" i="10"/>
  <c r="E34" i="10"/>
  <c r="D34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19" i="10"/>
  <c r="F18" i="10"/>
  <c r="E18" i="10"/>
  <c r="D18" i="10"/>
  <c r="G17" i="10"/>
  <c r="F17" i="10"/>
  <c r="E17" i="10"/>
  <c r="D17" i="10"/>
  <c r="G16" i="10"/>
  <c r="F16" i="10"/>
  <c r="E16" i="10"/>
  <c r="D16" i="10"/>
  <c r="F19" i="10"/>
  <c r="E19" i="10"/>
  <c r="D19" i="10"/>
  <c r="G18" i="10"/>
  <c r="G15" i="10"/>
  <c r="F15" i="10"/>
  <c r="E15" i="10"/>
  <c r="D15" i="10"/>
  <c r="G12" i="10"/>
  <c r="F12" i="10"/>
  <c r="E12" i="10"/>
  <c r="D12" i="10"/>
  <c r="G13" i="10"/>
  <c r="F13" i="10"/>
  <c r="E13" i="10"/>
  <c r="D13" i="10"/>
  <c r="G11" i="10"/>
  <c r="F11" i="10"/>
  <c r="E11" i="10"/>
  <c r="D11" i="10"/>
  <c r="F9" i="10"/>
  <c r="F10" i="10"/>
  <c r="G10" i="10"/>
  <c r="E10" i="10"/>
  <c r="D10" i="10"/>
  <c r="G9" i="10"/>
  <c r="G8" i="10"/>
  <c r="G7" i="10"/>
  <c r="E9" i="10"/>
  <c r="D9" i="10"/>
  <c r="F8" i="10"/>
  <c r="E8" i="10"/>
  <c r="D8" i="10"/>
  <c r="F7" i="10"/>
  <c r="E7" i="10"/>
  <c r="D7" i="10"/>
  <c r="G6" i="10"/>
  <c r="F6" i="10"/>
  <c r="E6" i="10"/>
  <c r="D6" i="10"/>
  <c r="N6" i="10"/>
  <c r="M6" i="10"/>
  <c r="L6" i="10"/>
  <c r="K6" i="10"/>
  <c r="I3" i="6"/>
  <c r="H3" i="6"/>
  <c r="J3" i="6" s="1"/>
  <c r="I2" i="6"/>
  <c r="I4" i="6" s="1"/>
  <c r="H2" i="6"/>
  <c r="H4" i="6" s="1"/>
  <c r="I3" i="9"/>
  <c r="H3" i="9"/>
  <c r="I2" i="9"/>
  <c r="H2" i="9"/>
  <c r="I3" i="11"/>
  <c r="H3" i="11"/>
  <c r="J3" i="11" s="1"/>
  <c r="I2" i="11"/>
  <c r="I4" i="11" s="1"/>
  <c r="H2" i="11"/>
  <c r="H4" i="11" s="1"/>
  <c r="N1" i="11"/>
  <c r="I3" i="7"/>
  <c r="H3" i="7"/>
  <c r="I2" i="7"/>
  <c r="I4" i="7" s="1"/>
  <c r="H2" i="7"/>
  <c r="I3" i="1"/>
  <c r="H3" i="1"/>
  <c r="I2" i="1"/>
  <c r="H2" i="1"/>
  <c r="I3" i="5"/>
  <c r="I2" i="5"/>
  <c r="H2" i="5"/>
  <c r="H34" i="10" l="1"/>
  <c r="H35" i="10"/>
  <c r="H33" i="10"/>
  <c r="H32" i="10"/>
  <c r="H24" i="10"/>
  <c r="H23" i="10"/>
  <c r="H22" i="10"/>
  <c r="H21" i="10"/>
  <c r="H15" i="10"/>
  <c r="I12" i="10"/>
  <c r="H12" i="10"/>
  <c r="H8" i="10"/>
  <c r="I11" i="10"/>
  <c r="H9" i="10"/>
  <c r="I7" i="10"/>
  <c r="H11" i="10"/>
  <c r="H7" i="10"/>
  <c r="J2" i="6"/>
  <c r="J4" i="6" s="1"/>
  <c r="J3" i="9"/>
  <c r="H4" i="9"/>
  <c r="I4" i="9"/>
  <c r="J2" i="9"/>
  <c r="J2" i="11"/>
  <c r="J4" i="11" s="1"/>
  <c r="J3" i="7"/>
  <c r="J2" i="7"/>
  <c r="J4" i="7" s="1"/>
  <c r="H4" i="7"/>
  <c r="I4" i="1"/>
  <c r="J3" i="1"/>
  <c r="H4" i="1"/>
  <c r="J2" i="1"/>
  <c r="K36" i="10"/>
  <c r="J4" i="9" l="1"/>
  <c r="J4" i="1"/>
  <c r="I23" i="10" l="1"/>
  <c r="I22" i="10"/>
  <c r="G25" i="10" l="1"/>
  <c r="F20" i="10"/>
  <c r="H3" i="5"/>
  <c r="J3" i="10"/>
  <c r="E36" i="10" l="1"/>
  <c r="D36" i="10"/>
  <c r="E20" i="10"/>
  <c r="D20" i="10"/>
  <c r="I24" i="10"/>
  <c r="E25" i="10"/>
  <c r="G36" i="10"/>
  <c r="F36" i="10"/>
  <c r="E31" i="10"/>
  <c r="D31" i="10"/>
  <c r="D25" i="10"/>
  <c r="F25" i="10"/>
  <c r="E14" i="10"/>
  <c r="I9" i="10"/>
  <c r="D14" i="10"/>
  <c r="I13" i="10"/>
  <c r="I10" i="10"/>
  <c r="I8" i="10"/>
  <c r="G31" i="10"/>
  <c r="F31" i="10"/>
  <c r="G14" i="10"/>
  <c r="F14" i="10"/>
  <c r="I35" i="10"/>
  <c r="I34" i="10"/>
  <c r="I33" i="10"/>
  <c r="I32" i="10"/>
  <c r="H30" i="10"/>
  <c r="I30" i="10"/>
  <c r="H29" i="10"/>
  <c r="I29" i="10"/>
  <c r="I28" i="10"/>
  <c r="H28" i="10"/>
  <c r="H27" i="10"/>
  <c r="I27" i="10"/>
  <c r="H26" i="10"/>
  <c r="I26" i="10"/>
  <c r="G20" i="10"/>
  <c r="I21" i="10"/>
  <c r="H19" i="10"/>
  <c r="I19" i="10"/>
  <c r="H18" i="10"/>
  <c r="I18" i="10"/>
  <c r="H17" i="10"/>
  <c r="I17" i="10"/>
  <c r="H16" i="10"/>
  <c r="I16" i="10"/>
  <c r="I15" i="10"/>
  <c r="H13" i="10"/>
  <c r="H10" i="10"/>
  <c r="I6" i="10"/>
  <c r="H6" i="10"/>
  <c r="J3" i="5"/>
  <c r="J2" i="5"/>
  <c r="I4" i="5"/>
  <c r="H4" i="5"/>
  <c r="K20" i="10" l="1"/>
  <c r="K31" i="10"/>
  <c r="K14" i="10"/>
  <c r="K25" i="10"/>
  <c r="I20" i="10"/>
  <c r="I36" i="10"/>
  <c r="D37" i="10"/>
  <c r="E37" i="10"/>
  <c r="F37" i="10"/>
  <c r="I31" i="10"/>
  <c r="I14" i="10"/>
  <c r="H36" i="10"/>
  <c r="G37" i="10"/>
  <c r="H14" i="10"/>
  <c r="H31" i="10"/>
  <c r="H25" i="10"/>
  <c r="H20" i="10"/>
  <c r="I25" i="10"/>
  <c r="J4" i="5"/>
  <c r="K37" i="10" l="1"/>
  <c r="L37" i="10" s="1"/>
  <c r="I37" i="10"/>
  <c r="H37" i="10"/>
</calcChain>
</file>

<file path=xl/sharedStrings.xml><?xml version="1.0" encoding="utf-8"?>
<sst xmlns="http://schemas.openxmlformats.org/spreadsheetml/2006/main" count="4392" uniqueCount="706">
  <si>
    <t>메뉴1</t>
    <phoneticPr fontId="3" type="noConversion"/>
  </si>
  <si>
    <t>메뉴2</t>
    <phoneticPr fontId="3" type="noConversion"/>
  </si>
  <si>
    <t>조치예정일</t>
    <phoneticPr fontId="3" type="noConversion"/>
  </si>
  <si>
    <t>사전심사청구서</t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</si>
  <si>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</si>
  <si>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</si>
  <si>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</si>
  <si>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</si>
  <si>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</si>
  <si>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</si>
  <si>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</si>
  <si>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</si>
  <si>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</si>
  <si>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전남 곡성군 (균형발전)</t>
    <phoneticPr fontId="3" type="noConversion"/>
  </si>
  <si>
    <t>오류</t>
    <phoneticPr fontId="3" type="noConversion"/>
  </si>
  <si>
    <t>사업명</t>
    <phoneticPr fontId="3" type="noConversion"/>
  </si>
  <si>
    <t>서비스명</t>
    <phoneticPr fontId="3" type="noConversion"/>
  </si>
  <si>
    <t>충북 진천군 (균형발전)</t>
    <phoneticPr fontId="3" type="noConversion"/>
  </si>
  <si>
    <t>오류 및 개선 작업 수행 세부 내역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</si>
  <si>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</si>
  <si>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</si>
  <si>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</si>
  <si>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</si>
  <si>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</si>
  <si>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충북 진천군</t>
    <phoneticPr fontId="3" type="noConversion"/>
  </si>
  <si>
    <t>인허가 내역관리</t>
    <phoneticPr fontId="3" type="noConversion"/>
  </si>
  <si>
    <t>오류</t>
    <phoneticPr fontId="3" type="noConversion"/>
  </si>
  <si>
    <t>인허가 통합 지원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</si>
  <si>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</si>
  <si>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</si>
  <si>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</si>
  <si>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</si>
  <si>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서울 양천구 (균형발전)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</si>
  <si>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</si>
  <si>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</si>
  <si>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</si>
  <si>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</si>
  <si>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</si>
  <si>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</si>
  <si>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</si>
  <si>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</si>
  <si>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</si>
  <si>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</si>
  <si>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</si>
  <si>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</si>
  <si>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</si>
  <si>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</si>
  <si>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</si>
  <si>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</si>
  <si>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</si>
  <si>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</si>
  <si>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</si>
  <si>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</si>
  <si>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</si>
  <si>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</si>
  <si>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LX 플랫폼 1차 잔여업무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</si>
  <si>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</si>
  <si>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</si>
  <si>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</si>
  <si>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</si>
  <si>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</si>
  <si>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</si>
  <si>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</si>
  <si>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</si>
  <si>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</si>
  <si>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</si>
  <si>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</si>
  <si>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</si>
  <si>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</si>
  <si>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</si>
  <si>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</si>
  <si>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</si>
  <si>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</si>
  <si>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</si>
  <si>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</si>
  <si>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</si>
  <si>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개선</t>
    <phoneticPr fontId="3" type="noConversion"/>
  </si>
  <si>
    <t>개선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</si>
  <si>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</si>
  <si>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</si>
  <si>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</si>
  <si>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</si>
  <si>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</si>
  <si>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</si>
  <si>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</si>
  <si>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</si>
  <si>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</si>
  <si>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</si>
  <si>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</si>
  <si>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</si>
  <si>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</si>
  <si>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</si>
  <si>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</si>
  <si>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</si>
  <si>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</si>
  <si>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</si>
  <si>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</si>
  <si>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</si>
  <si>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</si>
  <si>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</si>
  <si>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</si>
  <si>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</si>
  <si>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</si>
  <si>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</si>
  <si>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</si>
  <si>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</si>
  <si>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</si>
  <si>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</si>
  <si>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</si>
  <si>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</si>
  <si>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</si>
  <si>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</si>
  <si>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</si>
  <si>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</si>
  <si>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</si>
  <si>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세움터 연계 작업 선행 필요</t>
    <phoneticPr fontId="3" type="noConversion"/>
  </si>
  <si>
    <t>* 운영테스트(2차)는 10월 20일 최종 업데이트 검수 기준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</si>
  <si>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</si>
  <si>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</si>
  <si>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</si>
  <si>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</si>
  <si>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</si>
  <si>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인허가 이력검토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</si>
  <si>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</si>
  <si>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</si>
  <si>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</si>
  <si>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개발서버는 비교적 원활하나 운영서버는 
네트워크 속도 등으로 증상 심화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</si>
  <si>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</si>
  <si>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</si>
  <si>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</si>
  <si>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</si>
  <si>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</si>
  <si>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</si>
  <si>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</si>
  <si>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</si>
  <si>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</si>
  <si>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</si>
  <si>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</si>
  <si>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메뉴 선택시 사전심사청구관리의 접수 또는 목록검색 하나가 먼저 실행이 되도록 한다.접수, 목록검색 선택이 되면 선택된 항목을 표시할 필요가 있음. 뭐가 선택이 되었는지 알 수 있도록 한다. 글자 또는 바탕색으로 구분</t>
    <phoneticPr fontId="3" type="noConversion"/>
  </si>
  <si>
    <t>필지선택 글자 가운데 정렬. 상하 정렬을 중앙에 정렬</t>
    <phoneticPr fontId="3" type="noConversion"/>
  </si>
  <si>
    <t>새로고침 1번을 한 후 지번 입력하면 해당필지가 없다고 메시지 나옴. 아마도 2번의 지번 한글이 있어 검색이 안된것 같음. 앞자리 입력하면 두번째 자리 자동적으로 초기값을 셋팅 필요 함</t>
    <phoneticPr fontId="3" type="noConversion"/>
  </si>
  <si>
    <t>메뉴 전부 닫은 상태에서 처음 화면 열어 지번을 검색하여 엔터를 치면 3번과 같이 지도상에 표시가 됨
     이 상태에서 0852로 숫자 변경 후 엔터를 치면 이전 지번주소 856값으로 변경이 되고 지도상의 표시도 이전 상태로 그대로 유지됨. 단지 돋보기클릭하면 변경된 지번으로 수정이 되고 지도상 표시도 변경됨. 엔터키도 적용이 될 수 있도록 함</t>
    <phoneticPr fontId="3" type="noConversion"/>
  </si>
  <si>
    <t>뒷부분 클릭하고 앞부분 클릭하면 “0000”으로 변경 됨</t>
    <phoneticPr fontId="3" type="noConversion"/>
  </si>
  <si>
    <t>가장 최근에 필지선택한 건이 맨 상단으로 보여줘라</t>
    <phoneticPr fontId="3" type="noConversion"/>
  </si>
  <si>
    <t>선택한 필지들이 3번과 같이 전부 표시가 되어야 하는지? 가장 최근건 표시가 되어야 하는건지?</t>
    <phoneticPr fontId="3" type="noConversion"/>
  </si>
  <si>
    <t>필지목록에서 선택되어진 &gt;&gt; 표시를 클릭하면 오른쪽 3번에 붉은색으로 표시되어야 하지 않을까?</t>
    <phoneticPr fontId="3" type="noConversion"/>
  </si>
  <si>
    <t>마우스가 필지로 이동하면 풍선모양으로 메시지가 나왔으면 합니다. 더블 클릭해야 나온다라는 것은 다른사람은 모를듯</t>
    <phoneticPr fontId="3" type="noConversion"/>
  </si>
  <si>
    <t>필지목록 전체선택 되지 않도록. 하나만 선택</t>
    <phoneticPr fontId="3" type="noConversion"/>
  </si>
  <si>
    <t>인허가 이력검토 버턴을 목록으로 들어가야 함</t>
    <phoneticPr fontId="3" type="noConversion"/>
  </si>
  <si>
    <t>필지목록 인허가 이력검토 버턴을  목록에 표현. 가능하다면 농지전용, 산지전용, 건축물대장 각 버턴으로 표현하였으면 함.
      - 필지에 대하여 해당되지 않으면 버턴을 disable 시킨다. 또는 보여주지 않는다. 해당되는건만 보여준다</t>
    <phoneticPr fontId="3" type="noConversion"/>
  </si>
  <si>
    <t>1번 선택한 지번 대하여 사전심사청구서 주소로 표시가 되어야 한다</t>
    <phoneticPr fontId="3" type="noConversion"/>
  </si>
  <si>
    <t>1번에서 필지목록에 3개 필지가 있지만 청구서 작업할 필지를 구분할 필요가 있음</t>
    <phoneticPr fontId="3" type="noConversion"/>
  </si>
  <si>
    <t>4번에서 “X” 클릭하면 1번, 2번 정보까지 전부 clear 됨. 1번 정보는 그대로 남아 있어야 한다</t>
    <phoneticPr fontId="3" type="noConversion"/>
  </si>
  <si>
    <t>852답, 851답,853답 더블 클릭하여도 5번과 같은 동일한 지번에 대한 정보만 보임</t>
    <phoneticPr fontId="3" type="noConversion"/>
  </si>
  <si>
    <t>메인에서 선택한 필지에 대하여 선택 불가하게  표시할것. 박스를 disable 시킴</t>
    <phoneticPr fontId="3" type="noConversion"/>
  </si>
  <si>
    <t>도면 저작에서 선택한 필지에 대하여 삭제 가능하도록 함</t>
    <phoneticPr fontId="3" type="noConversion"/>
  </si>
  <si>
    <t>글자수를 제한 필요가 있다. 예) 100자 이내로 입력하세요 등
     -. 날짜는 입력할 수 없도록 하고 반드시 달력을 통하여 선택하도록 한다</t>
    <phoneticPr fontId="3" type="noConversion"/>
  </si>
  <si>
    <t>입력 항목에 마우스를 가져가면 박스가 사라진다. 모든 화면에서 공통으로 적용되어 있는가? 
      공통 표준이 없다면 가장 많이 사용한 화면 기준으로 따라 감</t>
    <phoneticPr fontId="3" type="noConversion"/>
  </si>
  <si>
    <t>최대 입력가능한 자리수 표현</t>
    <phoneticPr fontId="3" type="noConversion"/>
  </si>
  <si>
    <t>삭제한 높이 값이 그대로 보여짐</t>
    <phoneticPr fontId="3" type="noConversion"/>
  </si>
  <si>
    <t>이전에 신규건축물생성에 입력한 값이 그대로 보여짐</t>
    <phoneticPr fontId="3" type="noConversion"/>
  </si>
  <si>
    <t>선택하지 않은 건물의 높이 지정값이 보여짐</t>
    <phoneticPr fontId="3" type="noConversion"/>
  </si>
  <si>
    <t>삭제한 값이 지도상에 그대로 보여짐</t>
    <phoneticPr fontId="3" type="noConversion"/>
  </si>
  <si>
    <t>첨부화일을 넣었는데 6번처럼 보여짐, 삭제 했음에도 불구하고 지도에 그대로 남아 있음</t>
    <phoneticPr fontId="3" type="noConversion"/>
  </si>
  <si>
    <t>2023.11.01_인허가내역관리_사전심사청구관리 6page</t>
    <phoneticPr fontId="3" type="noConversion"/>
  </si>
  <si>
    <t>2023.11.01_인허가내역관리_사전심사청구관리 7page</t>
    <phoneticPr fontId="3" type="noConversion"/>
  </si>
  <si>
    <t>지도상에 텍스트 포인트를 지정한 포인트가 그대로 남아 있어줬으면 한다</t>
    <phoneticPr fontId="3" type="noConversion"/>
  </si>
  <si>
    <t>3,4번은 지도상에서 없어지도록 되어 있으나 1,2번은 클릭하여도 그대로 남아 있음</t>
    <phoneticPr fontId="3" type="noConversion"/>
  </si>
  <si>
    <t>2023.11.01_인허가내역관리_사전심사청구관리 8page</t>
    <phoneticPr fontId="3" type="noConversion"/>
  </si>
  <si>
    <t>대지면적 : 숫자표시-&gt; 333,333.1, 허가면적 : 숫자표시 -&gt; 10,000, 제외지 : 숫자표시 -&gt; 2.018.10000 &gt;&gt; 소수점 몇자리 까지 보여줄건지 결정 필요</t>
    <phoneticPr fontId="3" type="noConversion"/>
  </si>
  <si>
    <t>허가용도, 소유자,비고  &gt;&gt; “.” 의 용도는 뭐가 삭제 필요함</t>
    <phoneticPr fontId="3" type="noConversion"/>
  </si>
  <si>
    <t>클수 없음. 제외지 = 대구직도에 표현하고 싶지 않은 필지에 대하여 삭제기능 필요</t>
    <phoneticPr fontId="3" type="noConversion"/>
  </si>
  <si>
    <t>허가면적은 대장면적보다 장면적 – 허가면적 &gt;&gt; 소수점 1자리까지 표현되어야 함</t>
    <phoneticPr fontId="3" type="noConversion"/>
  </si>
  <si>
    <t>지번은 full 주소지번이 나와야 함</t>
    <phoneticPr fontId="3" type="noConversion"/>
  </si>
  <si>
    <t>2023.11.01_인허가내역관리_사전심사청구관리 9page</t>
    <phoneticPr fontId="3" type="noConversion"/>
  </si>
  <si>
    <t>면적(area)에 대한 이미지가 필요함</t>
    <phoneticPr fontId="3" type="noConversion"/>
  </si>
  <si>
    <t>규격에 대한 값의 자리수 표현 확인 할것.무한정 입력하는것은 아닌듯 함</t>
    <phoneticPr fontId="3" type="noConversion"/>
  </si>
  <si>
    <t>단위는 면적, 길이에 대한 단위인듯. 이상한 값이 입력 됨. 단위는 선택이 되어야 함</t>
    <phoneticPr fontId="3" type="noConversion"/>
  </si>
  <si>
    <t>내용,비고에 “.” 이 있음. 삭제 필요, 입력 가능한 길이 제한할 필요가 있음</t>
    <phoneticPr fontId="3" type="noConversion"/>
  </si>
  <si>
    <t>2023.11.01_인허가내역관리_사전심사청구관리 10page</t>
    <phoneticPr fontId="3" type="noConversion"/>
  </si>
  <si>
    <t>높이.층별 입력값 및 입력 자리수 확인 필요. 한글, 영문, 숫자 입력 가능함, 자리수 무한대로 입력됨</t>
    <phoneticPr fontId="3" type="noConversion"/>
  </si>
  <si>
    <t>용도, 비고 입력값 및 입력 자리수 확인 필요. 비고란에 “.” 의미 파악 안됨,삭제필요함</t>
    <phoneticPr fontId="3" type="noConversion"/>
  </si>
  <si>
    <t>입력값들에 대한 원클릭이 되지 않음. 클릭 2번 해야 활성화 됨. 수정 필요</t>
    <phoneticPr fontId="3" type="noConversion"/>
  </si>
  <si>
    <t>화면사이즈를 아래로 더 크게 할 필요가 있음. 아래 공간이 많음</t>
    <phoneticPr fontId="3" type="noConversion"/>
  </si>
  <si>
    <t>4번이 왜 생겼는지 모르겠음</t>
    <phoneticPr fontId="3" type="noConversion"/>
  </si>
  <si>
    <t>5번의 값을 확인 할 필요가 있으며 연면적값이 이상함, 허가면적 값 표시 : 111,111,111,100m2 이렇게 되야 하지 않을까?</t>
    <phoneticPr fontId="3" type="noConversion"/>
  </si>
  <si>
    <t>2023.11.01_인허가내역관리_사전심사청구관리 11page</t>
    <phoneticPr fontId="3" type="noConversion"/>
  </si>
  <si>
    <t>필지정보입력 건폐율, 용적률 입력값, 자리수 확인 &gt;&gt; 한글, 숫자,영문 전부 입력됨, 최대 3자리 숫자로 입력. 스크룰 의미?</t>
    <phoneticPr fontId="3" type="noConversion"/>
  </si>
  <si>
    <t>분할 필지들에 대한 면적, 건축면적,연면적 입력값, 자리수 확인 &gt;&gt; 한글, 숫자,영문 전부 입력됨
 면적 : 수정 불가, 건축면적, 연면적 : 수정가능</t>
    <phoneticPr fontId="3" type="noConversion"/>
  </si>
  <si>
    <t>3번이 가리키는 위치에 마우스를 가져가면 자리수가 엄청 진동이 심함</t>
    <phoneticPr fontId="3" type="noConversion"/>
  </si>
  <si>
    <t>분할측량, 현황측량 입력값, 자리수 확인 &gt;&gt; 한글, 숫자,영문 전부 입력됨, 최대 자리 확인할것. 999,999,999,999,999원
   숫자: 우측정렬, 텍스트 좌측정렬, 코드값 가운데 정렬</t>
    <phoneticPr fontId="3" type="noConversion"/>
  </si>
  <si>
    <t>2023.11.01_인허가내역관리_사전심사청구관리 12page</t>
    <phoneticPr fontId="3" type="noConversion"/>
  </si>
  <si>
    <t>주소 부분은 삭제한다</t>
    <phoneticPr fontId="3" type="noConversion"/>
  </si>
  <si>
    <t>지번을 full 주소가 조회되어야 한다. 1번의 주소</t>
    <phoneticPr fontId="3" type="noConversion"/>
  </si>
  <si>
    <t>면적 숫자 표현 : 9,555.5</t>
    <phoneticPr fontId="3" type="noConversion"/>
  </si>
  <si>
    <t>분할측량수수료, 현황측량수수료 금액부분인데 이상한 한글이 들어감. 숫자 값만 받도록 해야 함</t>
    <phoneticPr fontId="3" type="noConversion"/>
  </si>
  <si>
    <t>2023.11.01_인허가내역관리_사전심사청구관리 13page</t>
    <phoneticPr fontId="3" type="noConversion"/>
  </si>
  <si>
    <t>1번 현재 작업중인 메뉴 표시 필요. 바탕색 또는 글자색으로 구분</t>
    <phoneticPr fontId="3" type="noConversion"/>
  </si>
  <si>
    <t>2번 스크롤 및 지번, 엔터키, 돋보기 전반적인 오류 수정할것. 앞장에 설명함</t>
    <phoneticPr fontId="3" type="noConversion"/>
  </si>
  <si>
    <t>3번 글자수 제한 필요.실제 자리수 체크 필요 함 예) 100자 이내로 입력하세요</t>
    <phoneticPr fontId="3" type="noConversion"/>
  </si>
  <si>
    <t>달력 선택할 수 있도록만 함. 입력 불가능하게 함.
      - 시작일자 : 달력 선택 후 날자 선택 안되고 있음.예)20211101 선택시
      - 시작일자가 종료일자보다 미래날자가 될수는 없음. 예) 시작일자 : 2023.12.31 종료일자 : 2023.12.01</t>
    <phoneticPr fontId="3" type="noConversion"/>
  </si>
  <si>
    <t>5번에서 초기값을 접수완료로 둔다</t>
    <phoneticPr fontId="3" type="noConversion"/>
  </si>
  <si>
    <t>6번에서 페이징을 한다면 한페이지에 표현하는 그리드 개수는 몇 개까지 인가? 페이징 기준에 따라 처리 필요함</t>
    <phoneticPr fontId="3" type="noConversion"/>
  </si>
  <si>
    <t>2023.11.01_인허가내역관리_사전심사청구관리 14page</t>
    <phoneticPr fontId="3" type="noConversion"/>
  </si>
  <si>
    <t>1번을 조회 버턴 클릭으로 2번 팝업 호출시 주소가 다름</t>
    <phoneticPr fontId="3" type="noConversion"/>
  </si>
  <si>
    <t>기본적으로 날짜 표현 방식을 통일 필요. 모든 화면에 날짜 표현 적용. 예)____-__-__ 또는 ____.__.__ 권장은 2023.12.31</t>
    <phoneticPr fontId="3" type="noConversion"/>
  </si>
  <si>
    <t>2023.11.01_인허가내역관리_사전심사청구관리 15page</t>
    <phoneticPr fontId="3" type="noConversion"/>
  </si>
  <si>
    <t>1번에서 “x”하면 모든 화면이 닫힘. 그리고 메뉴에서 특화서비스 &gt;&gt; 사전심사청구서 클릭하여 2번화면에 나타남</t>
    <phoneticPr fontId="3" type="noConversion"/>
  </si>
  <si>
    <t>전부 닫힌 화면에서 메인 화면만 나타나야 함</t>
    <phoneticPr fontId="3" type="noConversion"/>
  </si>
  <si>
    <t>2023.11.01_인허가내역관리_사전심사청구관리 16page</t>
    <phoneticPr fontId="3" type="noConversion"/>
  </si>
  <si>
    <t>부담금산정 버턴 여기서 삭제함. 별도 메뉴에서 작업하도록 함</t>
    <phoneticPr fontId="3" type="noConversion"/>
  </si>
  <si>
    <t>도면저작 및 필지가분할 업무는 접수 메뉴에서 점검한 사항을 대신함</t>
    <phoneticPr fontId="3" type="noConversion"/>
  </si>
  <si>
    <t>필지가분할 팝업이 사전심사청구서 메인 화면 뒤로 들어감. 팝업은 사전심사청구서 앞으로 나와야 함</t>
    <phoneticPr fontId="3" type="noConversion"/>
  </si>
  <si>
    <t>사전심사청구서 메인을 닫으면 “x” 필지가분할 팝업화면도 닫혀야 함</t>
    <phoneticPr fontId="3" type="noConversion"/>
  </si>
  <si>
    <t>2023.11.01_인허가내역관리_사전심사청구관리 17page</t>
    <phoneticPr fontId="3" type="noConversion"/>
  </si>
  <si>
    <t>2023.11.01_인허가내역관리_사전심사청구관리 1page</t>
    <phoneticPr fontId="3" type="noConversion"/>
  </si>
  <si>
    <t>2023.11.01_인허가내역관리_사전심사청구관리 2page</t>
    <phoneticPr fontId="3" type="noConversion"/>
  </si>
  <si>
    <t>2023.11.01_인허가내역관리_사전심사청구관리 3page</t>
    <phoneticPr fontId="3" type="noConversion"/>
  </si>
  <si>
    <t>2023.11.01_인허가내역관리_사전심사청구관리 4page</t>
    <phoneticPr fontId="3" type="noConversion"/>
  </si>
  <si>
    <t>'2023.11.01_인허가내역관리_사전심사청구관리 5page</t>
    <phoneticPr fontId="3" type="noConversion"/>
  </si>
  <si>
    <t>O</t>
  </si>
  <si>
    <t>O</t>
    <phoneticPr fontId="3" type="noConversion"/>
  </si>
  <si>
    <t>1  번에서 용도지역, 용도지구로 구분하고 있는데 각각 불러오는 데이터가 있는지 API 확인할 필요가 있음
       API에서 구분하여 데이터를 보내주고 있는지 아니면 통으로 보내주고 있는지?</t>
    <phoneticPr fontId="3" type="noConversion"/>
  </si>
  <si>
    <t>팝업 화면이 메인 화면과 겹쳐 보임. 팝업을 좀 진하게 표현 할 필요가 있음</t>
    <phoneticPr fontId="3" type="noConversion"/>
  </si>
  <si>
    <t>2023.11.14_인허가내역관리_사전심사청구관리(필지가분할결과) 1page</t>
    <phoneticPr fontId="3" type="noConversion"/>
  </si>
  <si>
    <t>사전심사청구서</t>
    <phoneticPr fontId="3" type="noConversion"/>
  </si>
  <si>
    <t>사전심사청구서 인허가이력검토 부분 테스트 완료되면 분리하여 별도 구성한다</t>
    <phoneticPr fontId="3" type="noConversion"/>
  </si>
  <si>
    <t>인허가대장(개발행위)</t>
    <phoneticPr fontId="3" type="noConversion"/>
  </si>
  <si>
    <t>인허가대장(도로점용)</t>
    <phoneticPr fontId="3" type="noConversion"/>
  </si>
  <si>
    <t>필지가분할</t>
    <phoneticPr fontId="3" type="noConversion"/>
  </si>
  <si>
    <t>인허가 통합 지원</t>
    <phoneticPr fontId="3" type="noConversion"/>
  </si>
  <si>
    <t>글자 폰트 사이즈 다른 화면이랑 다름. 통일 필요</t>
    <phoneticPr fontId="3" type="noConversion"/>
  </si>
  <si>
    <t>1번 항목들은 작업 내용이므로 마우스 접근시 손가락 모양 표시</t>
    <phoneticPr fontId="3" type="noConversion"/>
  </si>
  <si>
    <t>청구서 작업시 메인에서 가져오는 부분이 필지가 있어 선택 못하도록 되어 있지만 메뉴 분리 할 경우 선택 못하도록 하는 부분은 적용하지 않아도 됨</t>
    <phoneticPr fontId="3" type="noConversion"/>
  </si>
  <si>
    <t>면적 입력 사이즈 정의 필요, 금액 및 면적 입력 후 포커스 떠나면 999,234,000 이런씩으로 표현. 감면료율은 100 기준으면 더 이상 입력하면 안됨. 현재는 입력이 되면서 나머지는 짤려버림. 입력창 박스 간격 맞춰야 함. 금액,면적은 우측정렬, 감면요율 가운데 정렬</t>
    <phoneticPr fontId="3" type="noConversion"/>
  </si>
  <si>
    <t>입력한 값들에 대하여 표현. 금액, 면적은 우측정렬, 요율 가운데정렬, 금액 표시 : 999,000,111</t>
    <phoneticPr fontId="3" type="noConversion"/>
  </si>
  <si>
    <t>2개의 지번으로 조성비를 계산한 값이므로 5번에서는 2개의 지번이 표시되어야 함</t>
    <phoneticPr fontId="3" type="noConversion"/>
  </si>
  <si>
    <t>5번 스크롤 의미가 뭔가? 아무런 의미가 없다면 삭제</t>
    <phoneticPr fontId="3" type="noConversion"/>
  </si>
  <si>
    <t>2023.11.08_인허가내역관리_부담금산정 1page</t>
    <phoneticPr fontId="3" type="noConversion"/>
  </si>
  <si>
    <t>2개의 지번으로 농지보전부담금를 계산한 값이므로 3번에서는 2개의 지번이 표시되어야 함</t>
    <phoneticPr fontId="3" type="noConversion"/>
  </si>
  <si>
    <t>4번 스크롤 의미가 뭔가? 아무런 의미가 없다면 삭제</t>
    <phoneticPr fontId="3" type="noConversion"/>
  </si>
  <si>
    <t>2023.11.08_인허가내역관리_부담금산정 2page</t>
    <phoneticPr fontId="3" type="noConversion"/>
  </si>
  <si>
    <t>2개의 지번으로 하전점용료를 계산한 값이므로 3번에서는 2개의 지번이 표시되어야 함</t>
    <phoneticPr fontId="3" type="noConversion"/>
  </si>
  <si>
    <t>4번 스크롤 의미가 뭔가? 아무런 의미가 없다면 삭제.</t>
    <phoneticPr fontId="3" type="noConversion"/>
  </si>
  <si>
    <t>2023.11.08_인허가내역관리_부담금산정 3page</t>
    <phoneticPr fontId="3" type="noConversion"/>
  </si>
  <si>
    <t>1번에서 처럼 각 항목 이름으로 파일을 다운 받을수 있도록 한다. 본인 PC에</t>
    <phoneticPr fontId="3" type="noConversion"/>
  </si>
  <si>
    <t>2023.11.08_인허가내역관리_부담금산정 4page</t>
    <phoneticPr fontId="3" type="noConversion"/>
  </si>
  <si>
    <t>메인 화면과 서브 화면이 팝업으로 오픈 한 경우 메인 화면의 각종 정보는 수정이 되면 안됨</t>
    <phoneticPr fontId="3" type="noConversion"/>
  </si>
  <si>
    <t xml:space="preserve">화면 겹치는 부분 해결해야 하지 않을까? </t>
    <phoneticPr fontId="3" type="noConversion"/>
  </si>
  <si>
    <t>인허가 대상 주소 검색 사용으로 해서 필지선택 한 후 인허가 대장 허가번호 번호 사용으로 검색할 경우 필지선택된 부분이 clear되지 않음, 인허가 대장 주소검색사용에서 입력한 값들도 clear 되어야 함</t>
    <phoneticPr fontId="3" type="noConversion"/>
  </si>
  <si>
    <t>인허가 대장 주소검색 사용부분은 도로점유 부분에 존재하지 않음. 동일하게 적용하는 부분이 아닌가? 고객 확인 필요</t>
    <phoneticPr fontId="3" type="noConversion"/>
  </si>
  <si>
    <t>2023.10.31_인허가대장(개발행위) 1page</t>
    <phoneticPr fontId="3" type="noConversion"/>
  </si>
  <si>
    <t>화면로딩시 시도 : 충청북도, 시군구 : 진천군으로 초기 셋팅</t>
    <phoneticPr fontId="3" type="noConversion"/>
  </si>
  <si>
    <t>시도 선택 후 시군구 선택하지 않고 다시 시도선택시 스크룰 작동하지 않음.</t>
    <phoneticPr fontId="3" type="noConversion"/>
  </si>
  <si>
    <t>초기화 클릭하여도 시도 값이 변하지 않음. 선택된 상태 그대로 유지 함</t>
    <phoneticPr fontId="3" type="noConversion"/>
  </si>
  <si>
    <t>인허가번호 검색 : 몇글자를 입력해야 하는지, 어떤 값을 입력하는지 예시 표현 예)허가번호 1234</t>
    <phoneticPr fontId="3" type="noConversion"/>
  </si>
  <si>
    <t>인허가대장 허가번호 검색 사용을 하지 않을 경우 라디오 버턴 해제안됨. 해제를 하면 검색 입력값이 clear되어야함</t>
    <phoneticPr fontId="3" type="noConversion"/>
  </si>
  <si>
    <t>인허가대장허가일자검색 사용시 날자 숫자 이외 값 입력하면 안됨.마스킹 기능 ㅇㅖ) ----_--_--
      아니면 달력 선택만 가능하게 하던가</t>
    <phoneticPr fontId="3" type="noConversion"/>
  </si>
  <si>
    <t>종료일자가 시작일자보다 앞선날짜는 입력이 불가능하게 해야 함</t>
    <phoneticPr fontId="3" type="noConversion"/>
  </si>
  <si>
    <t>2023.10.31_인허가대장(개발행위) 2page</t>
    <phoneticPr fontId="3" type="noConversion"/>
  </si>
  <si>
    <t>항목추가시 항목에 대한 전반적인 Validation 체크를 하여야 함. 숫자, 한글, 영문 등 입력하는 자리수 설정
     - 화면 전체 항목 자리수를 늘여 항목별로 입력이 되도록 가능하게 한다</t>
    <phoneticPr fontId="3" type="noConversion"/>
  </si>
  <si>
    <t>저장 버턴 클릭시 경고창 오픈, 확인 버턴 클릭시 아무런 메시지 나타나지 않음. 예) 정상처리 되었습니다. 또는 사업기간 입력 오류입니다. 등</t>
    <phoneticPr fontId="3" type="noConversion"/>
  </si>
  <si>
    <t>항목추가 버턴 클릭 후 아무런 값을 입력하지 않은 상태에서 저장 버턴 클릭시 경고창이 나타나면 안됨. 필수 입력값을 입력하라는 메시지 보여줘야 한다</t>
    <phoneticPr fontId="3" type="noConversion"/>
  </si>
  <si>
    <t>입력항목들에 대한 필수 입력항목 지정 필요. 반드시 입력해야 하는 항목 표시 예) *</t>
    <phoneticPr fontId="3" type="noConversion"/>
  </si>
  <si>
    <t>저장이 되지 않아 다음 과정 테스트 불가능</t>
    <phoneticPr fontId="3" type="noConversion"/>
  </si>
  <si>
    <t>2023.10.31_인허가대장(개발행위) 3page</t>
    <phoneticPr fontId="3" type="noConversion"/>
  </si>
  <si>
    <t>검색된 결과가 메인화면과 겹쳐 보임. 앞,뒤 표현되는 값에 대하여 정확하게 이해하기 힘듬</t>
    <phoneticPr fontId="3" type="noConversion"/>
  </si>
  <si>
    <t>수정해야 할 항목을 지정할 필요가 있음. 허가번호(pk)가 수정가능?</t>
    <phoneticPr fontId="3" type="noConversion"/>
  </si>
  <si>
    <t>수정버턴을 클릭 후 항목 수정 가능 필드로 변경이 되면 수정 버턴을 비활성화 되어야 하며, 저장 이후 활성화되어야 함</t>
    <phoneticPr fontId="3" type="noConversion"/>
  </si>
  <si>
    <t>저장 이후 라디오 버턴 선택되어진 상황에서 수정버턴 클릭시 작동되지 않음</t>
    <phoneticPr fontId="3" type="noConversion"/>
  </si>
  <si>
    <t>4번 상황에서 삭제버턴 클릭시 경고창이 나타나며 확인시 작동되지 않음</t>
    <phoneticPr fontId="3" type="noConversion"/>
  </si>
  <si>
    <t>그리드 조회되는 개수 정의되어 있는가? 한 화면에 5개, 페이지 이동 &lt;&lt; &gt;&gt; 이동</t>
    <phoneticPr fontId="3" type="noConversion"/>
  </si>
  <si>
    <t>2023.10.31_인허가대장(개발행위) 4page</t>
    <phoneticPr fontId="3" type="noConversion"/>
  </si>
  <si>
    <t>라디오 버턴 선택 후 색상변경 선택, 팝업 화면에서 색상 선택 후 적용하면  화면 사라지면서 재조회가 되었으면 한다.</t>
    <phoneticPr fontId="3" type="noConversion"/>
  </si>
  <si>
    <t>2023.10.31_인허가대장(개발행위) 5page</t>
    <phoneticPr fontId="3" type="noConversion"/>
  </si>
  <si>
    <t>2023.10.31_인허가대장(개발행위) 6page</t>
    <phoneticPr fontId="3" type="noConversion"/>
  </si>
  <si>
    <t>라디오 버턴 선택 후 수정버턴 클릭 후 수정을 안하고 싶을때 어떻게 하나요? 라디오 버턴 다시 선택시 원래대로 되어야 한다</t>
    <phoneticPr fontId="3" type="noConversion"/>
  </si>
  <si>
    <t>이 상태에서 다른 라디오 버턴 선택하면 선택이 되지 않음. 앞 부분을 수정하라고 계속 나옴</t>
    <phoneticPr fontId="3" type="noConversion"/>
  </si>
  <si>
    <t>2번의 다른 항목을 먼저 선택 후 수정을 하지 않고 다른 라디오 선택하면 선택이 되지 않음</t>
    <phoneticPr fontId="3" type="noConversion"/>
  </si>
  <si>
    <t>다른곳으로 이동하더라도 계속 표시되고 있음. 포커스 이동시 clear 시켜라, “x”, 닫기, 메인 화면으로 이동했을때도 계속 남아 있음</t>
    <phoneticPr fontId="3" type="noConversion"/>
  </si>
  <si>
    <t>인허가대장(도로점용)</t>
    <phoneticPr fontId="3" type="noConversion"/>
  </si>
  <si>
    <t>설계서 토대로 작업진행함</t>
    <phoneticPr fontId="3" type="noConversion"/>
  </si>
  <si>
    <t>부담금산정(대체산임자원조성비,농지보전부담금,하천점용료)</t>
    <phoneticPr fontId="3" type="noConversion"/>
  </si>
  <si>
    <t>부담금산정(도로점용료)</t>
    <phoneticPr fontId="3" type="noConversion"/>
  </si>
  <si>
    <t>공유재산관리</t>
    <phoneticPr fontId="3" type="noConversion"/>
  </si>
  <si>
    <t>섬진강 기차마을
운영관리</t>
    <phoneticPr fontId="3" type="noConversion"/>
  </si>
  <si>
    <t>2023.11.08_공유재산관리(공유재산조회, 지하시설물, 조경식재 시뮬레이션) 1page</t>
    <phoneticPr fontId="3" type="noConversion"/>
  </si>
  <si>
    <t>연속지적도보기 버턴클릭시 아무런 작동 하지 않음</t>
    <phoneticPr fontId="3" type="noConversion"/>
  </si>
  <si>
    <t>공유재산조회</t>
    <phoneticPr fontId="3" type="noConversion"/>
  </si>
  <si>
    <t>입력 항목이 아닌듯 보임. 수정 불가능 하게 한다.disable</t>
    <phoneticPr fontId="3" type="noConversion"/>
  </si>
  <si>
    <t>스크롤 선택 하면 스크롤 사라지면서 작동이 되지 않음, 읍면동,리선택 마찬가지임</t>
    <phoneticPr fontId="3" type="noConversion"/>
  </si>
  <si>
    <t>선택한 필지를 clear하고 다른 필지를 선택할 수 없음. 새로고침 기능 필요
      -. 새로고침 : 읍면동, 리 항목 clear, 지도상에 선택한 필지 clear</t>
    <phoneticPr fontId="3" type="noConversion"/>
  </si>
  <si>
    <t>필지선택하면 1번에서 지번이 자동적으로 보여짐</t>
    <phoneticPr fontId="3" type="noConversion"/>
  </si>
  <si>
    <t>1번에서의 지번이 2번에는 나타나지 않음</t>
    <phoneticPr fontId="3" type="noConversion"/>
  </si>
  <si>
    <t>3번에서 읍면동 선택하고 리 선택함. 4번의 주소는 이전에 선택한 주소이며, 지도상에 표시도 되지 않음</t>
    <phoneticPr fontId="3" type="noConversion"/>
  </si>
  <si>
    <t>2023.11.08_공유재산관리(공유재산조회, 지하시설물, 조경식재 시뮬레이션) 2page</t>
    <phoneticPr fontId="3" type="noConversion"/>
  </si>
  <si>
    <t>1번의 필지선택 후 지도상에 위치를 찍으면 지번에 해당하는 면적을 노란색으로 표시함.(타시스템 동일)</t>
    <phoneticPr fontId="3" type="noConversion"/>
  </si>
  <si>
    <t>3번의 필지적용을 클릭하면 5번 이 조회됨. 이 부분을 6번 조회 버턴을 클릭하면 5번이 조회 되도록 한다</t>
    <phoneticPr fontId="3" type="noConversion"/>
  </si>
  <si>
    <t>2023.11.08_공유재산관리(공유재산조회, 지하시설물, 조경식재 시뮬레이션) 3page</t>
    <phoneticPr fontId="3" type="noConversion"/>
  </si>
  <si>
    <t>1번의 공유재산 상세조회 팝업 사이즈를 크게 한다.2번의 공간이 많으니 올려도 될듯</t>
    <phoneticPr fontId="3" type="noConversion"/>
  </si>
  <si>
    <t>공유재산 상세정보 팝업페이지 페이징 적용이 안되어 있음</t>
    <phoneticPr fontId="3" type="noConversion"/>
  </si>
  <si>
    <t>2023.11.08_공유재산관리(공유재산조회, 지하시설물, 조경식재 시뮬레이션) 4page</t>
    <phoneticPr fontId="3" type="noConversion"/>
  </si>
  <si>
    <t>1번 “X” 닫기시 2번 팝업 화면은 그대로 남아 있음. 닫혀야 함</t>
    <phoneticPr fontId="3" type="noConversion"/>
  </si>
  <si>
    <t>3번 파일 다운이 되지 않음</t>
    <phoneticPr fontId="3" type="noConversion"/>
  </si>
  <si>
    <t>2023.11.08_공유재산관리(공유재산조회, 지하시설물, 조경식재 시뮬레이션) 5page</t>
    <phoneticPr fontId="3" type="noConversion"/>
  </si>
  <si>
    <t>1번 건물 구분에 대한 값이 표현되지 않음. 코드만 표현됨</t>
    <phoneticPr fontId="3" type="noConversion"/>
  </si>
  <si>
    <t>2023.11.08_공유재산관리(공유재산조회, 지하시설물, 조경식재 시뮬레이션) 6page</t>
    <phoneticPr fontId="3" type="noConversion"/>
  </si>
  <si>
    <t>1번 재산구분, 재산용도에 대한 값이 표현되지 않음. 코드만 표현됨</t>
    <phoneticPr fontId="3" type="noConversion"/>
  </si>
  <si>
    <t>2023.11.08_공유재산관리(공유재산조회, 지하시설물, 조경식재 시뮬레이션) 7page</t>
    <phoneticPr fontId="3" type="noConversion"/>
  </si>
  <si>
    <t>지하시설물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</si>
  <si>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</si>
  <si>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2. 3번에 전부 해제를 하게 되면 2번 팝업창도 닫혀야 함</t>
    <phoneticPr fontId="3" type="noConversion"/>
  </si>
  <si>
    <t>2023.11.08_공유재산관리(공유재산조회, 지하시설물, 조경식재 시뮬레이션) 8page</t>
    <phoneticPr fontId="3" type="noConversion"/>
  </si>
  <si>
    <t>조경식재시뮬레이션</t>
    <phoneticPr fontId="3" type="noConversion"/>
  </si>
  <si>
    <t>1번의 불러오기 버턴이 2번 위치로 와야 한다, 1번의 불러오기 버턴은 삭제</t>
    <phoneticPr fontId="3" type="noConversion"/>
  </si>
  <si>
    <t>1번에서 불러오기 하면 3번이 보여지는것을 2번에서 불러오기하면 3번이 보이도록 한다</t>
    <phoneticPr fontId="3" type="noConversion"/>
  </si>
  <si>
    <t>4번 에서 속성정보 입력 항목 수정 및 삭제 가능해야 한다</t>
    <phoneticPr fontId="3" type="noConversion"/>
  </si>
  <si>
    <t>2023.11.08_공유재산관리(공유재산조회, 지하시설물, 조경식재 시뮬레이션) 9page</t>
    <phoneticPr fontId="3" type="noConversion"/>
  </si>
  <si>
    <t>1번 조경식재 시뮬레이션 메뉴를 선택하였는데도 불구하고 이전에 지하시설물에서 위치 정보 팝업 2번 이 그대로 존재함</t>
    <phoneticPr fontId="3" type="noConversion"/>
  </si>
  <si>
    <t>조경식재 시뮬레이션 메뉴 위치가 3번으로 이동 되어야 함. 4번 메뉴에서 선택하면 다른 화면과 마찬가지로 좌측으로 이동함</t>
    <phoneticPr fontId="3" type="noConversion"/>
  </si>
  <si>
    <t>2023.11.08_공유재산관리(공유재산조회, 지하시설물, 조경식재 시뮬레이션) 10page</t>
    <phoneticPr fontId="3" type="noConversion"/>
  </si>
  <si>
    <t>식재간격설정 선택한 후 값을 입력하고 식재수량 입력으로 선택하면 식재간격설정에서 입력한 값들이 그대로 옮겨옴. 초기화 필요함</t>
    <phoneticPr fontId="3" type="noConversion"/>
  </si>
  <si>
    <t>1,  ,  2 번 입력 값들의 자리수, 값들의 TYPE 을 정의할 필요가 있음.무한정 숫자, 한글, 영문이 섞여 입력하면 안됨 예) 숫자라면 13자리까지만 입력한다</t>
    <phoneticPr fontId="3" type="noConversion"/>
  </si>
  <si>
    <t>화면 닫고 새로운 창을 열리면 기존에 입력한 값들은 CLEAR 한다</t>
    <phoneticPr fontId="3" type="noConversion"/>
  </si>
  <si>
    <t>2023.11.08_공유재산관리(공유재산조회, 지하시설물, 조경식재 시뮬레이션) 11page</t>
    <phoneticPr fontId="3" type="noConversion"/>
  </si>
  <si>
    <t>1  번 조경식재 후 클릭하면 색상이 변경이 됨. 2  번. 원래 1 번 색상으로 가고자 할 경우 마우스 클릭하여도 변동이 없음.마우스 클릭으로 색상 변동이 이루어져야 함</t>
    <phoneticPr fontId="3" type="noConversion"/>
  </si>
  <si>
    <t>2023.11.08_공유재산관리(공유재산조회, 지하시설물, 조경식재 시뮬레이션) 12page</t>
    <phoneticPr fontId="3" type="noConversion"/>
  </si>
  <si>
    <t>입력하는 항목들에 글자수들을 지정할 필요가 있음. 예) 100자 이내로 입력하세요</t>
    <phoneticPr fontId="3" type="noConversion"/>
  </si>
  <si>
    <t>2번, 3번 화면이 겹쳐보이는데 가장 최근의 팝업사이즈를 뒤쪽의 팝업을 덮히도록 사이즈를 늘여야 한다</t>
    <phoneticPr fontId="3" type="noConversion"/>
  </si>
  <si>
    <t>4번 항목별 입력한 값들에 대한 정합성 필요, 숫자, 영문, 한글 혼용 입력</t>
    <phoneticPr fontId="3" type="noConversion"/>
  </si>
  <si>
    <t>2023.11.08_공유재산관리(공유재산조회, 지하시설물, 조경식재 시뮬레이션) 13page</t>
    <phoneticPr fontId="3" type="noConversion"/>
  </si>
  <si>
    <t>속성 정보 저장 그리드의 페이징 되지 않음</t>
    <phoneticPr fontId="3" type="noConversion"/>
  </si>
  <si>
    <t>불러오기 버턴 클릭시 지도상으로 이동하여 식재 모습을 보여주고 있음. 조경식제 시뮬레이션 메인 화면이외는 전부 clear 되는것이 맞음</t>
    <phoneticPr fontId="3" type="noConversion"/>
  </si>
  <si>
    <t>2023.11.08_공유재산관리(공유재산조회, 지하시설물, 조경식재 시뮬레이션) 14page</t>
    <phoneticPr fontId="3" type="noConversion"/>
  </si>
  <si>
    <t>시설물관리</t>
    <phoneticPr fontId="3" type="noConversion"/>
  </si>
  <si>
    <t>콤보에서 스크롤을 옮기면 아무런 작동이 되지 않음</t>
    <phoneticPr fontId="3" type="noConversion"/>
  </si>
  <si>
    <t>2023.11.01_시설물관리 1page</t>
    <phoneticPr fontId="3" type="noConversion"/>
  </si>
  <si>
    <t>검색 조건 값의 자리수 제한 필요 있음.예) 관리번호 100자 이내로 입력하세요 초기값으로 주면 좋을듯</t>
    <phoneticPr fontId="3" type="noConversion"/>
  </si>
  <si>
    <t>검색 조건 이동시 이전 입력값은 clear 되어야 함.</t>
    <phoneticPr fontId="3" type="noConversion"/>
  </si>
  <si>
    <t>입력필드의 자리수 제한 필요. 예) 관리번호 100자 이내로 입력하세요</t>
    <phoneticPr fontId="3" type="noConversion"/>
  </si>
  <si>
    <t>관리주기 : 숫자 라면 최대 3자리로 제한 필요, 관리주기 년,개월,일 중 가장 많이 사용하는것으로 초기값 지정 필요. 아니면 선택하세요 라는 초기값 필요</t>
    <phoneticPr fontId="3" type="noConversion"/>
  </si>
  <si>
    <t>등록화면 내용 전체의 필수 입력 항목 지정 필요.예) “ * “</t>
    <phoneticPr fontId="3" type="noConversion"/>
  </si>
  <si>
    <t>마우스 이동을 필요 없음 . 마우스 클릭하면 캄박거림</t>
    <phoneticPr fontId="3" type="noConversion"/>
  </si>
  <si>
    <t>포인트 이동시 포인트 짤림. 또한 위의 알수 없는 글자가 나타남. 포인트를 여러곳으로 이동하면서 확인 필요 함</t>
    <phoneticPr fontId="3" type="noConversion"/>
  </si>
  <si>
    <t>위치등록(경도/위도) 문구 수정, 위치등록(주소), 포인트 찍으면 지번주소를 표현. 도로명 주소 아님</t>
    <phoneticPr fontId="3" type="noConversion"/>
  </si>
  <si>
    <t>2023.11.01_시설물관리 2page</t>
    <phoneticPr fontId="3" type="noConversion"/>
  </si>
  <si>
    <t>입력불가 반드시 달력 아이콘을 선택하여 입력하도록 한다</t>
    <phoneticPr fontId="3" type="noConversion"/>
  </si>
  <si>
    <t>입력필드 길이를 넓게 만들어라. 그리고 글자 제한을 둘것.텍스트 값은 좌측 정렬 예) 1000자 이내로 입력하세요 등</t>
    <phoneticPr fontId="3" type="noConversion"/>
  </si>
  <si>
    <t>입력필드 길이를 넓게 만들어라. 그리고 글자 제한을 둘것.텍스트 값은 좌측 정렬 예) 100자 이내로 입력하세요 등</t>
    <phoneticPr fontId="3" type="noConversion"/>
  </si>
  <si>
    <t>첨부화일 5개 선택하여 5개 표현이 가능한가? 안된다면 각 한개씩 5번 입력하는 방안?</t>
    <phoneticPr fontId="3" type="noConversion"/>
  </si>
  <si>
    <t>다음점검일 : 최종점검일 기준으로 주기를 계산하여 자동 계산되도록 하며, 사용자가 수정이 가능하게 한다.</t>
    <phoneticPr fontId="3" type="noConversion"/>
  </si>
  <si>
    <t>2023.11.01_시설물관리 3page</t>
    <phoneticPr fontId="3" type="noConversion"/>
  </si>
  <si>
    <t>위치 포인트 행위를 하고 창을 빠져 나오면 포인트는 보이지 말아야 한다</t>
    <phoneticPr fontId="3" type="noConversion"/>
  </si>
  <si>
    <t>삭제 버턴 클릭 후 경고창이 나타난 이후 확인을 클릭하면 화면 재조회가 이루어져야 한다</t>
    <phoneticPr fontId="3" type="noConversion"/>
  </si>
  <si>
    <t>2023.11.01_시설물관리 4page</t>
    <phoneticPr fontId="3" type="noConversion"/>
  </si>
  <si>
    <t>스케치업 파일 업로드</t>
    <phoneticPr fontId="3" type="noConversion"/>
  </si>
  <si>
    <t>지원여부 확인중에 있음</t>
    <phoneticPr fontId="3" type="noConversion"/>
  </si>
  <si>
    <t>전남 완주군 (균형발전)</t>
    <phoneticPr fontId="3" type="noConversion"/>
  </si>
  <si>
    <t>전남 완주군</t>
    <phoneticPr fontId="3" type="noConversion"/>
  </si>
  <si>
    <t>주차공간분석서비스</t>
    <phoneticPr fontId="3" type="noConversion"/>
  </si>
  <si>
    <t>가시권분석(cctv중심)</t>
    <phoneticPr fontId="3" type="noConversion"/>
  </si>
  <si>
    <t>01. 가시권분석(cctv중심)_2023.11.10 1page</t>
    <phoneticPr fontId="3" type="noConversion"/>
  </si>
  <si>
    <t>메인 화면에서  1번  버턴들이 전부 disable 되어 있어야 한다. 위치지정을 한 후 버턴들이 enable되도독 한다</t>
    <phoneticPr fontId="3" type="noConversion"/>
  </si>
  <si>
    <t>1번 cctv 여러 개 추가하면 화면에 1번에 보이지 않음. 스크롤로 옆으로 이동하면서 보야 하지 않을까?</t>
    <phoneticPr fontId="3" type="noConversion"/>
  </si>
  <si>
    <t>01. 가시권분석(cctv중심)_2023.11.10 2page</t>
    <phoneticPr fontId="3" type="noConversion"/>
  </si>
  <si>
    <t>1번에서 추가한 cctv번호가 2번에 표시되는 cctv번호가 표시되었으면 함. 어느것인지 알수가 없음</t>
    <phoneticPr fontId="3" type="noConversion"/>
  </si>
  <si>
    <t xml:space="preserve">3번 항목 입력값에 대하여 숫자, 영문, 한글 등 입력 제한을 할 필요가 있으며, 입력한 값들의 길이 제한도 필요함.
      -. 수평시각, 방향각 : 무조건 1 – 180 까지만 입력
      -. 거시거리 : 1000m 이내
      -. 수직시각,기울기 : 각도이니 1-180
</t>
    <phoneticPr fontId="3" type="noConversion"/>
  </si>
  <si>
    <t>1번 분석도중에 화면이 돌아가면서 2번이 나타남. 2번은 좀 전에 다른 지역의 맨홀 속성 정보를 조회 한 내용임</t>
    <phoneticPr fontId="3" type="noConversion"/>
  </si>
  <si>
    <t>3번 파일명은 기존은 한글로 입력 가능하게 한다</t>
    <phoneticPr fontId="3" type="noConversion"/>
  </si>
  <si>
    <t>01. 가시권분석(cctv중심)_2023.11.10 3page</t>
    <phoneticPr fontId="3" type="noConversion"/>
  </si>
  <si>
    <t>1번에서 손가락 표시 안 나오록 한다. 손가락 표시가 나오니 자꾸 눌러보게 됨</t>
    <phoneticPr fontId="3" type="noConversion"/>
  </si>
  <si>
    <t>01. 가시권분석(cctv중심)_2023.11.10 4page</t>
    <phoneticPr fontId="3" type="noConversion"/>
  </si>
  <si>
    <t>주차시설시뮬레이션</t>
    <phoneticPr fontId="3" type="noConversion"/>
  </si>
  <si>
    <t>02. 주차시설 시뮬레이션_2023.11.10 1page</t>
    <phoneticPr fontId="3" type="noConversion"/>
  </si>
  <si>
    <t>새로고침버턴 눌러도 지도상에 표현한 내용들은 clear 되지 않음</t>
    <phoneticPr fontId="3" type="noConversion"/>
  </si>
  <si>
    <t>연속지적도보기 버턴 클릭해도 아무런 작동이 되지 않음</t>
    <phoneticPr fontId="3" type="noConversion"/>
  </si>
  <si>
    <t>메인화면을 닫기 하여도 지도상에 표현된 내용들은  그대로 있음. Clear 되어야 함.</t>
    <phoneticPr fontId="3" type="noConversion"/>
  </si>
  <si>
    <t>02. 주차시설 시뮬레이션_2023.11.10 2page</t>
    <phoneticPr fontId="3" type="noConversion"/>
  </si>
  <si>
    <t>버턴 위치 재배열. 1번     에서     2번으로.</t>
    <phoneticPr fontId="3" type="noConversion"/>
  </si>
  <si>
    <t>02. 주차시설 시뮬레이션_2023.11.10 3page</t>
    <phoneticPr fontId="3" type="noConversion"/>
  </si>
  <si>
    <t>글자 기본 폰트 사이즈 적용할것. 너무 작아 보이지 않음</t>
    <phoneticPr fontId="3" type="noConversion"/>
  </si>
  <si>
    <t>02. 주차시설 시뮬레이션_2023.11.10 4page</t>
    <phoneticPr fontId="3" type="noConversion"/>
  </si>
  <si>
    <t>1번 선택하면 설치구간지정 박스가 노랗색으로 바뀜. 2번에서 지정을 하고나면 1번 설치구간지정 박스가 빈 박스로 돌아가버림</t>
    <phoneticPr fontId="3" type="noConversion"/>
  </si>
  <si>
    <t>3번에 너비, 길이에 대한 입력값이 들어가야 함. 한글, 영문 등 숫자이외 값은 입력 불가, 실제 입력한 값이 분석계산에 반영안됨</t>
    <phoneticPr fontId="3" type="noConversion"/>
  </si>
  <si>
    <t>4번에서와 같이 분석 결과 보기에서시뮬레이션 팝업화면이 메인 화면이랑 겹쳐보여 확인이 불가능 함. 팝업 위치 조정 필요</t>
    <phoneticPr fontId="3" type="noConversion"/>
  </si>
  <si>
    <t>02. 주차시설 시뮬레이션_2023.11.10 5page</t>
    <phoneticPr fontId="3" type="noConversion"/>
  </si>
  <si>
    <t>분석 버턴 클릭시 설치구간을 지정하라고 메시지 나옴.</t>
    <phoneticPr fontId="3" type="noConversion"/>
  </si>
  <si>
    <t>기타설정(너비,길이)이 분석 계산에 반영안됨. 동일한 결과만 나옴. 하드 코딩 되어 있는지 확인 필요</t>
    <phoneticPr fontId="3" type="noConversion"/>
  </si>
  <si>
    <t>1번 신규등록 클릭시 2번 팝업나타남. 입력값들에 대하여 재정의 필요함.100자 이내, 금지구간은 자동적으로 m을 입력되니 숫자만 입력이 되어야 함</t>
    <phoneticPr fontId="3" type="noConversion"/>
  </si>
  <si>
    <t>수정시 알수없는 숫자로 보여지고 있음</t>
    <phoneticPr fontId="3" type="noConversion"/>
  </si>
  <si>
    <t>02. 주차시설 시뮬레이션_2023.11.10 6page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</si>
  <si>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</si>
  <si>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</si>
  <si>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</si>
  <si>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1  번 회전을 한 후 분석을 하면 회전한 상태의 주차장 이미지가 나타나지 않음</t>
    <phoneticPr fontId="3" type="noConversion"/>
  </si>
  <si>
    <t>3  번 결과보고서에 텍스트 글자 사이즈가 너무 작아 잘 보이지 않음, 글자 사이즈를 공통에 맞게 처리 한다</t>
    <phoneticPr fontId="3" type="noConversion"/>
  </si>
  <si>
    <t>4  번 숫자, 한글, 영문 입력값들에 제한을 걸어야 하며 입력값들의 길이 제한이 필요함, 글자 사이즈 너무 작아 잘 보이지 않음, 사이즈 공통에 맞게 처리 한다 또한 입력값들이 분석처리시 반영이 안됨</t>
    <phoneticPr fontId="3" type="noConversion"/>
  </si>
  <si>
    <t>5  번 폰트 사이즈 공통에 맞게 처리 한다.</t>
    <phoneticPr fontId="3" type="noConversion"/>
  </si>
  <si>
    <t>02. 주차시설 시뮬레이션_2023.11.10 8page</t>
    <phoneticPr fontId="3" type="noConversion"/>
  </si>
  <si>
    <t>1  번 한글, 숫자,영문 입력값을 정의 할 필요가 있음. 입력값들의 길이 재정의. 무한정입력됨,</t>
    <phoneticPr fontId="3" type="noConversion"/>
  </si>
  <si>
    <t>2  번 단위가 너무 작아 인식 안됨</t>
    <phoneticPr fontId="3" type="noConversion"/>
  </si>
  <si>
    <t>3  번 회전을 하면 화살표 반대방향으로 회전 됨</t>
    <phoneticPr fontId="3" type="noConversion"/>
  </si>
  <si>
    <t>4  번 메시지가 어느 항목에 해당되는지 알 수가 없음. 예) 주차폭(길이)가 값이 너무 큽니다.
       입력 부터 입력값의 자리수를 고정을 시켜라. 숫자 3자리까지만 입력되도록 한다</t>
    <phoneticPr fontId="3" type="noConversion"/>
  </si>
  <si>
    <t>02. 주차시설 시뮬레이션_2023.11.10 9page</t>
    <phoneticPr fontId="3" type="noConversion"/>
  </si>
  <si>
    <t>건패율 이상한 값이 들어감.</t>
    <phoneticPr fontId="3" type="noConversion"/>
  </si>
  <si>
    <t>02. 주차시설 시뮬레이션_2023.11.10 10page</t>
    <phoneticPr fontId="3" type="noConversion"/>
  </si>
  <si>
    <t>02. 주차시설 시뮬레이션_2023.11.10 11page</t>
    <phoneticPr fontId="3" type="noConversion"/>
  </si>
  <si>
    <t>영역지정이랑 수동지정이랑 차이가 남
1  번 : 영역지정,   2   번 수동지정</t>
    <phoneticPr fontId="3" type="noConversion"/>
  </si>
  <si>
    <t>공공시설 이용현황</t>
    <phoneticPr fontId="3" type="noConversion"/>
  </si>
  <si>
    <t>03. 공공시설 이용현황_2023.11.14 1page</t>
    <phoneticPr fontId="3" type="noConversion"/>
  </si>
  <si>
    <t>메뉴 선택시 자동으로 첫번째 템이 선택이 되어져야 하며, 2  번은 선택된 1   번에 의거 자동 콤보 생성이 되어야 함. 5  번 처럼</t>
    <phoneticPr fontId="3" type="noConversion"/>
  </si>
  <si>
    <t>3  번 템을 선택하였는데도 불구하고 4   번 콤보의 내용은 여전히 1   번 템의 내용이 보임</t>
    <phoneticPr fontId="3" type="noConversion"/>
  </si>
  <si>
    <t>1  번,  2  번 값이 전체를 선택하던 1층을 선택하던 동일한 값이 화면에 보여주고 있음. 정확한 API 호출인지 확인 할 필요가 있음..</t>
    <phoneticPr fontId="3" type="noConversion"/>
  </si>
  <si>
    <t>현재로는 화면 조회되는 결과 값이 동일한 값만 보여주고 있음.</t>
    <phoneticPr fontId="3" type="noConversion"/>
  </si>
  <si>
    <t>03. 공공시설 이용현황_2023.11.14 2page</t>
    <phoneticPr fontId="3" type="noConversion"/>
  </si>
  <si>
    <t>2  번,   4   번 화면이 겹쳐 있음. 2  번 화면으로 돌아갈 수 있는 방법 없음</t>
    <phoneticPr fontId="3" type="noConversion"/>
  </si>
  <si>
    <t>각 팝업에 대한 데이터 확인 필요함. 동일한 값이 계속 화면에 보여지고 있음</t>
    <phoneticPr fontId="3" type="noConversion"/>
  </si>
  <si>
    <t>03. 공공시설 이용현황_2023.11.14 3page</t>
    <phoneticPr fontId="3" type="noConversion"/>
  </si>
  <si>
    <t>03. 공공시설 이용현황_2023.11.14 4page</t>
    <phoneticPr fontId="3" type="noConversion"/>
  </si>
  <si>
    <t>1  번  마우스 원 클릭으로 달력 보여지게 한다. 현재는 클릭을 2번 해야 함</t>
    <phoneticPr fontId="3" type="noConversion"/>
  </si>
  <si>
    <t>1  번 한글, 영문 등 이상한 글자 입력하지 못하게 한다. 처음 부터 달력만 선택하도록 한다. 입력은 불가</t>
    <phoneticPr fontId="3" type="noConversion"/>
  </si>
  <si>
    <t>1  번 종료일이 시작일 보다 빠를수는 없다, 예) 20231130 ! 2022.10.01</t>
    <phoneticPr fontId="3" type="noConversion"/>
  </si>
  <si>
    <t>04. 대피시설안내_2023.11.14 1page</t>
    <phoneticPr fontId="3" type="noConversion"/>
  </si>
  <si>
    <t>대피시설안내</t>
    <phoneticPr fontId="3" type="noConversion"/>
  </si>
  <si>
    <t>기장군 대비시설 안내 동일함 참조바람</t>
    <phoneticPr fontId="3" type="noConversion"/>
  </si>
  <si>
    <t>05. 대기질모니터링_2023.11.14 1page</t>
    <phoneticPr fontId="3" type="noConversion"/>
  </si>
  <si>
    <t>전북 지역만 나오도록 만들어진것 같은데 타 지역도 검색이 됨. 이 화면에서는 조건검색 1  번 구간을 보이지 않도록 하는것이 맞음.</t>
    <phoneticPr fontId="3" type="noConversion"/>
  </si>
  <si>
    <t>대기질모니터링</t>
    <phoneticPr fontId="3" type="noConversion"/>
  </si>
  <si>
    <t xml:space="preserve">1  번 조회 조건에 맞는 소재지 주소가 나오며, 소재지주소 클릭하면 지도에서 이동 함. </t>
    <phoneticPr fontId="3" type="noConversion"/>
  </si>
  <si>
    <t>모두 지우기 버턴 대신에 3  번 클릭으로 해결하면 될 것 같음. 모두지우기 버턴 여기서는 필요 없음</t>
    <phoneticPr fontId="3" type="noConversion"/>
  </si>
  <si>
    <t>4  번 소재지 주소를 클릭하면 지도상에 줌인하여 이동은 하는데 어느 주소로 이동했는지 지도상에 표시 할 필요가 있음</t>
    <phoneticPr fontId="3" type="noConversion"/>
  </si>
  <si>
    <t>05. 대기질모니터링_2023.11.14 2page</t>
    <phoneticPr fontId="3" type="noConversion"/>
  </si>
  <si>
    <t xml:space="preserve">1  번 선택한 관측소 정보를 보여주고 있음. 2  번의 관측소는 뭐를 의미 하는건가? </t>
    <phoneticPr fontId="3" type="noConversion"/>
  </si>
  <si>
    <t>경남 기장군 (균형발전)</t>
    <phoneticPr fontId="3" type="noConversion"/>
  </si>
  <si>
    <t>경남 기장군</t>
    <phoneticPr fontId="3" type="noConversion"/>
  </si>
  <si>
    <t>교통시뮬레이션</t>
    <phoneticPr fontId="3" type="noConversion"/>
  </si>
  <si>
    <t>2023.10.30_교통시뮬레이션 테스트 1차 1page</t>
    <phoneticPr fontId="3" type="noConversion"/>
  </si>
  <si>
    <t>“시나리오 파일생성“ 버턴 클릭시 파일등록이 되지 않으면 파일등록하라는 메시지 출력</t>
    <phoneticPr fontId="3" type="noConversion"/>
  </si>
  <si>
    <t>“시나리오 파일생성“ 버턴 클릭시 파일생성이 완료되었으면 완료되었다라는 메시지 출력</t>
    <phoneticPr fontId="3" type="noConversion"/>
  </si>
  <si>
    <t>파일등록이 되지 않으면 “시나리오 파일생성“ 버턴이 활성화 되지 않도록 하던지</t>
    <phoneticPr fontId="3" type="noConversion"/>
  </si>
  <si>
    <t>2023.10.30_교통시뮬레이션 테스트 1차 2page</t>
    <phoneticPr fontId="3" type="noConversion"/>
  </si>
  <si>
    <t>가장 최근에 시나리오 등록한 파일이 맨위로 올라가도록 설정</t>
    <phoneticPr fontId="3" type="noConversion"/>
  </si>
  <si>
    <t>2023.10.30_교통시뮬레이션 테스트 1차 3page</t>
    <phoneticPr fontId="3" type="noConversion"/>
  </si>
  <si>
    <t>필드명,필드값 글자 깨어져 보임</t>
    <phoneticPr fontId="3" type="noConversion"/>
  </si>
  <si>
    <t>삭제버턴 클릭시 삭제하시겠습니까. 물어봐야 하지 않을까요? Yea, No</t>
    <phoneticPr fontId="3" type="noConversion"/>
  </si>
  <si>
    <t>불러오기 버턴 클릭시 줌인 후 시나리오_테스트_kks, 시나리오 리스트 창이 닫혀야 하는것이 아닌지?</t>
    <phoneticPr fontId="3" type="noConversion"/>
  </si>
  <si>
    <t>2023.10.30_교통시뮬레이션 테스트 1차 4page</t>
    <phoneticPr fontId="3" type="noConversion"/>
  </si>
  <si>
    <t>교통량설정 팝업이 메인화면 앞으로 나와야 하지 않을까요? 현재 뒤로 가 있음</t>
    <phoneticPr fontId="3" type="noConversion"/>
  </si>
  <si>
    <t>2023.10.30_교통시뮬레이션 테스트 1차 5page</t>
    <phoneticPr fontId="3" type="noConversion"/>
  </si>
  <si>
    <t>“x”버턴 클릭시 팝업까지 전부 닫혀야 한다</t>
    <phoneticPr fontId="3" type="noConversion"/>
  </si>
  <si>
    <t>입력하는 값의 범위가 어떻게 되는가? 무한대로 입력이 가능한가? 입력값의 자리수를 제한할 필요가 있음</t>
    <phoneticPr fontId="3" type="noConversion"/>
  </si>
  <si>
    <t>시나리오 불러오기한 파일의 정보가 표시되지 않아 어느 시나리오를 수정하고 있는지 알 길이 없음</t>
    <phoneticPr fontId="3" type="noConversion"/>
  </si>
  <si>
    <t>2023.10.30_교통시뮬레이션 테스트 1차 6page</t>
    <phoneticPr fontId="3" type="noConversion"/>
  </si>
  <si>
    <t>저장 버턴 클릭시 교통량 설정 화면으로 변경된 내용이 보임</t>
    <phoneticPr fontId="3" type="noConversion"/>
  </si>
  <si>
    <t>라디오 버턴 클릭 문제. 현시설정 “x”로 닫은 후 다시 라디오버턴 선택시 작동하지 않음</t>
    <phoneticPr fontId="3" type="noConversion"/>
  </si>
  <si>
    <t>신호종류 선택 불가, 녹색시간,황색시간 입력값 자리수 제한 필요, 마우스 원클릭으로 입력가능하게.</t>
    <phoneticPr fontId="3" type="noConversion"/>
  </si>
  <si>
    <t>마찬가지로 어느 시나리오로 작업을 하고 있는지 알수가 없음</t>
    <phoneticPr fontId="3" type="noConversion"/>
  </si>
  <si>
    <t>2023.10.30_교통시뮬레이션 테스트 1차 7page</t>
    <phoneticPr fontId="3" type="noConversion"/>
  </si>
  <si>
    <t>여기서 수정버턴 클릭시 저장하기 이전의 내용이 보여지고 있음</t>
    <phoneticPr fontId="3" type="noConversion"/>
  </si>
  <si>
    <t>2023.10.30_교통시뮬레이션 테스트 1차 8page</t>
    <phoneticPr fontId="3" type="noConversion"/>
  </si>
  <si>
    <t>녹색시간,황색시간 입력 값의 자리수 정의 필요함.</t>
    <phoneticPr fontId="3" type="noConversion"/>
  </si>
  <si>
    <t>현시설정 “x” 닫고나서 신고시간 설정 라디오 버턴 클릭시 아무런 작동 되지 않음</t>
    <phoneticPr fontId="3" type="noConversion"/>
  </si>
  <si>
    <t>저장을 했음에도 불구하고 결과값이 저장하기 이전 값으로 나옴.</t>
    <phoneticPr fontId="3" type="noConversion"/>
  </si>
  <si>
    <t>2023.10.30_교통시뮬레이션 테스트 1차 9page</t>
    <phoneticPr fontId="3" type="noConversion"/>
  </si>
  <si>
    <t>어떤 분석 시나리오로 분석을 했는지 표현 필요함.</t>
    <phoneticPr fontId="3" type="noConversion"/>
  </si>
  <si>
    <t>2023.10.30_교통시뮬레이션 테스트 1차 10page</t>
    <phoneticPr fontId="3" type="noConversion"/>
  </si>
  <si>
    <t>분석시간은 최근 분석 정보가 맨 상단으로 표현</t>
    <phoneticPr fontId="3" type="noConversion"/>
  </si>
  <si>
    <t>분석요청시간 마우스 이동사 손가락 모양 필요없음</t>
    <phoneticPr fontId="3" type="noConversion"/>
  </si>
  <si>
    <t>“X”선택시 교통시뮬레이션 분석결과 창까지 닫혀야 하지 않을까?</t>
    <phoneticPr fontId="3" type="noConversion"/>
  </si>
  <si>
    <t>분석결과 항목을 선택하여 다른일을 하는것이 없다면 손가락 모양으로 표현할 필요가 없을듯</t>
    <phoneticPr fontId="3" type="noConversion"/>
  </si>
  <si>
    <t>2023.10.30_교통시뮬레이션 테스트 2차 1page</t>
    <phoneticPr fontId="3" type="noConversion"/>
  </si>
  <si>
    <t>1,  2  번을 합쳐 하나의 3번 화면으로 구성 필요</t>
    <phoneticPr fontId="3" type="noConversion"/>
  </si>
  <si>
    <t>3  번에서 가장 최근 시나리오 파일이 상단에 위치한다</t>
    <phoneticPr fontId="3" type="noConversion"/>
  </si>
  <si>
    <t>2023.10.30_교통시뮬레이션 테스트 2차 2page</t>
    <phoneticPr fontId="3" type="noConversion"/>
  </si>
  <si>
    <t>1    ,    2   번 화면을 하나로 합쳐 구현 할 필요가 있음</t>
    <phoneticPr fontId="3" type="noConversion"/>
  </si>
  <si>
    <t>3  번에서 저장 버턴 추가,   4   번은 수정항목들임</t>
    <phoneticPr fontId="3" type="noConversion"/>
  </si>
  <si>
    <t>숫자 표현방법 : 999,999 로 통일할것.  숫자는 우측정렬</t>
    <phoneticPr fontId="3" type="noConversion"/>
  </si>
  <si>
    <t>개선</t>
    <phoneticPr fontId="3" type="noConversion"/>
  </si>
  <si>
    <t>오류</t>
    <phoneticPr fontId="3" type="noConversion"/>
  </si>
  <si>
    <t>1    번 글자 사이즈를 넓게 해준다</t>
    <phoneticPr fontId="3" type="noConversion"/>
  </si>
  <si>
    <t>2023.10.30_교통시뮬레이션 테스트 2차 3page</t>
    <phoneticPr fontId="3" type="noConversion"/>
  </si>
  <si>
    <t>2023.11.14_대비시설안내 테스트 1page</t>
    <phoneticPr fontId="3" type="noConversion"/>
  </si>
  <si>
    <t>1,   번 건물에 대한 정보만 보여주는것이 아닌가? 소방FF는 보여지지 말아야 한다. 선택 불가</t>
    <phoneticPr fontId="3" type="noConversion"/>
  </si>
  <si>
    <t>2  번에서 건물에 존재하는 계단, 엘리베이터 등 선택 박스 를 선택하면 오른쪽 3  번에 표시가 되어야 하지 않나? 체크박스 선택하면 건물에 표시되고 체크박스 해제시 건물에 표시가 clear 되어야 함</t>
    <phoneticPr fontId="3" type="noConversion"/>
  </si>
  <si>
    <t>2023.11.14_대비시설안내 테스트 2page</t>
    <phoneticPr fontId="3" type="noConversion"/>
  </si>
  <si>
    <t>1,   번 층별에 대한 정보만 보여주는것이 아닌가? 이동MV는 보여지지 말아야 한다. 선택 불가</t>
    <phoneticPr fontId="3" type="noConversion"/>
  </si>
  <si>
    <t>3  번에서 1층을 선택하여 비상구를 선택하면 오른쪽 4  번에서 표시가 됨. 3  번에서 전체를 선택하고 비상구를 선택하면   5   번   100F 비상구 0개 입니다.</t>
    <phoneticPr fontId="3" type="noConversion"/>
  </si>
  <si>
    <t xml:space="preserve">또한 6   번  건물도면상에 비상구 표시가 안됨 </t>
    <phoneticPr fontId="3" type="noConversion"/>
  </si>
  <si>
    <t>3   번 에서 전체를 선택하고 소방FF 항목을 선택하면 5  번 과 동일한 현상 나타남 예)  100F 구호물 0개 입니다</t>
    <phoneticPr fontId="3" type="noConversion"/>
  </si>
  <si>
    <t>협의사항 : 전체를 없애고 층을 선택하도록 하면 해소됨.(고객과 협의 필요함)</t>
    <phoneticPr fontId="3" type="noConversion"/>
  </si>
  <si>
    <t>2023.11.14_대비시설안내 테스트 3page</t>
    <phoneticPr fontId="3" type="noConversion"/>
  </si>
  <si>
    <t>1,   번 층별에  비상구를 선택하고   2    번에서 비상대피안내 버턴을 클릭하면 3   번에서 표시가 됨</t>
    <phoneticPr fontId="3" type="noConversion"/>
  </si>
  <si>
    <t>1  번에서 전체를 선택하고 비상구를 선택한 후  2  번 비상대피안내 버턴을 클릭하면   4   번   100F 비상구 0개 입니다.</t>
    <phoneticPr fontId="3" type="noConversion"/>
  </si>
  <si>
    <t xml:space="preserve">또한  5   번  건물도면상에 대피로  표시가 안됨 </t>
    <phoneticPr fontId="3" type="noConversion"/>
  </si>
  <si>
    <t>2023.11.14_대비시설안내 테스트 4page</t>
    <phoneticPr fontId="3" type="noConversion"/>
  </si>
  <si>
    <t>서울 양천구</t>
    <phoneticPr fontId="3" type="noConversion"/>
  </si>
  <si>
    <t>환경정보모니터링</t>
    <phoneticPr fontId="3" type="noConversion"/>
  </si>
  <si>
    <t>소음모니터링</t>
    <phoneticPr fontId="3" type="noConversion"/>
  </si>
  <si>
    <t>01. 소음 모니터링_2023.11.14 1page</t>
    <phoneticPr fontId="3" type="noConversion"/>
  </si>
  <si>
    <t>1,   번 버턴을 클릭하여 화면을 닫고 다시 소음모니터링 메뉴 선택하여도 이전에 선택한 주소가   2   번   그대로 남아 있음</t>
    <phoneticPr fontId="3" type="noConversion"/>
  </si>
  <si>
    <t>3  번 버턴을 클릭하면  4 번과 같이 아래 부분이 사라짐. 무슨 의도인지 알길이 없음</t>
    <phoneticPr fontId="3" type="noConversion"/>
  </si>
  <si>
    <t>01. 소음 모니터링_2023.11.14 2page</t>
    <phoneticPr fontId="3" type="noConversion"/>
  </si>
  <si>
    <t>1,   번 에서 광진구에서 중량구로 변경하면   2  번 능동이 그대로 남아 있음</t>
    <phoneticPr fontId="3" type="noConversion"/>
  </si>
  <si>
    <t>3   번 주소가 변경이 되었음에도 불구하고 콤보박스의 주소는 이전 상태 그대로 남아 있음</t>
    <phoneticPr fontId="3" type="noConversion"/>
  </si>
  <si>
    <t>4  번 측정소 주소 검색창을 clear 하여도 아래 콤보 박스의 주소는 남아 있음</t>
    <phoneticPr fontId="3" type="noConversion"/>
  </si>
  <si>
    <t>5  번  초기 화면에서 돋보기 클릭하면  6   번 화면의 리스트가 보임. 6   번 리스트 나오기 전에 뭔가 보였다가 사라짐. 측정소 주소가 나와야 함</t>
    <phoneticPr fontId="3" type="noConversion"/>
  </si>
  <si>
    <t>01. 소음 모니터링_2023.11.14 3page</t>
    <phoneticPr fontId="3" type="noConversion"/>
  </si>
  <si>
    <t>1,   번 측정소 위치를 선택하여  2   번 측정소 상세정보까지 나왔는데 지도상에 위치가 표시되지 않음</t>
    <phoneticPr fontId="3" type="noConversion"/>
  </si>
  <si>
    <t>3   번 같이 선택하면 4  번 측정소 상세정보 및   5   번  지도상에 위치가 표시됨</t>
    <phoneticPr fontId="3" type="noConversion"/>
  </si>
  <si>
    <t>01. 소음 모니터링_2023.11.14 4page</t>
    <phoneticPr fontId="3" type="noConversion"/>
  </si>
  <si>
    <t>1,   번 소음 즉청소 주소가   2   번  상세정보 주소와 서로 다름, 이전 검색 자료를 보여 주고 있음</t>
    <phoneticPr fontId="3" type="noConversion"/>
  </si>
  <si>
    <t>3  번에서 선택한 주소의 위치를 표시하고 있지 않음</t>
    <phoneticPr fontId="3" type="noConversion"/>
  </si>
  <si>
    <t>02. 대기질 모니터링_2023.11.14 1page</t>
    <phoneticPr fontId="3" type="noConversion"/>
  </si>
  <si>
    <t>1,   번 조회된 내용들은 어떤 조건에서 나온 자료인지 파악이 안됨. 메뉴  2  번  닫기를 하면 전부 clear 하고 나가야 함. 이전 자료가 남아 있다면 닫기 시 clear 되어야 함</t>
    <phoneticPr fontId="3" type="noConversion"/>
  </si>
  <si>
    <t>3  번 스크롤이 안됨. 마우스 스크롤 안되는 현상, 다른 시도를 선택 불가</t>
    <phoneticPr fontId="3" type="noConversion"/>
  </si>
  <si>
    <t>초기값을 setting 시켜줘라 예)  시도 : 서울</t>
    <phoneticPr fontId="3" type="noConversion"/>
  </si>
  <si>
    <t>5  번 콤보로 선택하는 것인지 테스트 글자 입력 하는 것인지 분간이 가지 않음, 또한 서울을 선택하고 칠곡군 입력하면 칠곡군의 이름으로 검색됨</t>
    <phoneticPr fontId="3" type="noConversion"/>
  </si>
  <si>
    <t>02. 대기질 모니터링_2023.11.14 2page</t>
    <phoneticPr fontId="3" type="noConversion"/>
  </si>
  <si>
    <t>1,   번 에서 조건검색을 완주군으로 변경을 하여 입력하였는데 이전에 입력한 곡성읍이 그대로 보여지고 있음. 그런데 조회된 리스트  2  번에는 완주군에 해당하는 내용 임</t>
    <phoneticPr fontId="3" type="noConversion"/>
  </si>
  <si>
    <t xml:space="preserve">2   번 측청소를 선택하여 확인을 하면 오른쪽화면에서 3  번으로 선택된 주소가 보여짐. 그런데 4  번은 어디에 있는 측정소를 보여주고 있는가? </t>
    <phoneticPr fontId="3" type="noConversion"/>
  </si>
  <si>
    <t>5  번 전체선택해제 버턴의 의미는 뭔가? 6   번의 클릭으로 선택, 해제가 되는것 같은데. 삭제할 필요가 있음</t>
    <phoneticPr fontId="3" type="noConversion"/>
  </si>
  <si>
    <t>7  번 소재지구소를 마우스 클릭하면 지도상에 해당위치 에 표시를 해줄 필요가 있음. 줌인을 하는데 어딘지 알길이 없음.</t>
    <phoneticPr fontId="3" type="noConversion"/>
  </si>
  <si>
    <t>03. 하천 모니터링_2023.11.14 1page</t>
    <phoneticPr fontId="3" type="noConversion"/>
  </si>
  <si>
    <t>하천 모니터링</t>
    <phoneticPr fontId="3" type="noConversion"/>
  </si>
  <si>
    <t>1,   번 에서 닫기 “ X “ 클릭하면 2  번 메인 화면까지 닫혀버린다. 1  번만 닫히도록 한다</t>
    <phoneticPr fontId="3" type="noConversion"/>
  </si>
  <si>
    <t>03. 하천 모니터링_2023.11.14 2page</t>
    <phoneticPr fontId="3" type="noConversion"/>
  </si>
  <si>
    <t>1,   번 에서 닫기 “ X “ 팝업 화면이 다른 팝업과 모양이 다르고 색상이 또한 다른 팝업과 다름. 기준을 맞추기 바람.</t>
    <phoneticPr fontId="3" type="noConversion"/>
  </si>
  <si>
    <t>2  번 에서 한강으로 되어 있었는데  3  번 클릭하면 자동적으로 2  번에서 북한강으로 바뀜.</t>
    <phoneticPr fontId="3" type="noConversion"/>
  </si>
  <si>
    <t>4  번 수위 및 유량은 2  번에서 북한강, 한강을 선택하더라도 전혀 값이 변동이 되지 않음. API가 작동되고 있는지 확인 필요함</t>
    <phoneticPr fontId="3" type="noConversion"/>
  </si>
  <si>
    <t>2  번 북한강으로 되어 있음에도 불구하고 5  번에는 한강으로 표시 됨, 팝업 표준에 위배 됨  1  번과  동일</t>
    <phoneticPr fontId="3" type="noConversion"/>
  </si>
  <si>
    <t>6  번 달력 조회 오류. 텍스트 입력 못하게 하고 달력을 통하여 검색하도록 함. 기간의 뒷 부분 달력에서 날짜 선택 안됨. 7  번 데이터 검증 필요함. 동일한 그래프 및 수치 계속 나옴</t>
    <phoneticPr fontId="3" type="noConversion"/>
  </si>
  <si>
    <t>03. 하천 모니터링_2023.11.14 3page</t>
    <phoneticPr fontId="3" type="noConversion"/>
  </si>
  <si>
    <t>2   번 구분 값이 보이지 않음. 사이즈 크게 하여 구분 값이 전부 보이도록 해야 함</t>
    <phoneticPr fontId="3" type="noConversion"/>
  </si>
  <si>
    <t xml:space="preserve">1  번에서 화면 사이즈, 닫기(“X”) 표준에 위배 됨 </t>
    <phoneticPr fontId="3" type="noConversion"/>
  </si>
  <si>
    <t>3  번 입력하는 값에 대하여 정합성 체크할 필요가 있음. 한글,숫자, 영문 등 뿐만 아니라 자리수까지 체크 해야 함</t>
    <phoneticPr fontId="3" type="noConversion"/>
  </si>
  <si>
    <t>4  번 팝업 창이 호출한 화면과 구분이 되지 않음</t>
    <phoneticPr fontId="3" type="noConversion"/>
  </si>
  <si>
    <t>5  번 “네” 라는 글자가 아니라 “예“ 가 맞지 않나요? 클릭하여도 아무런 반응이 없음</t>
    <phoneticPr fontId="3" type="noConversion"/>
  </si>
  <si>
    <t>03. 하천 모니터링_2023.11.14 4page</t>
    <phoneticPr fontId="3" type="noConversion"/>
  </si>
  <si>
    <t>1,   번에서 화면 사이즈를 초과하여 입력항목이 생성 됨.</t>
    <phoneticPr fontId="3" type="noConversion"/>
  </si>
  <si>
    <t>2   번에서 삭제를 하면 3 번에 입력한 내용 전부가 삭제 됨.</t>
    <phoneticPr fontId="3" type="noConversion"/>
  </si>
  <si>
    <t>03. 하천 모니터링_2023.11.14 5page</t>
    <phoneticPr fontId="3" type="noConversion"/>
  </si>
  <si>
    <t>1  번에서 “x” 하면  2  번 까지 삭제 됨</t>
    <phoneticPr fontId="3" type="noConversion"/>
  </si>
  <si>
    <t>실시간 cctv 정보화면 테스트 불가(고객요청)</t>
    <phoneticPr fontId="3" type="noConversion"/>
  </si>
  <si>
    <t>유동인구</t>
    <phoneticPr fontId="3" type="noConversion"/>
  </si>
  <si>
    <t>화면 설계써 전면 재구성 필요</t>
    <phoneticPr fontId="3" type="noConversion"/>
  </si>
  <si>
    <t>\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</si>
  <si>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</si>
  <si>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</si>
  <si>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</si>
  <si>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</si>
  <si>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대기질모니터링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</si>
  <si>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</si>
  <si>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</si>
  <si>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</si>
  <si>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</si>
  <si>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진천군</t>
    <phoneticPr fontId="3" type="noConversion"/>
  </si>
  <si>
    <t>곡성군</t>
    <phoneticPr fontId="3" type="noConversion"/>
  </si>
  <si>
    <t>공공시설스마트관리서비스</t>
    <phoneticPr fontId="3" type="noConversion"/>
  </si>
  <si>
    <t>순번</t>
    <phoneticPr fontId="3" type="noConversion"/>
  </si>
  <si>
    <t>하천모니터링</t>
    <phoneticPr fontId="3" type="noConversion"/>
  </si>
  <si>
    <t>스케치업파일업로드</t>
    <phoneticPr fontId="3" type="noConversion"/>
  </si>
  <si>
    <t>부담금산정(도로점용)</t>
    <phoneticPr fontId="3" type="noConversion"/>
  </si>
  <si>
    <t>인허가이력검토</t>
    <phoneticPr fontId="3" type="noConversion"/>
  </si>
  <si>
    <t>공공시설스미트관리서비스</t>
    <phoneticPr fontId="3" type="noConversion"/>
  </si>
  <si>
    <t>부담금산정(대체산임자원조성비,농지보전부담금,하천점용료)</t>
    <phoneticPr fontId="3" type="noConversion"/>
  </si>
  <si>
    <t>부담금산정(도로점용)</t>
    <phoneticPr fontId="3" type="noConversion"/>
  </si>
  <si>
    <t>스케치업파일업로드</t>
    <phoneticPr fontId="3" type="noConversion"/>
  </si>
  <si>
    <t>유동인구분석</t>
    <phoneticPr fontId="3" type="noConversion"/>
  </si>
  <si>
    <t>유동인구분석</t>
    <phoneticPr fontId="3" type="noConversion"/>
  </si>
  <si>
    <t>대기질모니터링(양)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</si>
  <si>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</si>
  <si>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</si>
  <si>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</si>
  <si>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대피시설안내(완)</t>
    <phoneticPr fontId="3" type="noConversion"/>
  </si>
  <si>
    <t>인허가 대장(도로점용) 메인
-. 지번검색
-. 관리대장명 검색
-. 관리부서 및 담당자 검색
-. 허가일자별 검색</t>
    <phoneticPr fontId="3" type="noConversion"/>
  </si>
  <si>
    <t>검색 결과 목록 조회
-. 목록 조회
-. 신규생성
-. 수정
-. 삭제</t>
    <phoneticPr fontId="3" type="noConversion"/>
  </si>
  <si>
    <t>인허가 대장 신규 생성 팝업
-. 도로점용허가 관리 대장</t>
    <phoneticPr fontId="3" type="noConversion"/>
  </si>
  <si>
    <t>인허가 대장 신규 생성 팝업
-. 도로종류/노선번호 등록 팝업</t>
    <phoneticPr fontId="3" type="noConversion"/>
  </si>
  <si>
    <t>인허가 대장 신규 생성 팝업
-. 점용장소 등록 팝업</t>
    <phoneticPr fontId="3" type="noConversion"/>
  </si>
  <si>
    <t>인허가 대장 신규 생성 팝업
-. 현지조사자/확인자 등록 팝업</t>
    <phoneticPr fontId="3" type="noConversion"/>
  </si>
  <si>
    <t>인허가 대장 신규 생성 팝업
-. 감독자/복구 검사자 등록 팝업</t>
    <phoneticPr fontId="3" type="noConversion"/>
  </si>
  <si>
    <t>인허가 대장 신규 생성 팝업
-. 위치도, 평면도, 사전대지, 참고자료 파일 첨부</t>
    <phoneticPr fontId="3" type="noConversion"/>
  </si>
  <si>
    <t>인허가 대장 신규 생성 팝업
-. 굴착공사 방법 신청/조정 팝업</t>
    <phoneticPr fontId="3" type="noConversion"/>
  </si>
  <si>
    <t>인허가 대장 신규 생성 팝업
-. 점용료 금액/산출지번 등록 팝업</t>
    <phoneticPr fontId="3" type="noConversion"/>
  </si>
  <si>
    <t>인허가 대장 신규 생성 팝업
-. 점용료 부과/징수 등록 팝업</t>
    <phoneticPr fontId="3" type="noConversion"/>
  </si>
  <si>
    <t>인허가 대장 신규 생성 팝업
-. 허가조건/이행상황 등록 팝업</t>
    <phoneticPr fontId="3" type="noConversion"/>
  </si>
  <si>
    <t>인허가 대장 신규 생성 팝업
-. 변동사항 등록 팝업</t>
    <phoneticPr fontId="3" type="noConversion"/>
  </si>
  <si>
    <t>관리대장 다운로드
-. 다운로드 기능
-. 워드 파일 작성</t>
    <phoneticPr fontId="3" type="noConversion"/>
  </si>
  <si>
    <t>허가증 다운로드
-. 다운로드 기능
-. 워드 파일 작성</t>
    <phoneticPr fontId="3" type="noConversion"/>
  </si>
  <si>
    <t>도로 점용료 버턴 추가</t>
    <phoneticPr fontId="3" type="noConversion"/>
  </si>
  <si>
    <t>영구점용 팝업
-. 점용물 분류, 소분류 추가
-. 영구점용 항목 선택
-. 점용개수/면적/길이, 점용기간, 감면비율
-. 점용료 계신</t>
    <phoneticPr fontId="3" type="noConversion"/>
  </si>
  <si>
    <t>예상 영구점용 점용료 팝업</t>
    <phoneticPr fontId="3" type="noConversion"/>
  </si>
  <si>
    <t>일시점용 팝업
-. 점용물 분류, 소분류 추가
-. 토지가격/요울
-. 면적/점용기간, 감면비율
-. 점용료 계신</t>
    <phoneticPr fontId="3" type="noConversion"/>
  </si>
  <si>
    <t>예상 일시점용 점용료 팝업</t>
    <phoneticPr fontId="3" type="noConversion"/>
  </si>
  <si>
    <t>예상 영구점용 점용료 산출내역서 다운로드</t>
    <phoneticPr fontId="3" type="noConversion"/>
  </si>
  <si>
    <t>예상 일시점용 점용료 산출내역서 다운로드</t>
    <phoneticPr fontId="3" type="noConversion"/>
  </si>
  <si>
    <t>* 신규개발
(테스트 후 점검 항목이 추가 될수 있음)</t>
    <phoneticPr fontId="3" type="noConversion"/>
  </si>
  <si>
    <t>2023. 11. 17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</si>
  <si>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</si>
  <si>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</si>
  <si>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2023.11.17</t>
    <phoneticPr fontId="3" type="noConversion"/>
  </si>
  <si>
    <t>협의 후 진행</t>
    <phoneticPr fontId="3" type="noConversion"/>
  </si>
  <si>
    <t>V1.0</t>
    <phoneticPr fontId="3" type="noConversion"/>
  </si>
  <si>
    <t>2023.11.24</t>
    <phoneticPr fontId="3" type="noConversion"/>
  </si>
  <si>
    <t>2023.11.30</t>
    <phoneticPr fontId="3" type="noConversion"/>
  </si>
  <si>
    <t>2023.12.08</t>
    <phoneticPr fontId="3" type="noConversion"/>
  </si>
  <si>
    <t>2023.12.15</t>
    <phoneticPr fontId="3" type="noConversion"/>
  </si>
  <si>
    <t>LX 플랫폼 1차 잔여업무 주간 업무 보고</t>
    <phoneticPr fontId="3" type="noConversion"/>
  </si>
  <si>
    <t>작성일자: 2023년 11월 15일</t>
    <phoneticPr fontId="3" type="noConversion"/>
  </si>
  <si>
    <t>부문</t>
  </si>
  <si>
    <t>수 행 실 적</t>
  </si>
  <si>
    <t>추 진 업 무</t>
  </si>
  <si>
    <t>비고</t>
  </si>
  <si>
    <t>금주 (2023.11.13. ∼ 11.17.)</t>
    <phoneticPr fontId="3" type="noConversion"/>
  </si>
  <si>
    <t>차주 (2023.11.20. ∼ 11.24.)</t>
    <phoneticPr fontId="3" type="noConversion"/>
  </si>
  <si>
    <t>균형발전사업</t>
    <phoneticPr fontId="3" type="noConversion"/>
  </si>
  <si>
    <t>◎ 지자체별 업무 진행 사항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</si>
  <si>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</si>
  <si>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</si>
  <si>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</si>
  <si>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- 사전심사청구서</t>
    <phoneticPr fontId="3" type="noConversion"/>
  </si>
  <si>
    <t>-. 사전심사청구서</t>
    <phoneticPr fontId="3" type="noConversion"/>
  </si>
  <si>
    <t>▶ 인허가이력검토 업무 목록으로 이동처리 외 28건 처리</t>
    <phoneticPr fontId="3" type="noConversion"/>
  </si>
  <si>
    <t>▶ 사전심사청구서 잔여업무 처리
▶ 부담금산정 잔여업무 처리</t>
    <phoneticPr fontId="3" type="noConversion"/>
  </si>
  <si>
    <t>- 부담금산정(대체산임자원조성비,농지보전부담금,하천점용료)</t>
    <phoneticPr fontId="3" type="noConversion"/>
  </si>
  <si>
    <t>▶ 지번 표시 오류(1개만 보임) 여러 개 보이도록 수정 외 15건 처리</t>
    <phoneticPr fontId="3" type="noConversion"/>
  </si>
  <si>
    <t>2. 전남 곡성군</t>
    <phoneticPr fontId="3" type="noConversion"/>
  </si>
  <si>
    <t>- 공유재산조회</t>
    <phoneticPr fontId="3" type="noConversion"/>
  </si>
  <si>
    <t>- 지하시설물</t>
    <phoneticPr fontId="3" type="noConversion"/>
  </si>
  <si>
    <t>▶ 연속지적도 보기 작동안됨 외 14건 처리</t>
    <phoneticPr fontId="3" type="noConversion"/>
  </si>
  <si>
    <t>▶ 하이라이트 기능 불안정한 부분 수정, 팝업 닫기 안되는 부분 수정</t>
    <phoneticPr fontId="3" type="noConversion"/>
  </si>
  <si>
    <t>- 조경식재시뮬레이션</t>
    <phoneticPr fontId="3" type="noConversion"/>
  </si>
  <si>
    <t>- 시설물관리</t>
    <phoneticPr fontId="3" type="noConversion"/>
  </si>
  <si>
    <t>▶ 불러오기 버턴 위치 이동 외 13건 처리</t>
    <phoneticPr fontId="3" type="noConversion"/>
  </si>
  <si>
    <t>▶ 첨부화일 N개 업로드 기능</t>
    <phoneticPr fontId="3" type="noConversion"/>
  </si>
  <si>
    <t>- 곡성군 사용자 교육 지원 : 23.11.23(목)</t>
    <phoneticPr fontId="3" type="noConversion"/>
  </si>
  <si>
    <t>3. 서울 양천구</t>
    <phoneticPr fontId="3" type="noConversion"/>
  </si>
  <si>
    <t>- 프로그램 테스트 및 수정사항 정리</t>
    <phoneticPr fontId="3" type="noConversion"/>
  </si>
  <si>
    <t>- 유동인구업무 분석</t>
    <phoneticPr fontId="3" type="noConversion"/>
  </si>
  <si>
    <t>▶ 소음모니터링, 대기질 모니터링, 하천 모니터링</t>
    <phoneticPr fontId="3" type="noConversion"/>
  </si>
  <si>
    <t>▶ 유동인구 업무 분석(테이블 분석, 설계서 검토)</t>
    <phoneticPr fontId="3" type="noConversion"/>
  </si>
  <si>
    <t>4. 전북 완주군</t>
    <phoneticPr fontId="3" type="noConversion"/>
  </si>
  <si>
    <t xml:space="preserve">- </t>
    <phoneticPr fontId="3" type="noConversion"/>
  </si>
  <si>
    <t>▶ 가시권분석(cctv중심), 주차시설 시뮬레이션, 공공시설 이용현황, 대피시설안내. 대기질 모니터링</t>
    <phoneticPr fontId="3" type="noConversion"/>
  </si>
  <si>
    <t>5. 부산 기장군</t>
    <phoneticPr fontId="3" type="noConversion"/>
  </si>
  <si>
    <t>▶ 교통시뮬레이션, 대피시설안내</t>
    <phoneticPr fontId="3" type="noConversion"/>
  </si>
  <si>
    <t>◎ 운영관리 진행 사항</t>
    <phoneticPr fontId="3" type="noConversion"/>
  </si>
  <si>
    <t>- 미진사항 개선 작업(계속)</t>
    <phoneticPr fontId="3" type="noConversion"/>
  </si>
  <si>
    <t>▶ 미진사항 (향후 별도 일정 수립 및 지원 예정)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</si>
  <si>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</si>
  <si>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</si>
  <si>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</si>
  <si>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</si>
  <si>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</si>
  <si>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사전심사청구서 메인 화면과 동일하게 구성한다(수정된 화면으로)  사전 심사청구서 테스트 화면 참조</t>
    <phoneticPr fontId="3" type="noConversion"/>
  </si>
  <si>
    <t>2023.11.01_인허가내역관리_인허가이력검토 1page</t>
    <phoneticPr fontId="3" type="noConversion"/>
  </si>
  <si>
    <t>1  번  앞에서 선택한 지번이 여기로 들어옴. 선택 불가</t>
    <phoneticPr fontId="3" type="noConversion"/>
  </si>
  <si>
    <t>2  번 팝업이 열리면 자동적으로 농지전용 템이 선택 되어지고 3  번 리스트에 자료를 보여준다.</t>
    <phoneticPr fontId="3" type="noConversion"/>
  </si>
  <si>
    <t>3 번 리스트의 페이징 적용이 되어 있지 않음. 농지전용, 산지전용, 건축물대장 템을 최초로 클릭하면 리스트에 뭔가 나오면서 빠르게 사라짐. Clear 안된 화면이 있음</t>
    <phoneticPr fontId="3" type="noConversion"/>
  </si>
  <si>
    <t>4 번 텝별로 리스트 형식이 다름. 통일할 필요가 있음</t>
    <phoneticPr fontId="3" type="noConversion"/>
  </si>
  <si>
    <t>2023.11.01_인허가내역관리_인허가이력검토 2page</t>
    <phoneticPr fontId="3" type="noConversion"/>
  </si>
  <si>
    <t>1  , 2 번  토지 더블 클릭시 토지정보를 보여주고 있는데 다른 “33답“ 클릭하여도 3  번 변동이 없음</t>
    <phoneticPr fontId="3" type="noConversion"/>
  </si>
  <si>
    <t>2023.11.01_인허가내역관리_인허가이력검토 3page</t>
    <phoneticPr fontId="3" type="noConversion"/>
  </si>
  <si>
    <t>1   번  마우스 스크롤이 되지 않음</t>
    <phoneticPr fontId="3" type="noConversion"/>
  </si>
  <si>
    <t>2  번 토지정보 항목 선택이 불가능 함</t>
    <phoneticPr fontId="3" type="noConversion"/>
  </si>
  <si>
    <t>3 번 건물통합이미지를 보여줘야 하지 않나? 이미지 화일명이 보임</t>
    <phoneticPr fontId="3" type="noConversion"/>
  </si>
  <si>
    <t>4 번 날짜 포멧 통일하자. 모든 프로그램 동일 적용</t>
    <phoneticPr fontId="3" type="noConversion"/>
  </si>
  <si>
    <t>2023.11.01_인허가내역관리_인허가이력검토 4page</t>
    <phoneticPr fontId="3" type="noConversion"/>
  </si>
  <si>
    <t>1  번  작업진행중인 템 표시 할 필요가 있음. 현재 작업하고 있는 템에 노란 바탕색 표시</t>
    <phoneticPr fontId="3" type="noConversion"/>
  </si>
  <si>
    <t>2  번 리스트에 데이터를 확인 하고 항목보여지는 자리수를 늘이거나 줄일수 있음. 예) 허가번호, 허가일자 는 이렇게 넓게 사용할 필요가 없음. 대신 관리번호 사이즈를 넓게 표현 할 필요가 있음. 또한 2  번 리스트를 보여주는 화면이고 좌우 스크롤이 발생하면 화면 사이즈를 좀 크게 해도 무방함</t>
    <phoneticPr fontId="3" type="noConversion"/>
  </si>
  <si>
    <t>2  번 리스트에 마우스 손가락 표시 할 필요가 없음. 손가락 표시가 나오니 자꾸 클릭을 하게 됨</t>
    <phoneticPr fontId="3" type="noConversion"/>
  </si>
  <si>
    <t>2023.11.01_인허가내역관리_인허가이력검토 5page</t>
    <phoneticPr fontId="3" type="noConversion"/>
  </si>
  <si>
    <t>2023.11.01_인허가내역관리_인허가이력검토 6page</t>
    <phoneticPr fontId="3" type="noConversion"/>
  </si>
  <si>
    <t>1  번  필지선택하면 2  번과 같이 보여짐, 주소가 보야줘야 하는데 이상한 숫자가 보임</t>
    <phoneticPr fontId="3" type="noConversion"/>
  </si>
  <si>
    <t>2  번 콤보 클릭하면 3  번과 같이 보이는데 숫자는 어디에도 없음.</t>
    <phoneticPr fontId="3" type="noConversion"/>
  </si>
  <si>
    <t>4  번 리스트에 숫자, 금액, 날짜 포멧 통일 할것. 그리고 데이터를 보면서 항목들의 칸을 줄이거나 늘이거나 할 필요가 있음</t>
    <phoneticPr fontId="3" type="noConversion"/>
  </si>
  <si>
    <t>4  번 리스트에 마우스 손가락 표시 할 필요가 없음. 손가락 표시가 나오니 자꾸 클릭을 하게 됨</t>
    <phoneticPr fontId="3" type="noConversion"/>
  </si>
  <si>
    <t>4  번 리스트가 최초 로딩될때 이상한 페이지가 보였다가 사라짐</t>
    <phoneticPr fontId="3" type="noConversion"/>
  </si>
  <si>
    <t>2023.11.01_인허가내역관리_인허가이력검토 7page</t>
    <phoneticPr fontId="3" type="noConversion"/>
  </si>
  <si>
    <t xml:space="preserve"> 1  번 리스트에 숫자, 금액, 날짜 포멧 통일 할것. 그리고 데이터를 보면서 항목들의 칸을 줄이거나 늘이거나 할 필요가 있음</t>
    <phoneticPr fontId="3" type="noConversion"/>
  </si>
  <si>
    <t>1  번 리스트에 마우스 손가락 표시 할 필요가 없음. 손가락 표시가 나오니 자꾸 클릭을 하게 됨</t>
    <phoneticPr fontId="3" type="noConversion"/>
  </si>
  <si>
    <t>1  번 리스트가 최초 로딩될때 이상한 페이지가 보였다가 사라짐</t>
    <phoneticPr fontId="3" type="noConversion"/>
  </si>
  <si>
    <t>1  번 리스트 데이터가 없어 확인을 못 해봄</t>
    <phoneticPr fontId="3" type="noConversion"/>
  </si>
  <si>
    <t>2023.11.01_인허가내역관리_인허가이력검토 8page</t>
    <phoneticPr fontId="3" type="noConversion"/>
  </si>
  <si>
    <t>1번  토지를 더블 클릭하여 2  번  토지정보 팝업 오픈 후  3  번 이력검토 버턴 클릭시  4  번  인허가이력검토 팝업이 오픈 됨. 2  번 토지정보는 닫히는것이 맞을듯.</t>
    <phoneticPr fontId="3" type="noConversion"/>
  </si>
  <si>
    <t>2023.11.15</t>
    <phoneticPr fontId="3" type="noConversion"/>
  </si>
  <si>
    <t>코드값이 없어 코드만 표현함.고객협의함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</si>
  <si>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</si>
  <si>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</si>
  <si>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6  번 구분에 대한 값이 뭔가? 410,411,412 코드에 대한 값으로 표현</t>
    <phoneticPr fontId="3" type="noConversion"/>
  </si>
  <si>
    <t>8   번 시나리오 교통량 설정을 팝업이 오픈 되면 시나리오 작업한 위치를 지도상으로 표현을 해줄 필요가 있음</t>
    <phoneticPr fontId="3" type="noConversion"/>
  </si>
  <si>
    <t>1   번 시나리오 신호시간 설정을 팝업이 오픈 되면 시나리오 작업한 위치를 지도상으로 표현을 해줄 필요가 있음</t>
    <phoneticPr fontId="3" type="noConversion"/>
  </si>
  <si>
    <t>2  번 현시1의 위치가 어딘가? 지도상으로 위치 이동이 되어져야 한다</t>
    <phoneticPr fontId="3" type="noConversion"/>
  </si>
  <si>
    <t>4  번 분석 버턴 이후 팝업 분석 자료 닫기 하면 지도상에 표시한 모든 부분이 clear 되어야 함</t>
    <phoneticPr fontId="3" type="noConversion"/>
  </si>
  <si>
    <t>4  번 분석 버턴 이후 팝업 분석 자료 닫기 하면 지도상에 표시한 모든 부분이 clear 되어야 함</t>
    <phoneticPr fontId="3" type="noConversion"/>
  </si>
  <si>
    <t>7  번 경로를 선택하면 지도상에 표현이 되어야 함. Route1 ~ 3 여기가 어디에 있는지 위치 파악 불가
선택의 라디오 버턴을 클릭하여 루트를 이동하는것이 아님</t>
    <phoneticPr fontId="3" type="noConversion"/>
  </si>
  <si>
    <t>화면 수정 필요. 기능은 위의 장표와 동일하게 적용</t>
    <phoneticPr fontId="3" type="noConversion"/>
  </si>
  <si>
    <t>2  번  전체를 선택하면 3   번,  4   번   전체를 disable 시킨다. 체크 불가능하게 한다. 즉  전체가 아닌 경우 3   번,   4   번  선택이 가능하게 한다,</t>
    <phoneticPr fontId="3" type="noConversion"/>
  </si>
  <si>
    <t>2023.11.16</t>
    <phoneticPr fontId="3" type="noConversion"/>
  </si>
  <si>
    <t>1  번에서 시설물 신규등록 버턴 클릭하면  2  번 팝업이 오픈됨. 3  번에서 핀셋으로  4  번에서 지도에서 마우스 클릭하면  4  번과 같이 이상한 글자와 함께 나옴.</t>
    <phoneticPr fontId="3" type="noConversion"/>
  </si>
  <si>
    <t>2023.11.17_시설물관리 1page</t>
    <phoneticPr fontId="3" type="noConversion"/>
  </si>
  <si>
    <t>2  번 팝업에서 저장 버턴 클릭 후  지도상에 마우스를 클릭하면  4  번과 같은 정보가 5  번에  계속 딸아 다님.</t>
    <phoneticPr fontId="3" type="noConversion"/>
  </si>
  <si>
    <t>1  번에서 마우스로 선을 만들고 마우스 오른쪽 클릭하면   2  번과 같은 원도우 창이 오픈 됨</t>
    <phoneticPr fontId="3" type="noConversion"/>
  </si>
  <si>
    <t>배치수량 입력 팝업에서 3  번  과 같이 “x” 표시로 닫기로 하고 있음. 전체화면에서 닫기는 4  번과 같이 되어야 한다</t>
    <phoneticPr fontId="3" type="noConversion"/>
  </si>
  <si>
    <t>2023.11.17_공유재산관리(조경식재 시뮬레이션)</t>
    <phoneticPr fontId="3" type="noConversion"/>
  </si>
  <si>
    <t>사용자 교육시 1개로 구현을 먼저 함
추후 첨부화일 N개 등록 가능하게 구현함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</si>
</sst>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10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vertical="center" wrapText="1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3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1" fillId="0" borderId="1" xfId="0" quotePrefix="1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6" fillId="14" borderId="18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2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4" borderId="13" xfId="0" applyFont="1" applyFill="1" applyBorder="1">
      <alignment vertical="center"/>
    </xf>
    <xf numFmtId="0" fontId="21" fillId="14" borderId="2" xfId="0" quotePrefix="1" applyFont="1" applyFill="1" applyBorder="1" applyAlignment="1">
      <alignment vertical="center" wrapText="1"/>
    </xf>
    <xf numFmtId="176" fontId="7" fillId="14" borderId="2" xfId="0" applyNumberFormat="1" applyFont="1" applyFill="1" applyBorder="1" applyAlignment="1">
      <alignment horizontal="center" vertical="center"/>
    </xf>
    <xf numFmtId="0" fontId="7" fillId="14" borderId="13" xfId="0" applyFont="1" applyFill="1" applyBorder="1">
      <alignment vertical="center"/>
    </xf>
    <xf numFmtId="0" fontId="6" fillId="14" borderId="13" xfId="0" applyFont="1" applyFill="1" applyBorder="1" applyAlignment="1">
      <alignment vertical="center" wrapText="1"/>
    </xf>
    <xf numFmtId="176" fontId="21" fillId="14" borderId="2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vertical="center" wrapText="1"/>
    </xf>
    <xf numFmtId="0" fontId="21" fillId="14" borderId="5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/>
    </xf>
    <xf numFmtId="0" fontId="6" fillId="14" borderId="12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 wrapText="1"/>
    </xf>
    <xf numFmtId="0" fontId="6" fillId="14" borderId="18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3" xfId="0" applyFont="1" applyFill="1" applyBorder="1" applyAlignment="1">
      <alignment horizontal="center" vertical="center" wrapText="1"/>
    </xf>
    <xf numFmtId="0" fontId="28" fillId="15" borderId="26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left" vertical="center" wrapText="1"/>
    </xf>
    <xf numFmtId="0" fontId="29" fillId="5" borderId="30" xfId="0" applyFont="1" applyFill="1" applyBorder="1" applyAlignment="1">
      <alignment vertical="center" wrapText="1"/>
    </xf>
    <xf numFmtId="0" fontId="30" fillId="5" borderId="29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5" fillId="5" borderId="29" xfId="0" quotePrefix="1" applyFont="1" applyFill="1" applyBorder="1" applyAlignment="1">
      <alignment horizontal="left" vertical="center" wrapText="1"/>
    </xf>
    <xf numFmtId="0" fontId="30" fillId="5" borderId="29" xfId="0" quotePrefix="1" applyFont="1" applyFill="1" applyBorder="1" applyAlignment="1">
      <alignment horizontal="left" vertical="center" wrapText="1"/>
    </xf>
    <xf numFmtId="0" fontId="7" fillId="5" borderId="29" xfId="0" quotePrefix="1" applyFont="1" applyFill="1" applyBorder="1" applyAlignment="1">
      <alignment horizontal="left" vertical="top" wrapText="1"/>
    </xf>
    <xf numFmtId="0" fontId="30" fillId="5" borderId="29" xfId="0" quotePrefix="1" applyFont="1" applyFill="1" applyBorder="1" applyAlignment="1">
      <alignment horizontal="left" vertical="top" wrapText="1"/>
    </xf>
    <xf numFmtId="0" fontId="7" fillId="5" borderId="29" xfId="0" quotePrefix="1" applyFont="1" applyFill="1" applyBorder="1" applyAlignment="1">
      <alignment horizontal="left" vertical="center" wrapText="1"/>
    </xf>
    <xf numFmtId="0" fontId="30" fillId="5" borderId="33" xfId="0" applyFont="1" applyFill="1" applyBorder="1" applyAlignment="1">
      <alignment horizontal="left" vertical="center" wrapText="1"/>
    </xf>
    <xf numFmtId="0" fontId="30" fillId="5" borderId="34" xfId="0" applyFont="1" applyFill="1" applyBorder="1" applyAlignment="1">
      <alignment horizontal="left" vertical="center" wrapText="1"/>
    </xf>
    <xf numFmtId="0" fontId="29" fillId="5" borderId="35" xfId="0" applyFont="1" applyFill="1" applyBorder="1" applyAlignment="1">
      <alignment vertical="center" wrapText="1"/>
    </xf>
    <xf numFmtId="0" fontId="29" fillId="5" borderId="37" xfId="0" applyFont="1" applyFill="1" applyBorder="1" applyAlignment="1">
      <alignment vertical="center" wrapText="1"/>
    </xf>
    <xf numFmtId="0" fontId="30" fillId="5" borderId="38" xfId="0" quotePrefix="1" applyFont="1" applyFill="1" applyBorder="1" applyAlignment="1">
      <alignment vertical="center" wrapText="1"/>
    </xf>
    <xf numFmtId="0" fontId="26" fillId="5" borderId="38" xfId="0" applyFont="1" applyFill="1" applyBorder="1" applyAlignment="1">
      <alignment vertical="center" wrapText="1"/>
    </xf>
    <xf numFmtId="0" fontId="26" fillId="5" borderId="31" xfId="0" applyFont="1" applyFill="1" applyBorder="1" applyAlignment="1">
      <alignment vertical="center" wrapText="1"/>
    </xf>
    <xf numFmtId="0" fontId="26" fillId="5" borderId="40" xfId="0" applyFont="1" applyFill="1" applyBorder="1" applyAlignment="1">
      <alignment vertical="center" wrapText="1"/>
    </xf>
    <xf numFmtId="0" fontId="26" fillId="5" borderId="39" xfId="0" applyFont="1" applyFill="1" applyBorder="1" applyAlignment="1">
      <alignment vertical="center" wrapText="1"/>
    </xf>
    <xf numFmtId="0" fontId="29" fillId="5" borderId="41" xfId="0" applyFont="1" applyFill="1" applyBorder="1" applyAlignment="1">
      <alignment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22" xfId="0" applyFont="1" applyFill="1" applyBorder="1" applyAlignment="1">
      <alignment horizontal="center" vertical="center" wrapText="1"/>
    </xf>
    <xf numFmtId="0" fontId="28" fillId="15" borderId="25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15" borderId="27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1" fillId="14" borderId="5" xfId="0" quotePrefix="1" applyFont="1" applyFill="1" applyBorder="1" applyAlignment="1">
      <alignment horizontal="left" vertical="center" wrapText="1"/>
    </xf>
    <xf numFmtId="0" fontId="21" fillId="14" borderId="1" xfId="0" quotePrefix="1" applyFont="1" applyFill="1" applyBorder="1" applyAlignment="1">
      <alignment horizontal="left" vertical="center" wrapText="1"/>
    </xf>
    <xf numFmtId="0" fontId="21" fillId="14" borderId="2" xfId="0" quotePrefix="1" applyFont="1" applyFill="1" applyBorder="1" applyAlignment="1">
      <alignment horizontal="left" vertical="center" wrapText="1"/>
    </xf>
    <xf numFmtId="0" fontId="21" fillId="5" borderId="5" xfId="0" quotePrefix="1" applyFont="1" applyFill="1" applyBorder="1" applyAlignment="1">
      <alignment horizontal="left" vertical="center" wrapText="1"/>
    </xf>
    <xf numFmtId="0" fontId="21" fillId="5" borderId="8" xfId="0" quotePrefix="1" applyFont="1" applyFill="1" applyBorder="1" applyAlignment="1">
      <alignment horizontal="left" vertical="center" wrapText="1"/>
    </xf>
    <xf numFmtId="0" fontId="21" fillId="5" borderId="1" xfId="0" quotePrefix="1" applyFont="1" applyFill="1" applyBorder="1" applyAlignment="1">
      <alignment horizontal="left" vertical="center" wrapText="1"/>
    </xf>
    <xf numFmtId="0" fontId="22" fillId="14" borderId="2" xfId="0" quotePrefix="1" applyFont="1" applyFill="1" applyBorder="1" applyAlignment="1">
      <alignment horizontal="center" vertical="center" wrapText="1"/>
    </xf>
    <xf numFmtId="0" fontId="22" fillId="14" borderId="2" xfId="0" quotePrefix="1" applyFont="1" applyFill="1" applyBorder="1" applyAlignment="1">
      <alignment horizontal="left" vertical="center" wrapText="1"/>
    </xf>
    <xf numFmtId="0" fontId="7" fillId="14" borderId="2" xfId="0" quotePrefix="1" applyFont="1" applyFill="1" applyBorder="1" applyAlignment="1">
      <alignment horizontal="left" vertical="center" wrapText="1"/>
    </xf>
    <xf numFmtId="0" fontId="21" fillId="14" borderId="8" xfId="0" quotePrefix="1" applyFont="1" applyFill="1" applyBorder="1" applyAlignment="1">
      <alignment horizontal="left" vertical="center" wrapText="1"/>
    </xf>
    <xf numFmtId="0" fontId="22" fillId="14" borderId="5" xfId="0" quotePrefix="1" applyFont="1" applyFill="1" applyBorder="1" applyAlignment="1">
      <alignment horizontal="left" vertical="center" wrapText="1"/>
    </xf>
    <xf numFmtId="0" fontId="22" fillId="14" borderId="8" xfId="0" quotePrefix="1" applyFont="1" applyFill="1" applyBorder="1" applyAlignment="1">
      <alignment horizontal="left" vertical="center" wrapText="1"/>
    </xf>
    <xf numFmtId="0" fontId="22" fillId="14" borderId="1" xfId="0" quotePrefix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I37" sqref="I37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63"/>
      <c r="F1" s="163"/>
      <c r="G1" s="163"/>
      <c r="H1" s="163"/>
      <c r="I1" s="163"/>
      <c r="J1" s="163"/>
      <c r="K1" s="163"/>
      <c r="L1" s="163"/>
      <c r="M1" s="16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63"/>
      <c r="F2" s="163"/>
      <c r="G2" s="163"/>
      <c r="H2" s="163"/>
      <c r="I2" s="163"/>
      <c r="J2" s="163"/>
      <c r="K2" s="163"/>
      <c r="L2" s="163"/>
      <c r="M2" s="16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63"/>
      <c r="F3" s="163"/>
      <c r="G3" s="163"/>
      <c r="H3" s="163"/>
      <c r="I3" s="163"/>
      <c r="J3" s="163"/>
      <c r="K3" s="163"/>
      <c r="L3" s="163"/>
      <c r="M3" s="16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63"/>
      <c r="F4" s="163"/>
      <c r="G4" s="163"/>
      <c r="H4" s="163"/>
      <c r="I4" s="163"/>
      <c r="J4" s="163"/>
      <c r="K4" s="163"/>
      <c r="L4" s="163"/>
      <c r="M4" s="16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63"/>
      <c r="F5" s="163"/>
      <c r="G5" s="163"/>
      <c r="H5" s="163"/>
      <c r="I5" s="163"/>
      <c r="J5" s="163"/>
      <c r="K5" s="163"/>
      <c r="L5" s="163"/>
      <c r="M5" s="16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63"/>
      <c r="F6" s="163"/>
      <c r="G6" s="163"/>
      <c r="H6" s="163"/>
      <c r="I6" s="163"/>
      <c r="J6" s="163"/>
      <c r="K6" s="163"/>
      <c r="L6" s="163"/>
      <c r="M6" s="16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63"/>
      <c r="F7" s="163"/>
      <c r="G7" s="163"/>
      <c r="H7" s="163"/>
      <c r="I7" s="163"/>
      <c r="J7" s="163"/>
      <c r="K7" s="163"/>
      <c r="L7" s="163"/>
      <c r="M7" s="16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12</v>
      </c>
      <c r="AK8" s="7"/>
    </row>
    <row r="9" spans="1:37" ht="14.1" customHeight="1">
      <c r="A9" s="7"/>
      <c r="B9" s="7"/>
      <c r="C9" s="7"/>
      <c r="D9" s="7"/>
      <c r="E9" s="163"/>
      <c r="F9" s="163"/>
      <c r="G9" s="163"/>
      <c r="H9" s="163"/>
      <c r="I9" s="163"/>
      <c r="J9" s="163"/>
      <c r="K9" s="163"/>
      <c r="L9" s="163"/>
      <c r="M9" s="16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62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602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64"/>
      <c r="Q19" s="164"/>
      <c r="R19" s="164"/>
      <c r="S19" s="164"/>
      <c r="T19" s="164"/>
      <c r="U19" s="164"/>
      <c r="V19" s="164"/>
      <c r="W19" s="164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597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XFD1048576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5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6</v>
      </c>
      <c r="B1" s="201" t="s">
        <v>9</v>
      </c>
      <c r="C1" s="201"/>
      <c r="D1" s="201"/>
      <c r="E1" s="5"/>
      <c r="F1" s="5"/>
      <c r="G1" s="88" t="s">
        <v>69</v>
      </c>
      <c r="H1" s="88" t="s">
        <v>70</v>
      </c>
      <c r="I1" s="88" t="s">
        <v>71</v>
      </c>
      <c r="J1" s="88" t="s">
        <v>72</v>
      </c>
      <c r="N1" s="1">
        <f>SUM(N7:N17)</f>
        <v>10</v>
      </c>
    </row>
    <row r="2" spans="1:17" ht="16.5" customHeight="1">
      <c r="A2" s="6" t="s">
        <v>7</v>
      </c>
      <c r="B2" s="201" t="s">
        <v>54</v>
      </c>
      <c r="C2" s="201"/>
      <c r="D2" s="201"/>
      <c r="E2" s="5"/>
      <c r="F2" s="5"/>
      <c r="G2" s="37" t="s">
        <v>67</v>
      </c>
      <c r="H2" s="37">
        <f>COUNTIF($D$7:$D$17, "오류")</f>
        <v>9</v>
      </c>
      <c r="I2" s="37">
        <f>COUNTIFS($D$7:$D$17, "=오류", $K$7:$K$17, "O")</f>
        <v>5</v>
      </c>
      <c r="J2" s="37">
        <f>H2-I2</f>
        <v>4</v>
      </c>
    </row>
    <row r="3" spans="1:17" ht="16.5" customHeight="1">
      <c r="A3" s="6" t="s">
        <v>8</v>
      </c>
      <c r="B3" s="201" t="s">
        <v>11</v>
      </c>
      <c r="C3" s="201"/>
      <c r="D3" s="201"/>
      <c r="E3" s="5"/>
      <c r="F3" s="5"/>
      <c r="G3" s="37" t="s">
        <v>68</v>
      </c>
      <c r="H3" s="37">
        <f>COUNTIF($D$7:$D$17, "개선")</f>
        <v>2</v>
      </c>
      <c r="I3" s="37">
        <f>COUNTIFS($D$7:$D$17, "=개선", $K$7:$K$17, "O")</f>
        <v>0</v>
      </c>
      <c r="J3" s="37">
        <f>H3-I3</f>
        <v>2</v>
      </c>
    </row>
    <row r="4" spans="1:17" ht="17.25" customHeight="1">
      <c r="G4" s="37" t="s">
        <v>75</v>
      </c>
      <c r="H4" s="37">
        <f>SUM(H2:H3)</f>
        <v>11</v>
      </c>
      <c r="I4" s="37">
        <f>SUM(I2:I3)</f>
        <v>5</v>
      </c>
      <c r="J4" s="37">
        <f>SUM(J2:J3)</f>
        <v>6</v>
      </c>
    </row>
    <row r="5" spans="1:17" ht="17.25" customHeight="1" thickBot="1">
      <c r="K5" s="55" t="s">
        <v>116</v>
      </c>
    </row>
    <row r="6" spans="1:17" s="2" customFormat="1" ht="27">
      <c r="A6" s="39" t="s">
        <v>0</v>
      </c>
      <c r="B6" s="39" t="s">
        <v>1</v>
      </c>
      <c r="C6" s="39" t="s">
        <v>21</v>
      </c>
      <c r="D6" s="40" t="s">
        <v>5</v>
      </c>
      <c r="E6" s="39" t="s">
        <v>78</v>
      </c>
      <c r="F6" s="39" t="s">
        <v>10</v>
      </c>
      <c r="G6" s="39" t="s">
        <v>2</v>
      </c>
      <c r="H6" s="39" t="s">
        <v>65</v>
      </c>
      <c r="I6" s="39" t="s">
        <v>66</v>
      </c>
      <c r="J6" s="40" t="s">
        <v>73</v>
      </c>
      <c r="K6" s="40" t="s">
        <v>74</v>
      </c>
      <c r="L6" s="59" t="s">
        <v>96</v>
      </c>
      <c r="M6" s="61" t="s">
        <v>123</v>
      </c>
      <c r="N6" s="62" t="s">
        <v>129</v>
      </c>
      <c r="O6" s="62" t="s">
        <v>124</v>
      </c>
      <c r="P6" s="62" t="s">
        <v>127</v>
      </c>
      <c r="Q6" s="63" t="s">
        <v>125</v>
      </c>
    </row>
    <row r="7" spans="1:17" s="26" customFormat="1" ht="45.75" customHeight="1">
      <c r="A7" s="205" t="s">
        <v>44</v>
      </c>
      <c r="B7" s="207" t="s">
        <v>45</v>
      </c>
      <c r="C7" s="207" t="s">
        <v>37</v>
      </c>
      <c r="D7" s="90" t="s">
        <v>31</v>
      </c>
      <c r="E7" s="3" t="s">
        <v>46</v>
      </c>
      <c r="F7" s="23" t="s">
        <v>48</v>
      </c>
      <c r="G7" s="85" t="s">
        <v>136</v>
      </c>
      <c r="H7" s="87"/>
      <c r="I7" s="34"/>
      <c r="J7" s="33"/>
      <c r="K7" s="33"/>
      <c r="L7" s="60"/>
      <c r="M7" s="65" t="s">
        <v>128</v>
      </c>
      <c r="N7" s="90">
        <v>3</v>
      </c>
      <c r="O7" s="23"/>
      <c r="P7" s="23"/>
      <c r="Q7" s="84" t="s">
        <v>135</v>
      </c>
    </row>
    <row r="8" spans="1:17" s="26" customFormat="1" ht="45.75" customHeight="1">
      <c r="A8" s="205"/>
      <c r="B8" s="208"/>
      <c r="C8" s="208"/>
      <c r="D8" s="90" t="s">
        <v>14</v>
      </c>
      <c r="E8" s="3" t="s">
        <v>120</v>
      </c>
      <c r="F8" s="23" t="s">
        <v>121</v>
      </c>
      <c r="G8" s="86">
        <v>45219</v>
      </c>
      <c r="H8" s="86">
        <v>45219</v>
      </c>
      <c r="I8" s="34" t="s">
        <v>63</v>
      </c>
      <c r="J8" s="33" t="s">
        <v>63</v>
      </c>
      <c r="K8" s="33" t="s">
        <v>63</v>
      </c>
      <c r="L8" s="60"/>
      <c r="M8" s="65" t="s">
        <v>128</v>
      </c>
      <c r="N8" s="90">
        <v>2</v>
      </c>
      <c r="O8" s="23"/>
      <c r="P8" s="23"/>
      <c r="Q8" s="84" t="s">
        <v>135</v>
      </c>
    </row>
    <row r="9" spans="1:17" s="26" customFormat="1" ht="129" customHeight="1">
      <c r="A9" s="205"/>
      <c r="B9" s="209"/>
      <c r="C9" s="209"/>
      <c r="D9" s="58" t="s">
        <v>31</v>
      </c>
      <c r="E9" s="3" t="s">
        <v>118</v>
      </c>
      <c r="F9" s="24" t="s">
        <v>119</v>
      </c>
      <c r="G9" s="85">
        <v>2023.1031</v>
      </c>
      <c r="H9" s="87"/>
      <c r="I9" s="34"/>
      <c r="J9" s="33"/>
      <c r="K9" s="33"/>
      <c r="L9" s="60"/>
      <c r="M9" s="65" t="s">
        <v>128</v>
      </c>
      <c r="N9" s="90">
        <v>5</v>
      </c>
      <c r="O9" s="4" t="s">
        <v>133</v>
      </c>
      <c r="P9" s="23"/>
      <c r="Q9" s="66" t="s">
        <v>132</v>
      </c>
    </row>
    <row r="10" spans="1:17" s="26" customFormat="1" ht="40.5">
      <c r="A10" s="206"/>
      <c r="B10" s="206" t="s">
        <v>33</v>
      </c>
      <c r="C10" s="206" t="s">
        <v>38</v>
      </c>
      <c r="D10" s="90" t="s">
        <v>4</v>
      </c>
      <c r="E10" s="28" t="s">
        <v>36</v>
      </c>
      <c r="F10" s="24" t="s">
        <v>117</v>
      </c>
      <c r="G10" s="32" t="s">
        <v>64</v>
      </c>
      <c r="H10" s="56"/>
      <c r="I10" s="34"/>
      <c r="J10" s="33"/>
      <c r="K10" s="33"/>
      <c r="L10" s="60"/>
      <c r="M10" s="65" t="s">
        <v>128</v>
      </c>
      <c r="N10" s="90"/>
      <c r="O10" s="4" t="s">
        <v>131</v>
      </c>
      <c r="P10" s="23"/>
      <c r="Q10" s="66" t="s">
        <v>134</v>
      </c>
    </row>
    <row r="11" spans="1:17" s="26" customFormat="1" ht="40.5">
      <c r="A11" s="206"/>
      <c r="B11" s="206"/>
      <c r="C11" s="206"/>
      <c r="D11" s="90" t="s">
        <v>4</v>
      </c>
      <c r="E11" s="28" t="s">
        <v>34</v>
      </c>
      <c r="F11" s="24" t="s">
        <v>117</v>
      </c>
      <c r="G11" s="32" t="s">
        <v>64</v>
      </c>
      <c r="H11" s="56"/>
      <c r="I11" s="34"/>
      <c r="J11" s="33"/>
      <c r="K11" s="33"/>
      <c r="L11" s="60"/>
      <c r="M11" s="65" t="s">
        <v>128</v>
      </c>
      <c r="N11" s="90"/>
      <c r="O11" s="4" t="s">
        <v>131</v>
      </c>
      <c r="P11" s="23"/>
      <c r="Q11" s="66" t="s">
        <v>134</v>
      </c>
    </row>
    <row r="12" spans="1:17" s="26" customFormat="1" ht="40.5">
      <c r="A12" s="206"/>
      <c r="B12" s="206"/>
      <c r="C12" s="206"/>
      <c r="D12" s="90" t="s">
        <v>4</v>
      </c>
      <c r="E12" s="28" t="s">
        <v>35</v>
      </c>
      <c r="F12" s="24" t="s">
        <v>117</v>
      </c>
      <c r="G12" s="32" t="s">
        <v>64</v>
      </c>
      <c r="H12" s="56"/>
      <c r="I12" s="34"/>
      <c r="J12" s="33"/>
      <c r="K12" s="33"/>
      <c r="L12" s="60"/>
      <c r="M12" s="65" t="s">
        <v>128</v>
      </c>
      <c r="N12" s="90"/>
      <c r="O12" s="4" t="s">
        <v>131</v>
      </c>
      <c r="P12" s="23"/>
      <c r="Q12" s="66" t="s">
        <v>134</v>
      </c>
    </row>
    <row r="13" spans="1:17" s="26" customFormat="1" ht="27">
      <c r="A13" s="203" t="s">
        <v>39</v>
      </c>
      <c r="B13" s="204" t="s">
        <v>47</v>
      </c>
      <c r="C13" s="204" t="s">
        <v>40</v>
      </c>
      <c r="D13" s="91" t="s">
        <v>4</v>
      </c>
      <c r="E13" s="68" t="s">
        <v>49</v>
      </c>
      <c r="F13" s="69" t="s">
        <v>82</v>
      </c>
      <c r="G13" s="70" t="s">
        <v>81</v>
      </c>
      <c r="H13" s="70" t="s">
        <v>81</v>
      </c>
      <c r="I13" s="71"/>
      <c r="J13" s="91"/>
      <c r="K13" s="91" t="s">
        <v>63</v>
      </c>
      <c r="L13" s="72"/>
      <c r="M13" s="73"/>
      <c r="N13" s="74"/>
      <c r="O13" s="74"/>
      <c r="P13" s="74"/>
      <c r="Q13" s="75"/>
    </row>
    <row r="14" spans="1:17" s="26" customFormat="1" ht="54">
      <c r="A14" s="204"/>
      <c r="B14" s="204"/>
      <c r="C14" s="204"/>
      <c r="D14" s="91" t="s">
        <v>4</v>
      </c>
      <c r="E14" s="68" t="s">
        <v>50</v>
      </c>
      <c r="F14" s="69" t="s">
        <v>79</v>
      </c>
      <c r="G14" s="76">
        <v>45145</v>
      </c>
      <c r="H14" s="76">
        <v>45145</v>
      </c>
      <c r="I14" s="71" t="s">
        <v>63</v>
      </c>
      <c r="J14" s="91" t="s">
        <v>63</v>
      </c>
      <c r="K14" s="91" t="s">
        <v>63</v>
      </c>
      <c r="L14" s="72"/>
      <c r="M14" s="73"/>
      <c r="N14" s="74"/>
      <c r="O14" s="74"/>
      <c r="P14" s="74"/>
      <c r="Q14" s="75"/>
    </row>
    <row r="15" spans="1:17" s="26" customFormat="1" ht="27">
      <c r="A15" s="204"/>
      <c r="B15" s="204"/>
      <c r="C15" s="204" t="s">
        <v>41</v>
      </c>
      <c r="D15" s="91" t="s">
        <v>4</v>
      </c>
      <c r="E15" s="68" t="s">
        <v>51</v>
      </c>
      <c r="F15" s="69" t="s">
        <v>82</v>
      </c>
      <c r="G15" s="77" t="s">
        <v>81</v>
      </c>
      <c r="H15" s="70" t="s">
        <v>81</v>
      </c>
      <c r="I15" s="91"/>
      <c r="J15" s="91"/>
      <c r="K15" s="91" t="s">
        <v>63</v>
      </c>
      <c r="L15" s="72"/>
      <c r="M15" s="73"/>
      <c r="N15" s="74"/>
      <c r="O15" s="74"/>
      <c r="P15" s="74"/>
      <c r="Q15" s="75"/>
    </row>
    <row r="16" spans="1:17" s="26" customFormat="1" ht="81">
      <c r="A16" s="204"/>
      <c r="B16" s="204"/>
      <c r="C16" s="204"/>
      <c r="D16" s="91" t="s">
        <v>4</v>
      </c>
      <c r="E16" s="68" t="s">
        <v>52</v>
      </c>
      <c r="F16" s="69" t="s">
        <v>79</v>
      </c>
      <c r="G16" s="78">
        <v>45145</v>
      </c>
      <c r="H16" s="76">
        <v>45145</v>
      </c>
      <c r="I16" s="71" t="s">
        <v>63</v>
      </c>
      <c r="J16" s="91" t="s">
        <v>63</v>
      </c>
      <c r="K16" s="91" t="s">
        <v>63</v>
      </c>
      <c r="L16" s="72"/>
      <c r="M16" s="73"/>
      <c r="N16" s="74"/>
      <c r="O16" s="74"/>
      <c r="P16" s="74"/>
      <c r="Q16" s="75"/>
    </row>
    <row r="17" spans="1:17" s="26" customFormat="1" ht="14.25" thickBot="1">
      <c r="A17" s="204"/>
      <c r="B17" s="91" t="s">
        <v>42</v>
      </c>
      <c r="C17" s="91" t="s">
        <v>43</v>
      </c>
      <c r="D17" s="91" t="s">
        <v>4</v>
      </c>
      <c r="E17" s="79" t="s">
        <v>53</v>
      </c>
      <c r="F17" s="74" t="s">
        <v>80</v>
      </c>
      <c r="G17" s="80" t="s">
        <v>64</v>
      </c>
      <c r="H17" s="74"/>
      <c r="I17" s="91"/>
      <c r="J17" s="91"/>
      <c r="K17" s="91"/>
      <c r="L17" s="72"/>
      <c r="M17" s="81"/>
      <c r="N17" s="82"/>
      <c r="O17" s="82"/>
      <c r="P17" s="82"/>
      <c r="Q17" s="83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"/>
  <sheetViews>
    <sheetView workbookViewId="0">
      <selection activeCell="C23" sqref="C23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39" t="s">
        <v>607</v>
      </c>
    </row>
    <row r="3" spans="1:4" ht="17.25" thickBot="1">
      <c r="D3" s="140" t="s">
        <v>608</v>
      </c>
    </row>
    <row r="4" spans="1:4" ht="17.25" thickTop="1">
      <c r="A4" s="165" t="s">
        <v>609</v>
      </c>
      <c r="B4" s="141" t="s">
        <v>610</v>
      </c>
      <c r="C4" s="141" t="s">
        <v>611</v>
      </c>
      <c r="D4" s="167" t="s">
        <v>612</v>
      </c>
    </row>
    <row r="5" spans="1:4" ht="17.25" thickBot="1">
      <c r="A5" s="166"/>
      <c r="B5" s="142" t="s">
        <v>613</v>
      </c>
      <c r="C5" s="142" t="s">
        <v>614</v>
      </c>
      <c r="D5" s="168"/>
    </row>
    <row r="6" spans="1:4" ht="17.25" thickTop="1">
      <c r="A6" s="169" t="s">
        <v>615</v>
      </c>
      <c r="B6" s="143" t="s">
        <v>616</v>
      </c>
      <c r="C6" s="143" t="s">
        <v>617</v>
      </c>
      <c r="D6" s="144" t="s">
        <v>618</v>
      </c>
    </row>
    <row r="7" spans="1:4">
      <c r="A7" s="170"/>
      <c r="B7" s="145" t="s">
        <v>619</v>
      </c>
      <c r="C7" s="145" t="s">
        <v>619</v>
      </c>
      <c r="D7" s="146"/>
    </row>
    <row r="8" spans="1:4">
      <c r="A8" s="170"/>
      <c r="B8" s="147" t="s">
        <v>620</v>
      </c>
      <c r="C8" s="148" t="s">
        <v>621</v>
      </c>
      <c r="D8" s="146"/>
    </row>
    <row r="9" spans="1:4" ht="27">
      <c r="A9" s="170"/>
      <c r="B9" s="149" t="s">
        <v>622</v>
      </c>
      <c r="C9" s="150" t="s">
        <v>623</v>
      </c>
      <c r="D9" s="146"/>
    </row>
    <row r="10" spans="1:4">
      <c r="A10" s="170"/>
      <c r="B10" s="147" t="s">
        <v>624</v>
      </c>
      <c r="C10" s="148"/>
      <c r="D10" s="146"/>
    </row>
    <row r="11" spans="1:4" ht="27">
      <c r="A11" s="170"/>
      <c r="B11" s="149" t="s">
        <v>625</v>
      </c>
      <c r="C11" s="150"/>
      <c r="D11" s="146"/>
    </row>
    <row r="12" spans="1:4">
      <c r="A12" s="170"/>
      <c r="B12" s="148"/>
      <c r="C12" s="148"/>
      <c r="D12" s="146"/>
    </row>
    <row r="13" spans="1:4">
      <c r="A13" s="170"/>
      <c r="B13" s="145" t="s">
        <v>626</v>
      </c>
      <c r="C13" s="145" t="s">
        <v>626</v>
      </c>
      <c r="D13" s="146"/>
    </row>
    <row r="14" spans="1:4">
      <c r="A14" s="170"/>
      <c r="B14" s="147" t="s">
        <v>627</v>
      </c>
      <c r="C14" s="147" t="s">
        <v>628</v>
      </c>
      <c r="D14" s="146"/>
    </row>
    <row r="15" spans="1:4" ht="27">
      <c r="A15" s="170"/>
      <c r="B15" s="151" t="s">
        <v>629</v>
      </c>
      <c r="C15" s="151" t="s">
        <v>630</v>
      </c>
      <c r="D15" s="146"/>
    </row>
    <row r="16" spans="1:4">
      <c r="A16" s="170"/>
      <c r="B16" s="147" t="s">
        <v>631</v>
      </c>
      <c r="C16" s="147" t="s">
        <v>632</v>
      </c>
      <c r="D16" s="146"/>
    </row>
    <row r="17" spans="1:4">
      <c r="A17" s="170"/>
      <c r="B17" s="151" t="s">
        <v>633</v>
      </c>
      <c r="C17" s="151" t="s">
        <v>634</v>
      </c>
      <c r="D17" s="146"/>
    </row>
    <row r="18" spans="1:4">
      <c r="A18" s="170"/>
      <c r="B18" s="151"/>
      <c r="C18" s="147" t="s">
        <v>635</v>
      </c>
      <c r="D18" s="146"/>
    </row>
    <row r="19" spans="1:4">
      <c r="A19" s="170"/>
      <c r="B19" s="151"/>
      <c r="C19" s="147"/>
      <c r="D19" s="146"/>
    </row>
    <row r="20" spans="1:4">
      <c r="A20" s="170"/>
      <c r="B20" s="145" t="s">
        <v>636</v>
      </c>
      <c r="C20" s="145" t="s">
        <v>636</v>
      </c>
      <c r="D20" s="146"/>
    </row>
    <row r="21" spans="1:4">
      <c r="A21" s="170"/>
      <c r="B21" s="148" t="s">
        <v>637</v>
      </c>
      <c r="C21" s="148" t="s">
        <v>638</v>
      </c>
      <c r="D21" s="146"/>
    </row>
    <row r="22" spans="1:4">
      <c r="A22" s="170"/>
      <c r="B22" s="148" t="s">
        <v>639</v>
      </c>
      <c r="C22" s="148" t="s">
        <v>640</v>
      </c>
      <c r="D22" s="146"/>
    </row>
    <row r="23" spans="1:4">
      <c r="A23" s="170"/>
      <c r="B23" s="148"/>
      <c r="C23" s="148"/>
      <c r="D23" s="146"/>
    </row>
    <row r="24" spans="1:4">
      <c r="A24" s="170"/>
      <c r="B24" s="145"/>
      <c r="C24" s="145"/>
      <c r="D24" s="146"/>
    </row>
    <row r="25" spans="1:4">
      <c r="A25" s="170"/>
      <c r="B25" s="145" t="s">
        <v>641</v>
      </c>
      <c r="C25" s="145" t="s">
        <v>641</v>
      </c>
      <c r="D25" s="146"/>
    </row>
    <row r="26" spans="1:4">
      <c r="A26" s="170"/>
      <c r="B26" s="148" t="s">
        <v>637</v>
      </c>
      <c r="C26" s="148" t="s">
        <v>642</v>
      </c>
      <c r="D26" s="146"/>
    </row>
    <row r="27" spans="1:4" ht="27">
      <c r="A27" s="170"/>
      <c r="B27" s="148" t="s">
        <v>643</v>
      </c>
      <c r="C27" s="148"/>
      <c r="D27" s="146"/>
    </row>
    <row r="28" spans="1:4">
      <c r="A28" s="170"/>
      <c r="B28" s="148"/>
      <c r="C28" s="148"/>
      <c r="D28" s="146"/>
    </row>
    <row r="29" spans="1:4">
      <c r="A29" s="170"/>
      <c r="B29" s="148" t="s">
        <v>644</v>
      </c>
      <c r="C29" s="148" t="s">
        <v>644</v>
      </c>
      <c r="D29" s="146"/>
    </row>
    <row r="30" spans="1:4">
      <c r="A30" s="170"/>
      <c r="B30" s="148" t="s">
        <v>637</v>
      </c>
      <c r="C30" s="148" t="s">
        <v>642</v>
      </c>
      <c r="D30" s="146"/>
    </row>
    <row r="31" spans="1:4">
      <c r="A31" s="170"/>
      <c r="B31" s="148" t="s">
        <v>645</v>
      </c>
      <c r="C31" s="148"/>
      <c r="D31" s="146"/>
    </row>
    <row r="32" spans="1:4">
      <c r="A32" s="170"/>
      <c r="B32" s="148"/>
      <c r="C32" s="148"/>
      <c r="D32" s="146"/>
    </row>
    <row r="33" spans="1:4">
      <c r="A33" s="170"/>
      <c r="B33" s="148"/>
      <c r="C33" s="148"/>
      <c r="D33" s="146"/>
    </row>
    <row r="34" spans="1:4">
      <c r="A34" s="170"/>
      <c r="B34" s="143" t="s">
        <v>646</v>
      </c>
      <c r="C34" s="143" t="s">
        <v>646</v>
      </c>
      <c r="D34" s="146"/>
    </row>
    <row r="35" spans="1:4">
      <c r="A35" s="170"/>
      <c r="B35" s="148" t="s">
        <v>647</v>
      </c>
      <c r="C35" s="148" t="s">
        <v>647</v>
      </c>
      <c r="D35" s="146"/>
    </row>
    <row r="36" spans="1:4">
      <c r="A36" s="170"/>
      <c r="B36" s="148" t="s">
        <v>648</v>
      </c>
      <c r="C36" s="148" t="s">
        <v>648</v>
      </c>
      <c r="D36" s="146"/>
    </row>
    <row r="37" spans="1:4">
      <c r="A37" s="170"/>
      <c r="B37" s="148"/>
      <c r="C37" s="148"/>
      <c r="D37" s="146"/>
    </row>
    <row r="38" spans="1:4">
      <c r="A38" s="170"/>
      <c r="B38" s="148"/>
      <c r="C38" s="148"/>
      <c r="D38" s="146"/>
    </row>
    <row r="39" spans="1:4">
      <c r="A39" s="170"/>
      <c r="B39" s="152"/>
      <c r="C39" s="153"/>
      <c r="D39" s="154"/>
    </row>
    <row r="40" spans="1:4">
      <c r="A40" s="171" t="s">
        <v>649</v>
      </c>
      <c r="B40" s="143" t="s">
        <v>650</v>
      </c>
      <c r="C40" s="143" t="s">
        <v>651</v>
      </c>
      <c r="D40" s="155" t="s">
        <v>618</v>
      </c>
    </row>
    <row r="41" spans="1:4">
      <c r="A41" s="170"/>
      <c r="B41" s="156" t="s">
        <v>652</v>
      </c>
      <c r="C41" s="156" t="s">
        <v>652</v>
      </c>
      <c r="D41" s="146"/>
    </row>
    <row r="42" spans="1:4">
      <c r="A42" s="170"/>
      <c r="B42" s="148" t="s">
        <v>653</v>
      </c>
      <c r="C42" s="148" t="s">
        <v>653</v>
      </c>
      <c r="D42" s="146"/>
    </row>
    <row r="43" spans="1:4">
      <c r="A43" s="170"/>
      <c r="B43" s="157"/>
      <c r="C43" s="158"/>
      <c r="D43" s="146"/>
    </row>
    <row r="44" spans="1:4" ht="17.25" thickBot="1">
      <c r="A44" s="172"/>
      <c r="B44" s="159"/>
      <c r="C44" s="160"/>
      <c r="D44" s="161"/>
    </row>
    <row r="45" spans="1:4" ht="17.25" thickTop="1"/>
  </sheetData>
  <mergeCells count="4">
    <mergeCell ref="A4:A5"/>
    <mergeCell ref="D4:D5"/>
    <mergeCell ref="A6:A39"/>
    <mergeCell ref="A40:A4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N38"/>
  <sheetViews>
    <sheetView tabSelected="1" view="pageBreakPreview" zoomScaleNormal="100" zoomScaleSheetLayoutView="100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D26" sqref="D26"/>
    </sheetView>
  </sheetViews>
  <sheetFormatPr defaultRowHeight="16.5" outlineLevelRow="1"/>
  <cols>
    <col min="1" max="1" width="13.5" customWidth="1"/>
    <col min="2" max="2" width="15" style="29" customWidth="1"/>
    <col min="3" max="3" width="29.375" style="29" customWidth="1"/>
    <col min="4" max="4" width="10.625" style="29" customWidth="1"/>
    <col min="5" max="7" width="10.625" customWidth="1"/>
    <col min="8" max="8" width="10.625" style="29" customWidth="1"/>
    <col min="9" max="9" width="10.625" customWidth="1"/>
    <col min="10" max="10" width="33.25" bestFit="1" customWidth="1"/>
    <col min="11" max="11" width="11.125" bestFit="1" customWidth="1"/>
  </cols>
  <sheetData>
    <row r="2" spans="1:14" ht="20.25">
      <c r="A2" s="50" t="s">
        <v>114</v>
      </c>
      <c r="B2" s="30"/>
      <c r="C2" s="30"/>
      <c r="D2" s="30"/>
    </row>
    <row r="3" spans="1:14" s="29" customFormat="1">
      <c r="J3" s="31">
        <f ca="1">TODAY()</f>
        <v>45250</v>
      </c>
      <c r="K3" s="31"/>
    </row>
    <row r="4" spans="1:14" ht="22.5" customHeight="1">
      <c r="A4" s="175" t="s">
        <v>29</v>
      </c>
      <c r="B4" s="175" t="s">
        <v>101</v>
      </c>
      <c r="C4" s="175" t="s">
        <v>102</v>
      </c>
      <c r="D4" s="179" t="s">
        <v>105</v>
      </c>
      <c r="E4" s="179"/>
      <c r="F4" s="173" t="s">
        <v>106</v>
      </c>
      <c r="G4" s="173"/>
      <c r="H4" s="174" t="s">
        <v>103</v>
      </c>
      <c r="I4" s="175" t="s">
        <v>107</v>
      </c>
      <c r="J4" s="175" t="s">
        <v>104</v>
      </c>
    </row>
    <row r="5" spans="1:14" s="29" customFormat="1" ht="22.5" customHeight="1">
      <c r="A5" s="175"/>
      <c r="B5" s="175"/>
      <c r="C5" s="175"/>
      <c r="D5" s="46" t="s">
        <v>14</v>
      </c>
      <c r="E5" s="46" t="s">
        <v>31</v>
      </c>
      <c r="F5" s="46" t="s">
        <v>56</v>
      </c>
      <c r="G5" s="46" t="s">
        <v>57</v>
      </c>
      <c r="H5" s="174"/>
      <c r="I5" s="175"/>
      <c r="J5" s="175"/>
    </row>
    <row r="6" spans="1:14" ht="24.95" customHeight="1" outlineLevel="1">
      <c r="A6" s="180" t="s">
        <v>58</v>
      </c>
      <c r="B6" s="180" t="s">
        <v>92</v>
      </c>
      <c r="C6" s="38" t="s">
        <v>83</v>
      </c>
      <c r="D6" s="44">
        <f>COUNTIFS('1-1 전체'!D2:D342,'1. 수행관리'!C6,'1-1 전체'!E2:E342,"오류")</f>
        <v>62</v>
      </c>
      <c r="E6" s="44">
        <f>COUNTIFS('1-1 전체'!D2:D342,'1. 수행관리'!C6,'1-1 전체'!E2:E342,"개선")</f>
        <v>5</v>
      </c>
      <c r="F6" s="44">
        <f>COUNTIFS('1-1 전체'!D2:D342,'1. 수행관리'!C6,'1-1 전체'!E2:E342,"오류",'1-1 전체'!J2:J342,"O")</f>
        <v>31</v>
      </c>
      <c r="G6" s="44">
        <f>COUNTIFS('1-1 전체'!D2:D342,'1. 수행관리'!C6,'1-1 전체'!E2:E342,"개선",'1-1 전체'!J2:J342,"O")</f>
        <v>1</v>
      </c>
      <c r="H6" s="37">
        <f>(D6+E6)-(F6+G6)</f>
        <v>35</v>
      </c>
      <c r="I6" s="138">
        <f t="shared" ref="I6:I15" si="0">(F6+G6)/(D6+E6)</f>
        <v>0.47761194029850745</v>
      </c>
      <c r="J6" s="132"/>
      <c r="K6">
        <f>COUNTIFS('1-1 전체'!D2:D342,'1. 수행관리'!C6,'1-1 전체'!E2:E342,"오류")</f>
        <v>62</v>
      </c>
      <c r="L6">
        <f>COUNTIFS('1-1 전체'!D2:D342,'1. 수행관리'!C6,'1-1 전체'!E2:E342,"개선")</f>
        <v>5</v>
      </c>
      <c r="M6">
        <f>COUNTIFS('1-1 전체'!D2:D342,'1. 수행관리'!C6,'1-1 전체'!E2:E342,"오류",'1-1 전체'!J2:J342,"O")</f>
        <v>31</v>
      </c>
      <c r="N6">
        <f>COUNTIFS('1-1 전체'!D2:D342,'1. 수행관리'!C6,'1-1 전체'!E2:E342,"개선",'1-1 전체'!J2:J342,"O")</f>
        <v>1</v>
      </c>
    </row>
    <row r="7" spans="1:14" s="29" customFormat="1" ht="24.95" customHeight="1" outlineLevel="1">
      <c r="A7" s="180"/>
      <c r="B7" s="180"/>
      <c r="C7" s="89" t="s">
        <v>562</v>
      </c>
      <c r="D7" s="92">
        <f>COUNTIFS('1-1 전체'!D2:D342,'1. 수행관리'!C7,'1-1 전체'!E2:E342,"오류")</f>
        <v>22</v>
      </c>
      <c r="E7" s="92">
        <f>COUNTIFS('1-1 전체'!D2:D342,'1. 수행관리'!C7,'1-1 전체'!E2:E342,"개선")</f>
        <v>1</v>
      </c>
      <c r="F7" s="92">
        <f>COUNTIFS('1-1 전체'!D2:D342,'1. 수행관리'!C7,'1-1 전체'!E2:E342,"오류",'1-1 전체'!J2:J342,"O")</f>
        <v>0</v>
      </c>
      <c r="G7" s="92">
        <f>COUNTIFS('1-1 전체'!D2:D342,'1. 수행관리'!C7,'1-1 전체'!E2:E342,"개선",'1-1 전체'!J2:J342,"O")</f>
        <v>0</v>
      </c>
      <c r="H7" s="37">
        <f t="shared" ref="H7" si="1">(D7+E7)-(F7+G7)</f>
        <v>23</v>
      </c>
      <c r="I7" s="138">
        <f t="shared" ref="I7" si="2">(F7+G7)/(D7+E7)</f>
        <v>0</v>
      </c>
      <c r="J7" s="133" t="s">
        <v>688</v>
      </c>
    </row>
    <row r="8" spans="1:14" s="29" customFormat="1" ht="24.95" customHeight="1" outlineLevel="1">
      <c r="A8" s="180"/>
      <c r="B8" s="180"/>
      <c r="C8" s="38" t="s">
        <v>546</v>
      </c>
      <c r="D8" s="44">
        <f>COUNTIFS('1-1 전체'!D2:D342,'1. 수행관리'!C8,'1-1 전체'!E2:E342,"오류")</f>
        <v>27</v>
      </c>
      <c r="E8" s="44">
        <f>COUNTIFS('1-1 전체'!D2:D342,'1. 수행관리'!C8,'1-1 전체'!E2:E342,"개선")</f>
        <v>0</v>
      </c>
      <c r="F8" s="44">
        <f>COUNTIFS('1-1 전체'!D2:D342,'1. 수행관리'!C8,'1-1 전체'!E2:E342,"오류",'1-1 전체'!J2:J342,"O")</f>
        <v>0</v>
      </c>
      <c r="G8" s="44">
        <f>COUNTIFS('1-1 전체'!D2:D342,'1. 수행관리'!C8,'1-1 전체'!E2:E342,"개선",'1-1 전체'!J2:J342,"O")</f>
        <v>0</v>
      </c>
      <c r="H8" s="37">
        <f t="shared" ref="H8" si="3">(D8+E8)-(F8+G8)</f>
        <v>27</v>
      </c>
      <c r="I8" s="138">
        <f t="shared" si="0"/>
        <v>0</v>
      </c>
      <c r="J8" s="132"/>
    </row>
    <row r="9" spans="1:14" s="29" customFormat="1" ht="24.95" customHeight="1" outlineLevel="1">
      <c r="A9" s="180"/>
      <c r="B9" s="180"/>
      <c r="C9" s="88" t="s">
        <v>228</v>
      </c>
      <c r="D9" s="44">
        <f>COUNTIFS('1-1 전체'!D3:D343,'1. 수행관리'!C9,'1-1 전체'!E3:E343,"오류")</f>
        <v>0</v>
      </c>
      <c r="E9" s="44">
        <f>COUNTIFS('1-1 전체'!D3:D343,'1. 수행관리'!C9,'1-1 전체'!E3:E343,"개선")</f>
        <v>15</v>
      </c>
      <c r="F9" s="44">
        <f>COUNTIFS('1-1 전체'!D3:D343,'1. 수행관리'!C9,'1-1 전체'!E3:E343,"오류",'1-1 전체'!J3:J343,"O")</f>
        <v>0</v>
      </c>
      <c r="G9" s="44">
        <f>COUNTIFS('1-1 전체'!D2:D342,'1. 수행관리'!C9,'1-1 전체'!E2:E342,"개선",'1-1 전체'!J2:J342,"O")</f>
        <v>0</v>
      </c>
      <c r="H9" s="37">
        <f t="shared" ref="H9" si="4">(D9+E9)-(F9+G9)</f>
        <v>15</v>
      </c>
      <c r="I9" s="138">
        <f t="shared" si="0"/>
        <v>0</v>
      </c>
      <c r="J9" s="137" t="s">
        <v>596</v>
      </c>
    </row>
    <row r="10" spans="1:14" s="29" customFormat="1" ht="24.95" customHeight="1" outlineLevel="1">
      <c r="A10" s="180"/>
      <c r="B10" s="180" t="s">
        <v>93</v>
      </c>
      <c r="C10" s="89" t="s">
        <v>28</v>
      </c>
      <c r="D10" s="44">
        <f>COUNTIFS('1-1 전체'!D3:D343,'1. 수행관리'!C10,'1-1 전체'!E3:E343,"오류")</f>
        <v>0</v>
      </c>
      <c r="E10" s="44">
        <f>COUNTIFS('1-1 전체'!D3:D343,'1. 수행관리'!C10,'1-1 전체'!E3:E343,"개선")</f>
        <v>1</v>
      </c>
      <c r="F10" s="44">
        <f>COUNTIFS('1-1 전체'!D3:D343,'1. 수행관리'!C10,'1-1 전체'!E3:E343,"오류",'1-1 전체'!J3:J343,"O")</f>
        <v>0</v>
      </c>
      <c r="G10" s="44">
        <f>COUNTIFS('1-1 전체'!D2:D342,'1. 수행관리'!C10,'1-1 전체'!E2:E342,"개선",'1-1 전체'!J2:J342,"O")</f>
        <v>0</v>
      </c>
      <c r="H10" s="37">
        <f t="shared" ref="H10:H13" si="5">(D10+E10)-(F10+G10)</f>
        <v>1</v>
      </c>
      <c r="I10" s="138">
        <f t="shared" si="0"/>
        <v>0</v>
      </c>
      <c r="J10" s="133" t="s">
        <v>688</v>
      </c>
    </row>
    <row r="11" spans="1:14" s="29" customFormat="1" ht="24.95" customHeight="1" outlineLevel="1">
      <c r="A11" s="180"/>
      <c r="B11" s="180"/>
      <c r="C11" s="89" t="s">
        <v>84</v>
      </c>
      <c r="D11" s="92">
        <f>COUNTIFS('1-1 전체'!D3:D343,'1. 수행관리'!C11,'1-1 전체'!E3:E343,"오류")</f>
        <v>0</v>
      </c>
      <c r="E11" s="92">
        <f>COUNTIFS('1-1 전체'!D3:D343,'1. 수행관리'!C11,'1-1 전체'!E3:E343,"개선")</f>
        <v>1</v>
      </c>
      <c r="F11" s="92">
        <f>COUNTIFS('1-1 전체'!D3:D343,'1. 수행관리'!C11,'1-1 전체'!E3:E343,"오류",'1-1 전체'!J3:J343,"O")</f>
        <v>0</v>
      </c>
      <c r="G11" s="92">
        <f>COUNTIFS('1-1 전체'!D2:D342,'1. 수행관리'!C11,'1-1 전체'!E2:E342,"개선",'1-1 전체'!J2:J342,"O")</f>
        <v>0</v>
      </c>
      <c r="H11" s="37">
        <f t="shared" ref="H11:H12" si="6">(D11+E11)-(F11+G11)</f>
        <v>1</v>
      </c>
      <c r="I11" s="138">
        <f t="shared" ref="I11:I12" si="7">(F11+G11)/(D11+E11)</f>
        <v>0</v>
      </c>
      <c r="J11" s="133" t="s">
        <v>688</v>
      </c>
    </row>
    <row r="12" spans="1:14" s="29" customFormat="1" ht="24.95" customHeight="1" outlineLevel="1">
      <c r="A12" s="180"/>
      <c r="B12" s="180"/>
      <c r="C12" s="88" t="s">
        <v>564</v>
      </c>
      <c r="D12" s="92">
        <f>COUNTIFS('1-1 전체'!D2:D342,'1. 수행관리'!C12,'1-1 전체'!E2:E342,"오류")</f>
        <v>16</v>
      </c>
      <c r="E12" s="92">
        <f>COUNTIFS('1-1 전체'!D2:D342,'1. 수행관리'!C12,'1-1 전체'!E2:E342,"개선")</f>
        <v>0</v>
      </c>
      <c r="F12" s="92">
        <f>COUNTIFS('1-1 전체'!D2:D342,'1. 수행관리'!C12,'1-1 전체'!E2:E342,"오류",'1-1 전체'!J2:J342,"O")</f>
        <v>16</v>
      </c>
      <c r="G12" s="92">
        <f>COUNTIFS('1-1 전체'!D2:D342,'1. 수행관리'!C12,'1-1 전체'!E2:E342,"개선",'1-1 전체'!J2:J342,"O")</f>
        <v>0</v>
      </c>
      <c r="H12" s="37">
        <f t="shared" si="6"/>
        <v>0</v>
      </c>
      <c r="I12" s="138">
        <f t="shared" si="7"/>
        <v>1</v>
      </c>
      <c r="J12" s="132"/>
    </row>
    <row r="13" spans="1:14" s="29" customFormat="1" ht="24.95" customHeight="1" outlineLevel="1">
      <c r="A13" s="180"/>
      <c r="B13" s="180"/>
      <c r="C13" s="38" t="s">
        <v>565</v>
      </c>
      <c r="D13" s="44">
        <f>COUNTIFS('1-1 전체'!D3:D343,'1. 수행관리'!C13,'1-1 전체'!E3:E343,"오류")</f>
        <v>0</v>
      </c>
      <c r="E13" s="44">
        <f>COUNTIFS('1-1 전체'!D3:D343,'1. 수행관리'!C13,'1-1 전체'!E3:E343,"개선")</f>
        <v>7</v>
      </c>
      <c r="F13" s="44">
        <f>COUNTIFS('1-1 전체'!D3:D343,'1. 수행관리'!C13,'1-1 전체'!E3:E343,"오류",'1-1 전체'!J3:J343,"O")</f>
        <v>0</v>
      </c>
      <c r="G13" s="44">
        <f>COUNTIFS('1-1 전체'!D2:D342,'1. 수행관리'!C13,'1-1 전체'!E2:E342,"개선",'1-1 전체'!J2:J342,"O")</f>
        <v>0</v>
      </c>
      <c r="H13" s="37">
        <f t="shared" si="5"/>
        <v>7</v>
      </c>
      <c r="I13" s="138">
        <f t="shared" si="0"/>
        <v>0</v>
      </c>
      <c r="J13" s="137" t="s">
        <v>596</v>
      </c>
    </row>
    <row r="14" spans="1:14" s="29" customFormat="1" ht="24.95" customHeight="1">
      <c r="A14" s="176" t="s">
        <v>109</v>
      </c>
      <c r="B14" s="177"/>
      <c r="C14" s="178"/>
      <c r="D14" s="51">
        <f>SUM(D6:D13)</f>
        <v>127</v>
      </c>
      <c r="E14" s="51">
        <f t="shared" ref="E14:H14" si="8">SUM(E6:E13)</f>
        <v>30</v>
      </c>
      <c r="F14" s="51">
        <f t="shared" si="8"/>
        <v>47</v>
      </c>
      <c r="G14" s="51">
        <f t="shared" si="8"/>
        <v>1</v>
      </c>
      <c r="H14" s="51">
        <f t="shared" si="8"/>
        <v>109</v>
      </c>
      <c r="I14" s="52">
        <f t="shared" si="0"/>
        <v>0.30573248407643311</v>
      </c>
      <c r="J14" s="134"/>
      <c r="K14" s="29">
        <f>D14+E14</f>
        <v>157</v>
      </c>
    </row>
    <row r="15" spans="1:14" ht="24.95" customHeight="1" outlineLevel="1">
      <c r="A15" s="180" t="s">
        <v>59</v>
      </c>
      <c r="B15" s="180" t="s">
        <v>94</v>
      </c>
      <c r="C15" s="38" t="s">
        <v>85</v>
      </c>
      <c r="D15" s="92">
        <f>COUNTIFS('1-1 전체'!D2:D350,'1. 수행관리'!C15,'1-1 전체'!E2:E350,"오류")</f>
        <v>14</v>
      </c>
      <c r="E15" s="92">
        <f>COUNTIFS('1-1 전체'!D2:D350,'1. 수행관리'!C15,'1-1 전체'!E2:E350,"개선")</f>
        <v>1</v>
      </c>
      <c r="F15" s="92">
        <f>COUNTIFS('1-1 전체'!D2:D350,'1. 수행관리'!C15,'1-1 전체'!E2:E350,"오류",'1-1 전체'!J2:J350,"O")</f>
        <v>14</v>
      </c>
      <c r="G15" s="92">
        <f>COUNTIFS('1-1 전체'!D2:D350,'1. 수행관리'!C15,'1-1 전체'!E2:E350,"개선",'1-1 전체'!J2:J350,"O")</f>
        <v>1</v>
      </c>
      <c r="H15" s="37">
        <f t="shared" ref="H15" si="9">(D15+E15)-(F15+G15)</f>
        <v>0</v>
      </c>
      <c r="I15" s="138">
        <f t="shared" si="0"/>
        <v>1</v>
      </c>
      <c r="J15" s="135"/>
    </row>
    <row r="16" spans="1:14" s="29" customFormat="1" ht="24.95" customHeight="1" outlineLevel="1">
      <c r="A16" s="180"/>
      <c r="B16" s="180"/>
      <c r="C16" s="38" t="s">
        <v>86</v>
      </c>
      <c r="D16" s="92">
        <f>COUNTIFS('1-1 전체'!D2:D351,'1. 수행관리'!C16,'1-1 전체'!E2:E351,"오류")</f>
        <v>2</v>
      </c>
      <c r="E16" s="92">
        <f>COUNTIFS('1-1 전체'!D2:D351,'1. 수행관리'!C16,'1-1 전체'!E2:E351,"개선")</f>
        <v>0</v>
      </c>
      <c r="F16" s="92">
        <f>COUNTIFS('1-1 전체'!D2:D351,'1. 수행관리'!C16,'1-1 전체'!E2:E351,"오류",'1-1 전체'!J2:J351,"O")</f>
        <v>1</v>
      </c>
      <c r="G16" s="92">
        <f>COUNTIFS('1-1 전체'!D2:D351,'1. 수행관리'!C16,'1-1 전체'!E2:E351,"개선",'1-1 전체'!J2:J351,"O")</f>
        <v>0</v>
      </c>
      <c r="H16" s="37">
        <f t="shared" ref="H16:H17" si="10">(D16+E16)-(F16+G16)</f>
        <v>1</v>
      </c>
      <c r="I16" s="138">
        <f t="shared" ref="I16:I19" si="11">(F16+G16)/(D16+E16)</f>
        <v>0.5</v>
      </c>
      <c r="J16" s="135"/>
    </row>
    <row r="17" spans="1:11" s="29" customFormat="1" ht="24.95" customHeight="1" outlineLevel="1">
      <c r="A17" s="180"/>
      <c r="B17" s="181" t="s">
        <v>95</v>
      </c>
      <c r="C17" s="38" t="s">
        <v>549</v>
      </c>
      <c r="D17" s="92">
        <f>COUNTIFS('1-1 전체'!D2:D352,'1. 수행관리'!C17,'1-1 전체'!E2:E352,"오류")</f>
        <v>16</v>
      </c>
      <c r="E17" s="92">
        <f>COUNTIFS('1-1 전체'!D2:D352,'1. 수행관리'!C17,'1-1 전체'!E2:E352,"개선")</f>
        <v>0</v>
      </c>
      <c r="F17" s="92">
        <f>COUNTIFS('1-1 전체'!D2:D352,'1. 수행관리'!C17,'1-1 전체'!E2:E352,"오류",'1-1 전체'!J2:J352,"O")</f>
        <v>15</v>
      </c>
      <c r="G17" s="92">
        <f>COUNTIFS('1-1 전체'!D2:D352,'1. 수행관리'!C17,'1-1 전체'!E2:E352,"개선",'1-1 전체'!J2:J352,"O")</f>
        <v>0</v>
      </c>
      <c r="H17" s="37">
        <f t="shared" si="10"/>
        <v>1</v>
      </c>
      <c r="I17" s="138">
        <f t="shared" si="11"/>
        <v>0.9375</v>
      </c>
      <c r="J17" s="135"/>
    </row>
    <row r="18" spans="1:11" s="29" customFormat="1" ht="24.95" customHeight="1" outlineLevel="1">
      <c r="A18" s="180"/>
      <c r="B18" s="181"/>
      <c r="C18" s="47" t="s">
        <v>566</v>
      </c>
      <c r="D18" s="92">
        <f>COUNTIFS('1-1 전체'!D2:D353,'1. 수행관리'!C18,'1-1 전체'!E2:E353,"오류")</f>
        <v>0</v>
      </c>
      <c r="E18" s="92">
        <f>COUNTIFS('1-1 전체'!D2:D353,'1. 수행관리'!C18,'1-1 전체'!E2:E353,"개선")</f>
        <v>1</v>
      </c>
      <c r="F18" s="92">
        <f>COUNTIFS('1-1 전체'!D2:D353,'1. 수행관리'!C18,'1-1 전체'!E2:E353,"오류",'1-1 전체'!J2:J353,"O")</f>
        <v>0</v>
      </c>
      <c r="G18" s="92">
        <f>COUNTIFS('1-1 전체'!D5:D353,'1. 수행관리'!C18,'1-1 전체'!E5:E353,"개선",'1-1 전체'!J5:J353,"O")</f>
        <v>0</v>
      </c>
      <c r="H18" s="37">
        <f t="shared" ref="H18:H19" si="12">(D18+E18)-(F18+G18)</f>
        <v>1</v>
      </c>
      <c r="I18" s="138">
        <f t="shared" si="11"/>
        <v>0</v>
      </c>
      <c r="J18" s="133" t="s">
        <v>599</v>
      </c>
    </row>
    <row r="19" spans="1:11" s="29" customFormat="1" ht="24.95" customHeight="1" outlineLevel="1">
      <c r="A19" s="180"/>
      <c r="B19" s="38" t="s">
        <v>96</v>
      </c>
      <c r="C19" s="38" t="s">
        <v>137</v>
      </c>
      <c r="D19" s="92">
        <f>COUNTIFS('1-1 전체'!D6:D354,'1. 수행관리'!C19,'1-1 전체'!E6:E354,"오류")</f>
        <v>19</v>
      </c>
      <c r="E19" s="92">
        <f>COUNTIFS('1-1 전체'!D6:D354,'1. 수행관리'!C19,'1-1 전체'!E6:E354,"개선")</f>
        <v>0</v>
      </c>
      <c r="F19" s="92">
        <f>COUNTIFS('1-1 전체'!D6:D354,'1. 수행관리'!C19,'1-1 전체'!E6:E354,"오류",'1-1 전체'!J6:J354,"O")</f>
        <v>18</v>
      </c>
      <c r="G19" s="92">
        <f>COUNTIFS('1-1 전체'!D2:D354,'1. 수행관리'!C19,'1-1 전체'!E2:E354,"개선",'1-1 전체'!J2:J354,"O")</f>
        <v>0</v>
      </c>
      <c r="H19" s="37">
        <f t="shared" si="12"/>
        <v>1</v>
      </c>
      <c r="I19" s="138">
        <f t="shared" si="11"/>
        <v>0.94736842105263153</v>
      </c>
      <c r="J19" s="135"/>
    </row>
    <row r="20" spans="1:11" s="29" customFormat="1" ht="24.95" customHeight="1">
      <c r="A20" s="176" t="s">
        <v>108</v>
      </c>
      <c r="B20" s="177"/>
      <c r="C20" s="178"/>
      <c r="D20" s="51">
        <f>SUM(D15:D19)</f>
        <v>51</v>
      </c>
      <c r="E20" s="51">
        <f t="shared" ref="E20" si="13">SUM(E15:E19)</f>
        <v>2</v>
      </c>
      <c r="F20" s="51">
        <f t="shared" ref="F20" si="14">SUM(F15:F19)</f>
        <v>48</v>
      </c>
      <c r="G20" s="51">
        <f t="shared" ref="G20" si="15">SUM(G15:G19)</f>
        <v>1</v>
      </c>
      <c r="H20" s="51">
        <f t="shared" ref="H20" si="16">SUM(H15:H19)</f>
        <v>4</v>
      </c>
      <c r="I20" s="52">
        <f t="shared" ref="I20:I26" si="17">(F20+G20)/(D20+E20)</f>
        <v>0.92452830188679247</v>
      </c>
      <c r="J20" s="134"/>
      <c r="K20" s="29">
        <f>D20+E20</f>
        <v>53</v>
      </c>
    </row>
    <row r="21" spans="1:11" ht="24.95" customHeight="1" outlineLevel="1">
      <c r="A21" s="180" t="s">
        <v>30</v>
      </c>
      <c r="B21" s="185" t="s">
        <v>97</v>
      </c>
      <c r="C21" s="38" t="s">
        <v>87</v>
      </c>
      <c r="D21" s="92">
        <f>COUNTIFS('1-1 전체'!D2:D356,'1. 수행관리'!C21,'1-1 전체'!E2:E356,"오류")</f>
        <v>10</v>
      </c>
      <c r="E21" s="92">
        <f>COUNTIFS('1-1 전체'!D2:D356,'1. 수행관리'!C21,'1-1 전체'!E2:E356,"개선")</f>
        <v>0</v>
      </c>
      <c r="F21" s="92">
        <f>COUNTIFS('1-1 전체'!D2:D356,'1. 수행관리'!C21,'1-1 전체'!E2:E356,"오류",'1-1 전체'!J2:J356,"O")</f>
        <v>0</v>
      </c>
      <c r="G21" s="92">
        <f>COUNTIFS('1-1 전체'!D2:D356,'1. 수행관리'!C21,'1-1 전체'!E2:E356,"개선",'1-1 전체'!J2:J356,"O")</f>
        <v>0</v>
      </c>
      <c r="H21" s="37">
        <f t="shared" ref="H21:H24" si="18">(D21+E21)-(F21+G21)</f>
        <v>10</v>
      </c>
      <c r="I21" s="138">
        <f t="shared" si="17"/>
        <v>0</v>
      </c>
      <c r="J21" s="135"/>
    </row>
    <row r="22" spans="1:11" s="29" customFormat="1" ht="24.95" customHeight="1" outlineLevel="1">
      <c r="A22" s="180"/>
      <c r="B22" s="186"/>
      <c r="C22" s="53" t="s">
        <v>570</v>
      </c>
      <c r="D22" s="92">
        <f>COUNTIFS('1-1 전체'!D2:D357,'1. 수행관리'!C22,'1-1 전체'!E2:E357,"오류")</f>
        <v>8</v>
      </c>
      <c r="E22" s="92">
        <f>COUNTIFS('1-1 전체'!D2:D357,'1. 수행관리'!C22,'1-1 전체'!E2:E357,"개선")</f>
        <v>0</v>
      </c>
      <c r="F22" s="92">
        <f>COUNTIFS('1-1 전체'!D2:D357,'1. 수행관리'!C22,'1-1 전체'!E2:E357,"오류",'1-1 전체'!J2:J357,"O")</f>
        <v>0</v>
      </c>
      <c r="G22" s="92">
        <f>COUNTIFS('1-1 전체'!D2:D357,'1. 수행관리'!C22,'1-1 전체'!E2:E357,"개선",'1-1 전체'!J2:J357,"O")</f>
        <v>0</v>
      </c>
      <c r="H22" s="37">
        <f t="shared" si="18"/>
        <v>8</v>
      </c>
      <c r="I22" s="138">
        <f t="shared" si="17"/>
        <v>0</v>
      </c>
      <c r="J22" s="135"/>
    </row>
    <row r="23" spans="1:11" s="29" customFormat="1" ht="24.95" customHeight="1" outlineLevel="1">
      <c r="A23" s="180"/>
      <c r="B23" s="187"/>
      <c r="C23" s="53" t="s">
        <v>554</v>
      </c>
      <c r="D23" s="92">
        <f>COUNTIFS('1-1 전체'!D2:D358,'1. 수행관리'!C23,'1-1 전체'!E2:E358,"오류")</f>
        <v>15</v>
      </c>
      <c r="E23" s="92">
        <f>COUNTIFS('1-1 전체'!D2:D358,'1. 수행관리'!C23,'1-1 전체'!E2:E358,"개선")</f>
        <v>1</v>
      </c>
      <c r="F23" s="92">
        <f>COUNTIFS('1-1 전체'!D2:D358,'1. 수행관리'!C23,'1-1 전체'!E2:E358,"오류",'1-1 전체'!J2:J358,"O")</f>
        <v>0</v>
      </c>
      <c r="G23" s="92">
        <f>COUNTIFS('1-1 전체'!D2:D358,'1. 수행관리'!C23,'1-1 전체'!E2:E358,"개선",'1-1 전체'!J2:J358,"O")</f>
        <v>0</v>
      </c>
      <c r="H23" s="37">
        <f t="shared" si="18"/>
        <v>16</v>
      </c>
      <c r="I23" s="138">
        <f t="shared" si="17"/>
        <v>0</v>
      </c>
      <c r="J23" s="135"/>
    </row>
    <row r="24" spans="1:11" s="29" customFormat="1" ht="24.95" customHeight="1" outlineLevel="1">
      <c r="A24" s="180"/>
      <c r="B24" s="38" t="s">
        <v>98</v>
      </c>
      <c r="C24" s="38" t="s">
        <v>567</v>
      </c>
      <c r="D24" s="92">
        <f>COUNTIFS('1-1 전체'!D2:D359,'1. 수행관리'!C24,'1-1 전체'!E2:E359,"오류")</f>
        <v>0</v>
      </c>
      <c r="E24" s="92">
        <f>COUNTIFS('1-1 전체'!D2:D359,'1. 수행관리'!C24,'1-1 전체'!E2:E359,"개선")</f>
        <v>1</v>
      </c>
      <c r="F24" s="92">
        <f>COUNTIFS('1-1 전체'!D2:D359,'1. 수행관리'!C24,'1-1 전체'!E2:E359,"오류",'1-1 전체'!J2:J359,"O")</f>
        <v>0</v>
      </c>
      <c r="G24" s="92">
        <f>COUNTIFS('1-1 전체'!D2:D359,'1. 수행관리'!C24,'1-1 전체'!E2:E359,"개선",'1-1 전체'!J2:J359,"O")</f>
        <v>0</v>
      </c>
      <c r="H24" s="37">
        <f t="shared" si="18"/>
        <v>1</v>
      </c>
      <c r="I24" s="138">
        <f t="shared" si="17"/>
        <v>0</v>
      </c>
      <c r="J24" s="133" t="s">
        <v>598</v>
      </c>
    </row>
    <row r="25" spans="1:11" s="29" customFormat="1" ht="24.95" customHeight="1">
      <c r="A25" s="176" t="s">
        <v>110</v>
      </c>
      <c r="B25" s="177"/>
      <c r="C25" s="178"/>
      <c r="D25" s="51">
        <f>SUM(D21:D24)</f>
        <v>33</v>
      </c>
      <c r="E25" s="51">
        <f t="shared" ref="E25:H25" si="19">SUM(E21:E24)</f>
        <v>2</v>
      </c>
      <c r="F25" s="51">
        <f t="shared" si="19"/>
        <v>0</v>
      </c>
      <c r="G25" s="51">
        <f t="shared" si="19"/>
        <v>0</v>
      </c>
      <c r="H25" s="51">
        <f t="shared" si="19"/>
        <v>35</v>
      </c>
      <c r="I25" s="52">
        <f t="shared" si="17"/>
        <v>0</v>
      </c>
      <c r="J25" s="134"/>
      <c r="K25" s="29">
        <f>D25+E25</f>
        <v>35</v>
      </c>
    </row>
    <row r="26" spans="1:11" ht="24.95" customHeight="1" outlineLevel="1">
      <c r="A26" s="180" t="s">
        <v>60</v>
      </c>
      <c r="B26" s="185" t="s">
        <v>99</v>
      </c>
      <c r="C26" s="47" t="s">
        <v>571</v>
      </c>
      <c r="D26" s="92">
        <f>COUNTIFS('1-1 전체'!D2:D361,'1. 수행관리'!C26,'1-1 전체'!E2:E361,"오류")</f>
        <v>7</v>
      </c>
      <c r="E26" s="92">
        <f>COUNTIFS('1-1 전체'!D2:D361,'1. 수행관리'!C26,'1-1 전체'!E2:E361,"개선")</f>
        <v>0</v>
      </c>
      <c r="F26" s="92">
        <f>COUNTIFS('1-1 전체'!D2:D361,'1. 수행관리'!C26,'1-1 전체'!E2:E361,"오류",'1-1 전체'!J2:J361,"O")</f>
        <v>0</v>
      </c>
      <c r="G26" s="92">
        <f>COUNTIFS('1-1 전체'!D2:D361,'1. 수행관리'!C26,'1-1 전체'!E2:E361,"개선",'1-1 전체'!J2:J361,"O")</f>
        <v>0</v>
      </c>
      <c r="H26" s="37">
        <f>(D26+E26)-(F26+G26)</f>
        <v>7</v>
      </c>
      <c r="I26" s="138">
        <f t="shared" si="17"/>
        <v>0</v>
      </c>
      <c r="J26" s="135"/>
    </row>
    <row r="27" spans="1:11" s="29" customFormat="1" ht="24.95" customHeight="1" outlineLevel="1">
      <c r="A27" s="180"/>
      <c r="B27" s="187"/>
      <c r="C27" s="38" t="s">
        <v>547</v>
      </c>
      <c r="D27" s="92">
        <f>COUNTIFS('1-1 전체'!D2:D362,'1. 수행관리'!C27,'1-1 전체'!E2:E362,"오류")</f>
        <v>24</v>
      </c>
      <c r="E27" s="92">
        <f>COUNTIFS('1-1 전체'!D2:D362,'1. 수행관리'!C27,'1-1 전체'!E2:E362,"개선")</f>
        <v>1</v>
      </c>
      <c r="F27" s="92">
        <f>COUNTIFS('1-1 전체'!D2:D362,'1. 수행관리'!C27,'1-1 전체'!E2:E362,"오류",'1-1 전체'!J2:J362,"O")</f>
        <v>0</v>
      </c>
      <c r="G27" s="92">
        <f>COUNTIFS('1-1 전체'!D2:D362,'1. 수행관리'!C27,'1-1 전체'!E2:E362,"개선",'1-1 전체'!J2:J362,"O")</f>
        <v>0</v>
      </c>
      <c r="H27" s="37">
        <f t="shared" ref="H27:H29" si="20">(D27+E27)-(F27+G27)</f>
        <v>25</v>
      </c>
      <c r="I27" s="138">
        <f t="shared" ref="I27:I29" si="21">(F27+G27)/(D27+E27)</f>
        <v>0</v>
      </c>
      <c r="J27" s="135"/>
    </row>
    <row r="28" spans="1:11" s="29" customFormat="1" ht="24.95" customHeight="1" outlineLevel="1">
      <c r="A28" s="180"/>
      <c r="B28" s="185" t="s">
        <v>548</v>
      </c>
      <c r="C28" s="38" t="s">
        <v>551</v>
      </c>
      <c r="D28" s="92">
        <f>COUNTIFS('1-1 전체'!D2:D363,'1. 수행관리'!C28,'1-1 전체'!E2:E363,"오류")</f>
        <v>9</v>
      </c>
      <c r="E28" s="92">
        <f>COUNTIFS('1-1 전체'!D2:D363,'1. 수행관리'!C28,'1-1 전체'!E2:E363,"개선")</f>
        <v>0</v>
      </c>
      <c r="F28" s="92">
        <f>COUNTIFS('1-1 전체'!D2:D363,'1. 수행관리'!C28,'1-1 전체'!E2:E363,"오류",'1-1 전체'!J2:J363,"O")</f>
        <v>0</v>
      </c>
      <c r="G28" s="92">
        <f>COUNTIFS('1-1 전체'!D2:D363,'1. 수행관리'!C28,'1-1 전체'!E2:E363,"개선",'1-1 전체'!J2:J363,"O")</f>
        <v>0</v>
      </c>
      <c r="H28" s="37">
        <f t="shared" si="20"/>
        <v>9</v>
      </c>
      <c r="I28" s="138">
        <f t="shared" si="21"/>
        <v>0</v>
      </c>
      <c r="J28" s="135"/>
    </row>
    <row r="29" spans="1:11" s="29" customFormat="1" ht="24.95" customHeight="1" outlineLevel="1">
      <c r="A29" s="180"/>
      <c r="B29" s="186"/>
      <c r="C29" s="38" t="s">
        <v>573</v>
      </c>
      <c r="D29" s="92">
        <f>COUNTIFS('1-1 전체'!D2:D364,'1. 수행관리'!C29,'1-1 전체'!E2:E364,"오류")</f>
        <v>0</v>
      </c>
      <c r="E29" s="92">
        <f>COUNTIFS('1-1 전체'!D2:D364,'1. 수행관리'!C29,'1-1 전체'!E2:E364,"개선")</f>
        <v>1</v>
      </c>
      <c r="F29" s="92">
        <f>COUNTIFS('1-1 전체'!D2:D364,'1. 수행관리'!C29,'1-1 전체'!E2:E364,"오류",'1-1 전체'!J2:J364,"O")</f>
        <v>0</v>
      </c>
      <c r="G29" s="92">
        <f>COUNTIFS('1-1 전체'!D2:D364,'1. 수행관리'!C29,'1-1 전체'!E2:E364,"개선",'1-1 전체'!J2:J364,"O")</f>
        <v>0</v>
      </c>
      <c r="H29" s="37">
        <f t="shared" si="20"/>
        <v>1</v>
      </c>
      <c r="I29" s="138">
        <f t="shared" si="21"/>
        <v>0</v>
      </c>
      <c r="J29" s="135"/>
    </row>
    <row r="30" spans="1:11" s="29" customFormat="1" ht="24.95" customHeight="1" outlineLevel="1">
      <c r="A30" s="180"/>
      <c r="B30" s="187"/>
      <c r="C30" s="38" t="s">
        <v>550</v>
      </c>
      <c r="D30" s="92">
        <f>COUNTIFS('1-1 전체'!D2:D365,'1. 수행관리'!C30,'1-1 전체'!E2:E365,"오류")</f>
        <v>5</v>
      </c>
      <c r="E30" s="92">
        <f>COUNTIFS('1-1 전체'!D2:D365,'1. 수행관리'!C30,'1-1 전체'!E2:E365,"개선")</f>
        <v>0</v>
      </c>
      <c r="F30" s="92">
        <f>COUNTIFS('1-1 전체'!D2:D365,'1. 수행관리'!C30,'1-1 전체'!E2:E365,"오류",'1-1 전체'!J2:J365,"O")</f>
        <v>0</v>
      </c>
      <c r="G30" s="92">
        <f>COUNTIFS('1-1 전체'!D2:D365,'1. 수행관리'!C30,'1-1 전체'!E2:E365,"개선",'1-1 전체'!J2:J365,"O")</f>
        <v>0</v>
      </c>
      <c r="H30" s="37">
        <f t="shared" ref="H30" si="22">(D30+E30)-(F30+G30)</f>
        <v>5</v>
      </c>
      <c r="I30" s="138">
        <f t="shared" ref="I30" si="23">(F30+G30)/(D30+E30)</f>
        <v>0</v>
      </c>
      <c r="J30" s="135"/>
      <c r="K30" s="29">
        <v>0</v>
      </c>
    </row>
    <row r="31" spans="1:11" s="29" customFormat="1" ht="24.95" customHeight="1">
      <c r="A31" s="176" t="s">
        <v>111</v>
      </c>
      <c r="B31" s="177"/>
      <c r="C31" s="178"/>
      <c r="D31" s="51">
        <f>SUM(D26:D30)</f>
        <v>45</v>
      </c>
      <c r="E31" s="51">
        <f>SUM(E26:E30)</f>
        <v>2</v>
      </c>
      <c r="F31" s="51">
        <f>SUM(F26:F30)</f>
        <v>0</v>
      </c>
      <c r="G31" s="51">
        <f>SUM(G26:G30)</f>
        <v>0</v>
      </c>
      <c r="H31" s="51">
        <f>SUM(H26:H30)</f>
        <v>47</v>
      </c>
      <c r="I31" s="52">
        <f>(F31+G31)/(D31+E31)</f>
        <v>0</v>
      </c>
      <c r="J31" s="134"/>
      <c r="K31" s="29">
        <f>D31+E31</f>
        <v>47</v>
      </c>
    </row>
    <row r="32" spans="1:11" ht="24.95" customHeight="1" outlineLevel="1">
      <c r="A32" s="180" t="s">
        <v>61</v>
      </c>
      <c r="B32" s="38" t="s">
        <v>88</v>
      </c>
      <c r="C32" s="38" t="s">
        <v>552</v>
      </c>
      <c r="D32" s="92">
        <f>COUNTIFS('1-1 전체'!D2:D367,'1. 수행관리'!C32,'1-1 전체'!E2:E367,"오류")</f>
        <v>26</v>
      </c>
      <c r="E32" s="92">
        <f>COUNTIFS('1-1 전체'!D2:D367,'1. 수행관리'!C32,'1-1 전체'!E2:E367,"개선")</f>
        <v>11</v>
      </c>
      <c r="F32" s="92">
        <f>COUNTIFS('1-1 전체'!D2:D367,'1. 수행관리'!C32,'1-1 전체'!E2:E367,"오류",'1-1 전체'!J2:J367,"O")</f>
        <v>25</v>
      </c>
      <c r="G32" s="92">
        <f>COUNTIFS('1-1 전체'!D2:D367,'1. 수행관리'!C32,'1-1 전체'!E2:E367,"개선",'1-1 전체'!J2:J367,"O")</f>
        <v>0</v>
      </c>
      <c r="H32" s="37">
        <f t="shared" ref="H32:H35" si="24">(D32+E32)-(F32+G32)</f>
        <v>12</v>
      </c>
      <c r="I32" s="138">
        <f>(F32+G32)/(D32+E32)</f>
        <v>0.67567567567567566</v>
      </c>
      <c r="J32" s="135"/>
    </row>
    <row r="33" spans="1:12" s="29" customFormat="1" ht="24.95" customHeight="1" outlineLevel="1">
      <c r="A33" s="180"/>
      <c r="B33" s="38" t="s">
        <v>89</v>
      </c>
      <c r="C33" s="38" t="s">
        <v>553</v>
      </c>
      <c r="D33" s="92">
        <f>COUNTIFS('1-1 전체'!D2:D368,'1. 수행관리'!C33,'1-1 전체'!E2:E368,"오류")</f>
        <v>9</v>
      </c>
      <c r="E33" s="92">
        <f>COUNTIFS('1-1 전체'!D2:D368,'1. 수행관리'!C33,'1-1 전체'!E2:E368,"개선")</f>
        <v>3</v>
      </c>
      <c r="F33" s="92">
        <f>COUNTIFS('1-1 전체'!D2:D368,'1. 수행관리'!C33,'1-1 전체'!E2:E368,"오류",'1-1 전체'!J2:J368,"O")</f>
        <v>0</v>
      </c>
      <c r="G33" s="92">
        <f>COUNTIFS('1-1 전체'!D2:D368,'1. 수행관리'!C33,'1-1 전체'!E2:E368,"개선",'1-1 전체'!J2:J368,"O")</f>
        <v>0</v>
      </c>
      <c r="H33" s="37">
        <f t="shared" si="24"/>
        <v>12</v>
      </c>
      <c r="I33" s="138">
        <f t="shared" ref="I33:I35" si="25">(F33+G33)/(D33+E33)</f>
        <v>0</v>
      </c>
      <c r="J33" s="135"/>
    </row>
    <row r="34" spans="1:12" s="29" customFormat="1" ht="24.95" customHeight="1" outlineLevel="1">
      <c r="A34" s="180"/>
      <c r="B34" s="181" t="s">
        <v>100</v>
      </c>
      <c r="C34" s="38" t="s">
        <v>90</v>
      </c>
      <c r="D34" s="92">
        <f>COUNTIFS('1-1 전체'!D7:D369,'1. 수행관리'!C34,'1-1 전체'!E7:E369,"오류")</f>
        <v>0</v>
      </c>
      <c r="E34" s="92">
        <f>COUNTIFS('1-1 전체'!D7:D369,'1. 수행관리'!C34,'1-1 전체'!E7:E369,"개선")</f>
        <v>0</v>
      </c>
      <c r="F34" s="92">
        <f>COUNTIFS('1-1 전체'!D7:D369,'1. 수행관리'!C34,'1-1 전체'!E7:E369,"오류",'1-1 전체'!J7:J369,"O")</f>
        <v>0</v>
      </c>
      <c r="G34" s="92">
        <f>COUNTIFS('1-1 전체'!D7:D369,'1. 수행관리'!C34,'1-1 전체'!E7:E369,"개선",'1-1 전체'!J7:J369,"O")</f>
        <v>0</v>
      </c>
      <c r="H34" s="37">
        <f t="shared" si="24"/>
        <v>0</v>
      </c>
      <c r="I34" s="138" t="e">
        <f t="shared" si="25"/>
        <v>#DIV/0!</v>
      </c>
      <c r="J34" s="133" t="s">
        <v>687</v>
      </c>
    </row>
    <row r="35" spans="1:12" s="29" customFormat="1" ht="24.95" customHeight="1" outlineLevel="1">
      <c r="A35" s="180"/>
      <c r="B35" s="180"/>
      <c r="C35" s="38" t="s">
        <v>91</v>
      </c>
      <c r="D35" s="92">
        <f>COUNTIFS('1-1 전체'!D8:D370,'1. 수행관리'!C35,'1-1 전체'!E8:E370,"오류")</f>
        <v>0</v>
      </c>
      <c r="E35" s="92">
        <f>COUNTIFS('1-1 전체'!D8:D370,'1. 수행관리'!C35,'1-1 전체'!E8:E370,"개선")</f>
        <v>0</v>
      </c>
      <c r="F35" s="92">
        <f>COUNTIFS('1-1 전체'!D8:D370,'1. 수행관리'!C35,'1-1 전체'!E8:E370,"오류",'1-1 전체'!J8:J370,"O")</f>
        <v>0</v>
      </c>
      <c r="G35" s="92">
        <f>COUNTIFS('1-1 전체'!D8:D370,'1. 수행관리'!C35,'1-1 전체'!E8:E370,"개선",'1-1 전체'!J8:J370,"O")</f>
        <v>0</v>
      </c>
      <c r="H35" s="37">
        <f t="shared" si="24"/>
        <v>0</v>
      </c>
      <c r="I35" s="138" t="e">
        <f t="shared" si="25"/>
        <v>#DIV/0!</v>
      </c>
      <c r="J35" s="133" t="s">
        <v>687</v>
      </c>
    </row>
    <row r="36" spans="1:12" s="29" customFormat="1" ht="24.95" customHeight="1">
      <c r="A36" s="176" t="s">
        <v>112</v>
      </c>
      <c r="B36" s="177"/>
      <c r="C36" s="178"/>
      <c r="D36" s="51">
        <f>SUM(D32:D35)</f>
        <v>35</v>
      </c>
      <c r="E36" s="51">
        <f>SUM(E32:E35)</f>
        <v>14</v>
      </c>
      <c r="F36" s="51">
        <f>SUM(F32:F35)</f>
        <v>25</v>
      </c>
      <c r="G36" s="51">
        <f>SUM(G32:G35)</f>
        <v>0</v>
      </c>
      <c r="H36" s="51">
        <f>SUM(H32:H35)</f>
        <v>24</v>
      </c>
      <c r="I36" s="52">
        <f>(F36+G36)/(D36+E36)</f>
        <v>0.51020408163265307</v>
      </c>
      <c r="J36" s="134"/>
      <c r="K36" s="29">
        <f>'6. 수행세부내역(기장)'!N1</f>
        <v>0</v>
      </c>
    </row>
    <row r="37" spans="1:12" ht="42" customHeight="1">
      <c r="A37" s="182" t="s">
        <v>113</v>
      </c>
      <c r="B37" s="183"/>
      <c r="C37" s="184"/>
      <c r="D37" s="48">
        <f>SUM(D14+D20+D25+D31+D36)</f>
        <v>291</v>
      </c>
      <c r="E37" s="48">
        <f>SUM(E14+E20+E25+E31+E36)</f>
        <v>50</v>
      </c>
      <c r="F37" s="48">
        <f>SUM(F14+F20+F25+F31+F36)</f>
        <v>120</v>
      </c>
      <c r="G37" s="48">
        <f>SUM(G14+G20+G25+G31+G36)</f>
        <v>2</v>
      </c>
      <c r="H37" s="48">
        <f>SUM(H14+H20+H25+H31+H36)</f>
        <v>219</v>
      </c>
      <c r="I37" s="49">
        <f>(F37+G37)/(D37+E37)</f>
        <v>0.35777126099706746</v>
      </c>
      <c r="J37" s="136"/>
      <c r="K37">
        <f>SUM(K14,K20,K25,K31,K36)</f>
        <v>292</v>
      </c>
      <c r="L37">
        <f>K37/3</f>
        <v>97.333333333333329</v>
      </c>
    </row>
    <row r="38" spans="1:12">
      <c r="L38" s="67" t="s">
        <v>130</v>
      </c>
    </row>
  </sheetData>
  <mergeCells count="27">
    <mergeCell ref="B15:B16"/>
    <mergeCell ref="B17:B18"/>
    <mergeCell ref="A37:C37"/>
    <mergeCell ref="A20:C20"/>
    <mergeCell ref="A32:A35"/>
    <mergeCell ref="B34:B35"/>
    <mergeCell ref="A25:C25"/>
    <mergeCell ref="A31:C31"/>
    <mergeCell ref="A36:C36"/>
    <mergeCell ref="A15:A19"/>
    <mergeCell ref="A21:A24"/>
    <mergeCell ref="A26:A30"/>
    <mergeCell ref="B21:B23"/>
    <mergeCell ref="B26:B27"/>
    <mergeCell ref="B28:B30"/>
    <mergeCell ref="F4:G4"/>
    <mergeCell ref="H4:H5"/>
    <mergeCell ref="I4:I5"/>
    <mergeCell ref="J4:J5"/>
    <mergeCell ref="A14:C14"/>
    <mergeCell ref="A4:A5"/>
    <mergeCell ref="B4:B5"/>
    <mergeCell ref="C4:C5"/>
    <mergeCell ref="D4:E4"/>
    <mergeCell ref="A6:A13"/>
    <mergeCell ref="B6:B9"/>
    <mergeCell ref="B10:B13"/>
  </mergeCells>
  <phoneticPr fontId="3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2"/>
  <sheetViews>
    <sheetView workbookViewId="0">
      <pane ySplit="1" topLeftCell="A204" activePane="bottomLeft" state="frozen"/>
      <selection pane="bottomLeft" activeCell="H159" sqref="H159:M211"/>
    </sheetView>
  </sheetViews>
  <sheetFormatPr defaultRowHeight="13.5"/>
  <cols>
    <col min="1" max="1" width="9" style="36"/>
    <col min="2" max="2" width="11.625" style="26" bestFit="1" customWidth="1"/>
    <col min="3" max="3" width="14.625" style="26" bestFit="1" customWidth="1"/>
    <col min="4" max="4" width="18.625" style="26" bestFit="1" customWidth="1"/>
    <col min="5" max="5" width="8" style="26" bestFit="1" customWidth="1"/>
    <col min="6" max="6" width="41.625" style="26" customWidth="1"/>
    <col min="7" max="7" width="45.625" style="26" bestFit="1" customWidth="1"/>
    <col min="8" max="10" width="14.25" style="36" bestFit="1" customWidth="1"/>
    <col min="11" max="11" width="27" style="36" customWidth="1"/>
    <col min="12" max="12" width="25.5" style="36" customWidth="1"/>
    <col min="13" max="13" width="27.875" style="26" bestFit="1" customWidth="1"/>
    <col min="14" max="16384" width="9" style="26"/>
  </cols>
  <sheetData>
    <row r="1" spans="1:13" s="2" customFormat="1" ht="27">
      <c r="A1" s="43" t="s">
        <v>558</v>
      </c>
      <c r="B1" s="43" t="s">
        <v>0</v>
      </c>
      <c r="C1" s="96" t="s">
        <v>1</v>
      </c>
      <c r="D1" s="97" t="s">
        <v>21</v>
      </c>
      <c r="E1" s="98" t="s">
        <v>5</v>
      </c>
      <c r="F1" s="99" t="s">
        <v>78</v>
      </c>
      <c r="G1" s="97" t="s">
        <v>10</v>
      </c>
      <c r="H1" s="97" t="s">
        <v>2</v>
      </c>
      <c r="I1" s="97" t="s">
        <v>65</v>
      </c>
      <c r="J1" s="97" t="s">
        <v>66</v>
      </c>
      <c r="K1" s="98" t="s">
        <v>73</v>
      </c>
      <c r="L1" s="98" t="s">
        <v>74</v>
      </c>
      <c r="M1" s="100" t="s">
        <v>96</v>
      </c>
    </row>
    <row r="2" spans="1:13" s="2" customFormat="1" ht="67.5">
      <c r="A2" s="41">
        <v>1</v>
      </c>
      <c r="B2" s="131" t="s">
        <v>555</v>
      </c>
      <c r="C2" s="111" t="s">
        <v>25</v>
      </c>
      <c r="D2" s="112" t="s">
        <v>3</v>
      </c>
      <c r="E2" s="113" t="s">
        <v>14</v>
      </c>
      <c r="F2" s="114" t="s">
        <v>138</v>
      </c>
      <c r="G2" s="190" t="s">
        <v>215</v>
      </c>
      <c r="H2" s="115"/>
      <c r="I2" s="115"/>
      <c r="J2" s="113" t="s">
        <v>221</v>
      </c>
      <c r="K2" s="113"/>
      <c r="L2" s="113"/>
      <c r="M2" s="116"/>
    </row>
    <row r="3" spans="1:13" s="2" customFormat="1">
      <c r="A3" s="41">
        <v>2</v>
      </c>
      <c r="B3" s="131" t="s">
        <v>555</v>
      </c>
      <c r="C3" s="111" t="s">
        <v>25</v>
      </c>
      <c r="D3" s="112" t="s">
        <v>3</v>
      </c>
      <c r="E3" s="113" t="s">
        <v>14</v>
      </c>
      <c r="F3" s="114" t="s">
        <v>139</v>
      </c>
      <c r="G3" s="190"/>
      <c r="H3" s="115"/>
      <c r="I3" s="115"/>
      <c r="J3" s="113" t="s">
        <v>221</v>
      </c>
      <c r="K3" s="113"/>
      <c r="L3" s="113"/>
      <c r="M3" s="116"/>
    </row>
    <row r="4" spans="1:13" s="2" customFormat="1" ht="54">
      <c r="A4" s="41">
        <v>3</v>
      </c>
      <c r="B4" s="131" t="s">
        <v>555</v>
      </c>
      <c r="C4" s="111" t="s">
        <v>25</v>
      </c>
      <c r="D4" s="112" t="s">
        <v>3</v>
      </c>
      <c r="E4" s="113" t="s">
        <v>14</v>
      </c>
      <c r="F4" s="114" t="s">
        <v>140</v>
      </c>
      <c r="G4" s="190" t="s">
        <v>216</v>
      </c>
      <c r="H4" s="115"/>
      <c r="I4" s="115"/>
      <c r="J4" s="113" t="s">
        <v>221</v>
      </c>
      <c r="K4" s="113"/>
      <c r="L4" s="113"/>
      <c r="M4" s="116"/>
    </row>
    <row r="5" spans="1:13" s="2" customFormat="1" ht="94.5">
      <c r="A5" s="41">
        <v>4</v>
      </c>
      <c r="B5" s="131" t="s">
        <v>555</v>
      </c>
      <c r="C5" s="111" t="s">
        <v>25</v>
      </c>
      <c r="D5" s="112" t="s">
        <v>3</v>
      </c>
      <c r="E5" s="113" t="s">
        <v>14</v>
      </c>
      <c r="F5" s="114" t="s">
        <v>141</v>
      </c>
      <c r="G5" s="190"/>
      <c r="H5" s="115"/>
      <c r="I5" s="115"/>
      <c r="J5" s="113" t="s">
        <v>221</v>
      </c>
      <c r="K5" s="113"/>
      <c r="L5" s="113"/>
      <c r="M5" s="116"/>
    </row>
    <row r="6" spans="1:13" s="2" customFormat="1" ht="27" customHeight="1">
      <c r="A6" s="41">
        <v>5</v>
      </c>
      <c r="B6" s="131" t="s">
        <v>555</v>
      </c>
      <c r="C6" s="111" t="s">
        <v>25</v>
      </c>
      <c r="D6" s="112" t="s">
        <v>3</v>
      </c>
      <c r="E6" s="113" t="s">
        <v>14</v>
      </c>
      <c r="F6" s="114" t="s">
        <v>142</v>
      </c>
      <c r="G6" s="190" t="s">
        <v>217</v>
      </c>
      <c r="H6" s="115"/>
      <c r="I6" s="115"/>
      <c r="J6" s="113" t="s">
        <v>221</v>
      </c>
      <c r="K6" s="113"/>
      <c r="L6" s="113"/>
      <c r="M6" s="116"/>
    </row>
    <row r="7" spans="1:13" s="2" customFormat="1">
      <c r="A7" s="41">
        <v>6</v>
      </c>
      <c r="B7" s="131" t="s">
        <v>555</v>
      </c>
      <c r="C7" s="111" t="s">
        <v>25</v>
      </c>
      <c r="D7" s="112" t="s">
        <v>3</v>
      </c>
      <c r="E7" s="113" t="s">
        <v>14</v>
      </c>
      <c r="F7" s="114" t="s">
        <v>143</v>
      </c>
      <c r="G7" s="190"/>
      <c r="H7" s="115"/>
      <c r="I7" s="115"/>
      <c r="J7" s="113" t="s">
        <v>221</v>
      </c>
      <c r="K7" s="113"/>
      <c r="L7" s="113"/>
      <c r="M7" s="116"/>
    </row>
    <row r="8" spans="1:13" s="2" customFormat="1" ht="27">
      <c r="A8" s="41">
        <v>7</v>
      </c>
      <c r="B8" s="131" t="s">
        <v>555</v>
      </c>
      <c r="C8" s="111" t="s">
        <v>25</v>
      </c>
      <c r="D8" s="112" t="s">
        <v>3</v>
      </c>
      <c r="E8" s="113" t="s">
        <v>14</v>
      </c>
      <c r="F8" s="114" t="s">
        <v>144</v>
      </c>
      <c r="G8" s="190"/>
      <c r="H8" s="115"/>
      <c r="I8" s="115"/>
      <c r="J8" s="113" t="s">
        <v>221</v>
      </c>
      <c r="K8" s="113"/>
      <c r="L8" s="113"/>
      <c r="M8" s="116"/>
    </row>
    <row r="9" spans="1:13" s="2" customFormat="1" ht="27">
      <c r="A9" s="41">
        <v>8</v>
      </c>
      <c r="B9" s="131" t="s">
        <v>555</v>
      </c>
      <c r="C9" s="111" t="s">
        <v>25</v>
      </c>
      <c r="D9" s="112" t="s">
        <v>3</v>
      </c>
      <c r="E9" s="113" t="s">
        <v>14</v>
      </c>
      <c r="F9" s="114" t="s">
        <v>145</v>
      </c>
      <c r="G9" s="190"/>
      <c r="H9" s="115" t="s">
        <v>603</v>
      </c>
      <c r="I9" s="115"/>
      <c r="J9" s="113"/>
      <c r="K9" s="113"/>
      <c r="L9" s="113"/>
      <c r="M9" s="116"/>
    </row>
    <row r="10" spans="1:13" s="2" customFormat="1" ht="40.5">
      <c r="A10" s="41">
        <v>9</v>
      </c>
      <c r="B10" s="131" t="s">
        <v>555</v>
      </c>
      <c r="C10" s="111" t="s">
        <v>25</v>
      </c>
      <c r="D10" s="112" t="s">
        <v>3</v>
      </c>
      <c r="E10" s="113" t="s">
        <v>31</v>
      </c>
      <c r="F10" s="114" t="s">
        <v>146</v>
      </c>
      <c r="G10" s="190"/>
      <c r="H10" s="115" t="s">
        <v>603</v>
      </c>
      <c r="I10" s="115"/>
      <c r="J10" s="113"/>
      <c r="K10" s="113"/>
      <c r="L10" s="113"/>
      <c r="M10" s="116"/>
    </row>
    <row r="11" spans="1:13" s="2" customFormat="1">
      <c r="A11" s="41">
        <v>10</v>
      </c>
      <c r="B11" s="131" t="s">
        <v>555</v>
      </c>
      <c r="C11" s="111" t="s">
        <v>25</v>
      </c>
      <c r="D11" s="112" t="s">
        <v>3</v>
      </c>
      <c r="E11" s="113" t="s">
        <v>14</v>
      </c>
      <c r="F11" s="114" t="s">
        <v>147</v>
      </c>
      <c r="G11" s="190"/>
      <c r="H11" s="115" t="s">
        <v>603</v>
      </c>
      <c r="I11" s="115"/>
      <c r="J11" s="113"/>
      <c r="K11" s="113"/>
      <c r="L11" s="113"/>
      <c r="M11" s="116"/>
    </row>
    <row r="12" spans="1:13" s="2" customFormat="1" ht="27" customHeight="1">
      <c r="A12" s="41">
        <v>11</v>
      </c>
      <c r="B12" s="131" t="s">
        <v>555</v>
      </c>
      <c r="C12" s="111" t="s">
        <v>25</v>
      </c>
      <c r="D12" s="112" t="s">
        <v>3</v>
      </c>
      <c r="E12" s="113" t="s">
        <v>14</v>
      </c>
      <c r="F12" s="114" t="s">
        <v>148</v>
      </c>
      <c r="G12" s="190" t="s">
        <v>218</v>
      </c>
      <c r="H12" s="115"/>
      <c r="I12" s="115"/>
      <c r="J12" s="113" t="s">
        <v>221</v>
      </c>
      <c r="K12" s="113"/>
      <c r="L12" s="113"/>
      <c r="M12" s="116"/>
    </row>
    <row r="13" spans="1:13" s="2" customFormat="1" ht="87" customHeight="1">
      <c r="A13" s="41">
        <v>12</v>
      </c>
      <c r="B13" s="131" t="s">
        <v>555</v>
      </c>
      <c r="C13" s="111" t="s">
        <v>25</v>
      </c>
      <c r="D13" s="112" t="s">
        <v>3</v>
      </c>
      <c r="E13" s="113" t="s">
        <v>14</v>
      </c>
      <c r="F13" s="117" t="s">
        <v>149</v>
      </c>
      <c r="G13" s="190"/>
      <c r="H13" s="118"/>
      <c r="I13" s="115"/>
      <c r="J13" s="113" t="s">
        <v>221</v>
      </c>
      <c r="K13" s="113"/>
      <c r="L13" s="113"/>
      <c r="M13" s="119" t="s">
        <v>115</v>
      </c>
    </row>
    <row r="14" spans="1:13" ht="27" customHeight="1">
      <c r="A14" s="41">
        <v>13</v>
      </c>
      <c r="B14" s="131" t="s">
        <v>555</v>
      </c>
      <c r="C14" s="111" t="s">
        <v>25</v>
      </c>
      <c r="D14" s="112" t="s">
        <v>3</v>
      </c>
      <c r="E14" s="113" t="s">
        <v>14</v>
      </c>
      <c r="F14" s="114" t="s">
        <v>150</v>
      </c>
      <c r="G14" s="190" t="s">
        <v>219</v>
      </c>
      <c r="H14" s="115"/>
      <c r="I14" s="115"/>
      <c r="J14" s="113" t="s">
        <v>221</v>
      </c>
      <c r="K14" s="113"/>
      <c r="L14" s="113"/>
      <c r="M14" s="116"/>
    </row>
    <row r="15" spans="1:13" ht="40.5" customHeight="1">
      <c r="A15" s="41">
        <v>14</v>
      </c>
      <c r="B15" s="131" t="s">
        <v>555</v>
      </c>
      <c r="C15" s="111" t="s">
        <v>25</v>
      </c>
      <c r="D15" s="112" t="s">
        <v>3</v>
      </c>
      <c r="E15" s="113" t="s">
        <v>31</v>
      </c>
      <c r="F15" s="114" t="s">
        <v>151</v>
      </c>
      <c r="G15" s="190"/>
      <c r="H15" s="115" t="s">
        <v>603</v>
      </c>
      <c r="I15" s="115"/>
      <c r="J15" s="113"/>
      <c r="K15" s="113"/>
      <c r="L15" s="113"/>
      <c r="M15" s="116"/>
    </row>
    <row r="16" spans="1:13" ht="27" customHeight="1">
      <c r="A16" s="41">
        <v>15</v>
      </c>
      <c r="B16" s="131" t="s">
        <v>555</v>
      </c>
      <c r="C16" s="111" t="s">
        <v>25</v>
      </c>
      <c r="D16" s="112" t="s">
        <v>3</v>
      </c>
      <c r="E16" s="113" t="s">
        <v>14</v>
      </c>
      <c r="F16" s="114" t="s">
        <v>152</v>
      </c>
      <c r="G16" s="190"/>
      <c r="H16" s="115"/>
      <c r="I16" s="115"/>
      <c r="J16" s="113" t="s">
        <v>221</v>
      </c>
      <c r="K16" s="113"/>
      <c r="L16" s="113"/>
      <c r="M16" s="116"/>
    </row>
    <row r="17" spans="1:13" ht="40.5" customHeight="1">
      <c r="A17" s="41">
        <v>16</v>
      </c>
      <c r="B17" s="131" t="s">
        <v>555</v>
      </c>
      <c r="C17" s="111" t="s">
        <v>25</v>
      </c>
      <c r="D17" s="112" t="s">
        <v>3</v>
      </c>
      <c r="E17" s="113" t="s">
        <v>14</v>
      </c>
      <c r="F17" s="117" t="s">
        <v>153</v>
      </c>
      <c r="G17" s="190"/>
      <c r="H17" s="115"/>
      <c r="I17" s="115"/>
      <c r="J17" s="113" t="s">
        <v>221</v>
      </c>
      <c r="K17" s="113"/>
      <c r="L17" s="113"/>
      <c r="M17" s="116"/>
    </row>
    <row r="18" spans="1:13" ht="27" customHeight="1">
      <c r="A18" s="41">
        <v>17</v>
      </c>
      <c r="B18" s="131" t="s">
        <v>555</v>
      </c>
      <c r="C18" s="111" t="s">
        <v>25</v>
      </c>
      <c r="D18" s="112" t="s">
        <v>3</v>
      </c>
      <c r="E18" s="113" t="s">
        <v>14</v>
      </c>
      <c r="F18" s="114" t="s">
        <v>154</v>
      </c>
      <c r="G18" s="190" t="s">
        <v>164</v>
      </c>
      <c r="H18" s="115"/>
      <c r="I18" s="115"/>
      <c r="J18" s="113" t="s">
        <v>221</v>
      </c>
      <c r="K18" s="113"/>
      <c r="L18" s="113"/>
      <c r="M18" s="116"/>
    </row>
    <row r="19" spans="1:13" ht="40.5">
      <c r="A19" s="41">
        <v>18</v>
      </c>
      <c r="B19" s="131" t="s">
        <v>555</v>
      </c>
      <c r="C19" s="111" t="s">
        <v>25</v>
      </c>
      <c r="D19" s="112" t="s">
        <v>3</v>
      </c>
      <c r="E19" s="113" t="s">
        <v>14</v>
      </c>
      <c r="F19" s="114" t="s">
        <v>155</v>
      </c>
      <c r="G19" s="190"/>
      <c r="H19" s="115"/>
      <c r="I19" s="115"/>
      <c r="J19" s="113" t="s">
        <v>221</v>
      </c>
      <c r="K19" s="113"/>
      <c r="L19" s="113"/>
      <c r="M19" s="120" t="s">
        <v>126</v>
      </c>
    </row>
    <row r="20" spans="1:13" ht="54">
      <c r="A20" s="41">
        <v>19</v>
      </c>
      <c r="B20" s="131" t="s">
        <v>555</v>
      </c>
      <c r="C20" s="111" t="s">
        <v>25</v>
      </c>
      <c r="D20" s="112" t="s">
        <v>3</v>
      </c>
      <c r="E20" s="113" t="s">
        <v>14</v>
      </c>
      <c r="F20" s="114" t="s">
        <v>156</v>
      </c>
      <c r="G20" s="190"/>
      <c r="H20" s="115"/>
      <c r="I20" s="115"/>
      <c r="J20" s="113" t="s">
        <v>221</v>
      </c>
      <c r="K20" s="113"/>
      <c r="L20" s="113"/>
      <c r="M20" s="116"/>
    </row>
    <row r="21" spans="1:13" ht="54">
      <c r="A21" s="41">
        <v>20</v>
      </c>
      <c r="B21" s="131" t="s">
        <v>555</v>
      </c>
      <c r="C21" s="111" t="s">
        <v>25</v>
      </c>
      <c r="D21" s="112" t="s">
        <v>3</v>
      </c>
      <c r="E21" s="113" t="s">
        <v>14</v>
      </c>
      <c r="F21" s="114" t="s">
        <v>157</v>
      </c>
      <c r="G21" s="190"/>
      <c r="H21" s="115"/>
      <c r="I21" s="115"/>
      <c r="J21" s="113" t="s">
        <v>221</v>
      </c>
      <c r="K21" s="113"/>
      <c r="L21" s="113"/>
      <c r="M21" s="116"/>
    </row>
    <row r="22" spans="1:13" ht="24" customHeight="1">
      <c r="A22" s="41">
        <v>21</v>
      </c>
      <c r="B22" s="131" t="s">
        <v>555</v>
      </c>
      <c r="C22" s="111" t="s">
        <v>25</v>
      </c>
      <c r="D22" s="112" t="s">
        <v>3</v>
      </c>
      <c r="E22" s="113" t="s">
        <v>14</v>
      </c>
      <c r="F22" s="114" t="s">
        <v>158</v>
      </c>
      <c r="G22" s="190" t="s">
        <v>165</v>
      </c>
      <c r="H22" s="115"/>
      <c r="I22" s="115"/>
      <c r="J22" s="113" t="s">
        <v>221</v>
      </c>
      <c r="K22" s="113"/>
      <c r="L22" s="113"/>
      <c r="M22" s="116"/>
    </row>
    <row r="23" spans="1:13" ht="24" customHeight="1">
      <c r="A23" s="41">
        <v>22</v>
      </c>
      <c r="B23" s="131" t="s">
        <v>555</v>
      </c>
      <c r="C23" s="111" t="s">
        <v>25</v>
      </c>
      <c r="D23" s="112" t="s">
        <v>3</v>
      </c>
      <c r="E23" s="113" t="s">
        <v>14</v>
      </c>
      <c r="F23" s="114" t="s">
        <v>159</v>
      </c>
      <c r="G23" s="190"/>
      <c r="H23" s="115" t="s">
        <v>603</v>
      </c>
      <c r="I23" s="115"/>
      <c r="J23" s="113"/>
      <c r="K23" s="113"/>
      <c r="L23" s="113"/>
      <c r="M23" s="116"/>
    </row>
    <row r="24" spans="1:13">
      <c r="A24" s="41">
        <v>23</v>
      </c>
      <c r="B24" s="131" t="s">
        <v>555</v>
      </c>
      <c r="C24" s="111" t="s">
        <v>25</v>
      </c>
      <c r="D24" s="112" t="s">
        <v>3</v>
      </c>
      <c r="E24" s="113" t="s">
        <v>14</v>
      </c>
      <c r="F24" s="114" t="s">
        <v>160</v>
      </c>
      <c r="G24" s="190"/>
      <c r="H24" s="115" t="s">
        <v>603</v>
      </c>
      <c r="I24" s="115"/>
      <c r="J24" s="113"/>
      <c r="K24" s="113"/>
      <c r="L24" s="113"/>
      <c r="M24" s="116"/>
    </row>
    <row r="25" spans="1:13" ht="23.25" customHeight="1">
      <c r="A25" s="41">
        <v>24</v>
      </c>
      <c r="B25" s="131" t="s">
        <v>555</v>
      </c>
      <c r="C25" s="111" t="s">
        <v>25</v>
      </c>
      <c r="D25" s="112" t="s">
        <v>3</v>
      </c>
      <c r="E25" s="113" t="s">
        <v>14</v>
      </c>
      <c r="F25" s="114" t="s">
        <v>161</v>
      </c>
      <c r="G25" s="190"/>
      <c r="H25" s="115" t="s">
        <v>603</v>
      </c>
      <c r="I25" s="115"/>
      <c r="J25" s="113"/>
      <c r="K25" s="113"/>
      <c r="L25" s="113"/>
      <c r="M25" s="116"/>
    </row>
    <row r="26" spans="1:13" ht="27" customHeight="1">
      <c r="A26" s="41">
        <v>25</v>
      </c>
      <c r="B26" s="131" t="s">
        <v>555</v>
      </c>
      <c r="C26" s="111" t="s">
        <v>25</v>
      </c>
      <c r="D26" s="112" t="s">
        <v>3</v>
      </c>
      <c r="E26" s="113" t="s">
        <v>14</v>
      </c>
      <c r="F26" s="114" t="s">
        <v>162</v>
      </c>
      <c r="G26" s="190"/>
      <c r="H26" s="115"/>
      <c r="I26" s="115"/>
      <c r="J26" s="113" t="s">
        <v>221</v>
      </c>
      <c r="K26" s="113"/>
      <c r="L26" s="113"/>
      <c r="M26" s="116"/>
    </row>
    <row r="27" spans="1:13" ht="40.5" customHeight="1">
      <c r="A27" s="41">
        <v>26</v>
      </c>
      <c r="B27" s="131" t="s">
        <v>555</v>
      </c>
      <c r="C27" s="111" t="s">
        <v>25</v>
      </c>
      <c r="D27" s="112" t="s">
        <v>3</v>
      </c>
      <c r="E27" s="113" t="s">
        <v>14</v>
      </c>
      <c r="F27" s="114" t="s">
        <v>163</v>
      </c>
      <c r="G27" s="190"/>
      <c r="H27" s="115"/>
      <c r="I27" s="115"/>
      <c r="J27" s="113" t="s">
        <v>221</v>
      </c>
      <c r="K27" s="113"/>
      <c r="L27" s="113"/>
      <c r="M27" s="116"/>
    </row>
    <row r="28" spans="1:13" ht="40.5" customHeight="1">
      <c r="A28" s="41">
        <v>27</v>
      </c>
      <c r="B28" s="131" t="s">
        <v>555</v>
      </c>
      <c r="C28" s="111" t="s">
        <v>25</v>
      </c>
      <c r="D28" s="112" t="s">
        <v>3</v>
      </c>
      <c r="E28" s="113" t="s">
        <v>14</v>
      </c>
      <c r="F28" s="114" t="s">
        <v>166</v>
      </c>
      <c r="G28" s="190" t="s">
        <v>168</v>
      </c>
      <c r="H28" s="115"/>
      <c r="I28" s="115"/>
      <c r="J28" s="113" t="s">
        <v>221</v>
      </c>
      <c r="K28" s="113"/>
      <c r="L28" s="113"/>
      <c r="M28" s="116"/>
    </row>
    <row r="29" spans="1:13" ht="27" customHeight="1">
      <c r="A29" s="41">
        <v>28</v>
      </c>
      <c r="B29" s="131" t="s">
        <v>555</v>
      </c>
      <c r="C29" s="111" t="s">
        <v>25</v>
      </c>
      <c r="D29" s="112" t="s">
        <v>3</v>
      </c>
      <c r="E29" s="113" t="s">
        <v>14</v>
      </c>
      <c r="F29" s="114" t="s">
        <v>167</v>
      </c>
      <c r="G29" s="190"/>
      <c r="H29" s="115"/>
      <c r="I29" s="115"/>
      <c r="J29" s="113" t="s">
        <v>221</v>
      </c>
      <c r="K29" s="113"/>
      <c r="L29" s="113"/>
      <c r="M29" s="116"/>
    </row>
    <row r="30" spans="1:13" ht="23.25" customHeight="1">
      <c r="A30" s="41">
        <v>29</v>
      </c>
      <c r="B30" s="131" t="s">
        <v>555</v>
      </c>
      <c r="C30" s="111" t="s">
        <v>25</v>
      </c>
      <c r="D30" s="112" t="s">
        <v>3</v>
      </c>
      <c r="E30" s="113" t="s">
        <v>14</v>
      </c>
      <c r="F30" s="114" t="s">
        <v>169</v>
      </c>
      <c r="G30" s="190" t="s">
        <v>174</v>
      </c>
      <c r="H30" s="115"/>
      <c r="I30" s="115"/>
      <c r="J30" s="113"/>
      <c r="K30" s="113"/>
      <c r="L30" s="113"/>
      <c r="M30" s="116"/>
    </row>
    <row r="31" spans="1:13" ht="27" customHeight="1">
      <c r="A31" s="41">
        <v>30</v>
      </c>
      <c r="B31" s="131" t="s">
        <v>555</v>
      </c>
      <c r="C31" s="111" t="s">
        <v>25</v>
      </c>
      <c r="D31" s="112" t="s">
        <v>3</v>
      </c>
      <c r="E31" s="113" t="s">
        <v>14</v>
      </c>
      <c r="F31" s="114" t="s">
        <v>170</v>
      </c>
      <c r="G31" s="190"/>
      <c r="H31" s="115"/>
      <c r="I31" s="115"/>
      <c r="J31" s="113" t="s">
        <v>221</v>
      </c>
      <c r="K31" s="113"/>
      <c r="L31" s="113"/>
      <c r="M31" s="116"/>
    </row>
    <row r="32" spans="1:13" ht="27" customHeight="1">
      <c r="A32" s="41">
        <v>31</v>
      </c>
      <c r="B32" s="131" t="s">
        <v>555</v>
      </c>
      <c r="C32" s="111" t="s">
        <v>25</v>
      </c>
      <c r="D32" s="112" t="s">
        <v>3</v>
      </c>
      <c r="E32" s="113" t="s">
        <v>14</v>
      </c>
      <c r="F32" s="114" t="s">
        <v>171</v>
      </c>
      <c r="G32" s="190"/>
      <c r="H32" s="115" t="s">
        <v>603</v>
      </c>
      <c r="I32" s="115"/>
      <c r="J32" s="113"/>
      <c r="K32" s="113"/>
      <c r="L32" s="113"/>
      <c r="M32" s="116"/>
    </row>
    <row r="33" spans="1:13" ht="24" customHeight="1">
      <c r="A33" s="41">
        <v>32</v>
      </c>
      <c r="B33" s="131" t="s">
        <v>555</v>
      </c>
      <c r="C33" s="111" t="s">
        <v>25</v>
      </c>
      <c r="D33" s="112" t="s">
        <v>3</v>
      </c>
      <c r="E33" s="113" t="s">
        <v>14</v>
      </c>
      <c r="F33" s="117" t="s">
        <v>172</v>
      </c>
      <c r="G33" s="190"/>
      <c r="H33" s="115" t="s">
        <v>603</v>
      </c>
      <c r="I33" s="115"/>
      <c r="J33" s="113"/>
      <c r="K33" s="113"/>
      <c r="L33" s="113"/>
      <c r="M33" s="116"/>
    </row>
    <row r="34" spans="1:13" ht="27" customHeight="1">
      <c r="A34" s="41">
        <v>33</v>
      </c>
      <c r="B34" s="131" t="s">
        <v>555</v>
      </c>
      <c r="C34" s="111" t="s">
        <v>25</v>
      </c>
      <c r="D34" s="112" t="s">
        <v>3</v>
      </c>
      <c r="E34" s="113" t="s">
        <v>14</v>
      </c>
      <c r="F34" s="117" t="s">
        <v>173</v>
      </c>
      <c r="G34" s="190"/>
      <c r="H34" s="115" t="s">
        <v>603</v>
      </c>
      <c r="I34" s="115"/>
      <c r="J34" s="113"/>
      <c r="K34" s="113"/>
      <c r="L34" s="113"/>
      <c r="M34" s="116"/>
    </row>
    <row r="35" spans="1:13" ht="27" customHeight="1">
      <c r="A35" s="41">
        <v>34</v>
      </c>
      <c r="B35" s="131" t="s">
        <v>555</v>
      </c>
      <c r="C35" s="111" t="s">
        <v>25</v>
      </c>
      <c r="D35" s="112" t="s">
        <v>3</v>
      </c>
      <c r="E35" s="113" t="s">
        <v>14</v>
      </c>
      <c r="F35" s="114" t="s">
        <v>175</v>
      </c>
      <c r="G35" s="195" t="s">
        <v>179</v>
      </c>
      <c r="H35" s="115" t="s">
        <v>603</v>
      </c>
      <c r="I35" s="118"/>
      <c r="J35" s="113"/>
      <c r="K35" s="113"/>
      <c r="L35" s="113"/>
      <c r="M35" s="116"/>
    </row>
    <row r="36" spans="1:13" ht="27" customHeight="1">
      <c r="A36" s="41">
        <v>35</v>
      </c>
      <c r="B36" s="131" t="s">
        <v>555</v>
      </c>
      <c r="C36" s="111" t="s">
        <v>25</v>
      </c>
      <c r="D36" s="112" t="s">
        <v>3</v>
      </c>
      <c r="E36" s="113" t="s">
        <v>14</v>
      </c>
      <c r="F36" s="114" t="s">
        <v>176</v>
      </c>
      <c r="G36" s="195"/>
      <c r="H36" s="115" t="s">
        <v>603</v>
      </c>
      <c r="I36" s="115"/>
      <c r="J36" s="113"/>
      <c r="K36" s="113"/>
      <c r="L36" s="113"/>
      <c r="M36" s="116"/>
    </row>
    <row r="37" spans="1:13" ht="27" customHeight="1">
      <c r="A37" s="41">
        <v>36</v>
      </c>
      <c r="B37" s="131" t="s">
        <v>555</v>
      </c>
      <c r="C37" s="111" t="s">
        <v>25</v>
      </c>
      <c r="D37" s="112" t="s">
        <v>3</v>
      </c>
      <c r="E37" s="113" t="s">
        <v>14</v>
      </c>
      <c r="F37" s="114" t="s">
        <v>177</v>
      </c>
      <c r="G37" s="195"/>
      <c r="H37" s="115" t="s">
        <v>603</v>
      </c>
      <c r="I37" s="115"/>
      <c r="J37" s="113"/>
      <c r="K37" s="113"/>
      <c r="L37" s="113"/>
      <c r="M37" s="116"/>
    </row>
    <row r="38" spans="1:13" ht="27" customHeight="1">
      <c r="A38" s="41">
        <v>37</v>
      </c>
      <c r="B38" s="131" t="s">
        <v>555</v>
      </c>
      <c r="C38" s="111" t="s">
        <v>25</v>
      </c>
      <c r="D38" s="112" t="s">
        <v>3</v>
      </c>
      <c r="E38" s="113" t="s">
        <v>14</v>
      </c>
      <c r="F38" s="114" t="s">
        <v>178</v>
      </c>
      <c r="G38" s="195"/>
      <c r="H38" s="115"/>
      <c r="I38" s="115"/>
      <c r="J38" s="113" t="s">
        <v>221</v>
      </c>
      <c r="K38" s="113"/>
      <c r="L38" s="113"/>
      <c r="M38" s="116"/>
    </row>
    <row r="39" spans="1:13" ht="40.5" customHeight="1">
      <c r="A39" s="41">
        <v>38</v>
      </c>
      <c r="B39" s="131" t="s">
        <v>555</v>
      </c>
      <c r="C39" s="111" t="s">
        <v>25</v>
      </c>
      <c r="D39" s="112" t="s">
        <v>3</v>
      </c>
      <c r="E39" s="113" t="s">
        <v>14</v>
      </c>
      <c r="F39" s="114" t="s">
        <v>180</v>
      </c>
      <c r="G39" s="190" t="s">
        <v>186</v>
      </c>
      <c r="H39" s="115" t="s">
        <v>603</v>
      </c>
      <c r="I39" s="121"/>
      <c r="J39" s="113"/>
      <c r="K39" s="113"/>
      <c r="L39" s="113"/>
      <c r="M39" s="116"/>
    </row>
    <row r="40" spans="1:13" ht="40.5" customHeight="1">
      <c r="A40" s="41">
        <v>39</v>
      </c>
      <c r="B40" s="131" t="s">
        <v>555</v>
      </c>
      <c r="C40" s="111" t="s">
        <v>25</v>
      </c>
      <c r="D40" s="112" t="s">
        <v>3</v>
      </c>
      <c r="E40" s="113" t="s">
        <v>14</v>
      </c>
      <c r="F40" s="114" t="s">
        <v>181</v>
      </c>
      <c r="G40" s="190"/>
      <c r="H40" s="115" t="s">
        <v>603</v>
      </c>
      <c r="I40" s="121"/>
      <c r="J40" s="113"/>
      <c r="K40" s="113"/>
      <c r="L40" s="113"/>
      <c r="M40" s="116"/>
    </row>
    <row r="41" spans="1:13" ht="40.5" customHeight="1">
      <c r="A41" s="41">
        <v>40</v>
      </c>
      <c r="B41" s="131" t="s">
        <v>555</v>
      </c>
      <c r="C41" s="111" t="s">
        <v>25</v>
      </c>
      <c r="D41" s="112" t="s">
        <v>3</v>
      </c>
      <c r="E41" s="113" t="s">
        <v>14</v>
      </c>
      <c r="F41" s="114" t="s">
        <v>182</v>
      </c>
      <c r="G41" s="190"/>
      <c r="H41" s="115" t="s">
        <v>603</v>
      </c>
      <c r="I41" s="115"/>
      <c r="J41" s="113"/>
      <c r="K41" s="113"/>
      <c r="L41" s="113"/>
      <c r="M41" s="116"/>
    </row>
    <row r="42" spans="1:13" ht="81.75" customHeight="1">
      <c r="A42" s="41">
        <v>41</v>
      </c>
      <c r="B42" s="131" t="s">
        <v>555</v>
      </c>
      <c r="C42" s="111" t="s">
        <v>25</v>
      </c>
      <c r="D42" s="112" t="s">
        <v>3</v>
      </c>
      <c r="E42" s="113" t="s">
        <v>14</v>
      </c>
      <c r="F42" s="114" t="s">
        <v>183</v>
      </c>
      <c r="G42" s="190"/>
      <c r="H42" s="115" t="s">
        <v>603</v>
      </c>
      <c r="I42" s="122"/>
      <c r="J42" s="113"/>
      <c r="K42" s="113"/>
      <c r="L42" s="113"/>
      <c r="M42" s="116"/>
    </row>
    <row r="43" spans="1:13" ht="24" customHeight="1">
      <c r="A43" s="41">
        <v>42</v>
      </c>
      <c r="B43" s="131" t="s">
        <v>555</v>
      </c>
      <c r="C43" s="111" t="s">
        <v>25</v>
      </c>
      <c r="D43" s="112" t="s">
        <v>3</v>
      </c>
      <c r="E43" s="113" t="s">
        <v>14</v>
      </c>
      <c r="F43" s="114" t="s">
        <v>184</v>
      </c>
      <c r="G43" s="190"/>
      <c r="H43" s="115" t="s">
        <v>603</v>
      </c>
      <c r="I43" s="115"/>
      <c r="J43" s="113"/>
      <c r="K43" s="113"/>
      <c r="L43" s="113"/>
      <c r="M43" s="116"/>
    </row>
    <row r="44" spans="1:13" ht="24" customHeight="1">
      <c r="A44" s="41">
        <v>43</v>
      </c>
      <c r="B44" s="131" t="s">
        <v>555</v>
      </c>
      <c r="C44" s="111" t="s">
        <v>25</v>
      </c>
      <c r="D44" s="112" t="s">
        <v>3</v>
      </c>
      <c r="E44" s="113" t="s">
        <v>14</v>
      </c>
      <c r="F44" s="114" t="s">
        <v>185</v>
      </c>
      <c r="G44" s="190"/>
      <c r="H44" s="115" t="s">
        <v>603</v>
      </c>
      <c r="I44" s="115"/>
      <c r="J44" s="113"/>
      <c r="K44" s="113"/>
      <c r="L44" s="113"/>
      <c r="M44" s="116"/>
    </row>
    <row r="45" spans="1:13" ht="40.5">
      <c r="A45" s="41">
        <v>44</v>
      </c>
      <c r="B45" s="131" t="s">
        <v>555</v>
      </c>
      <c r="C45" s="111" t="s">
        <v>25</v>
      </c>
      <c r="D45" s="112" t="s">
        <v>3</v>
      </c>
      <c r="E45" s="113" t="s">
        <v>14</v>
      </c>
      <c r="F45" s="114" t="s">
        <v>187</v>
      </c>
      <c r="G45" s="190" t="s">
        <v>191</v>
      </c>
      <c r="H45" s="115" t="s">
        <v>603</v>
      </c>
      <c r="I45" s="115"/>
      <c r="J45" s="113"/>
      <c r="K45" s="113"/>
      <c r="L45" s="113"/>
      <c r="M45" s="116"/>
    </row>
    <row r="46" spans="1:13" ht="40.5" customHeight="1">
      <c r="A46" s="41">
        <v>45</v>
      </c>
      <c r="B46" s="131" t="s">
        <v>555</v>
      </c>
      <c r="C46" s="111" t="s">
        <v>25</v>
      </c>
      <c r="D46" s="112" t="s">
        <v>3</v>
      </c>
      <c r="E46" s="113" t="s">
        <v>14</v>
      </c>
      <c r="F46" s="114" t="s">
        <v>188</v>
      </c>
      <c r="G46" s="190"/>
      <c r="H46" s="115" t="s">
        <v>603</v>
      </c>
      <c r="I46" s="122"/>
      <c r="J46" s="113"/>
      <c r="K46" s="113"/>
      <c r="L46" s="113"/>
      <c r="M46" s="116"/>
    </row>
    <row r="47" spans="1:13" ht="27" customHeight="1">
      <c r="A47" s="41">
        <v>46</v>
      </c>
      <c r="B47" s="131" t="s">
        <v>555</v>
      </c>
      <c r="C47" s="111" t="s">
        <v>25</v>
      </c>
      <c r="D47" s="112" t="s">
        <v>3</v>
      </c>
      <c r="E47" s="113" t="s">
        <v>14</v>
      </c>
      <c r="F47" s="114" t="s">
        <v>189</v>
      </c>
      <c r="G47" s="190"/>
      <c r="H47" s="115"/>
      <c r="I47" s="115"/>
      <c r="J47" s="113" t="s">
        <v>221</v>
      </c>
      <c r="K47" s="113"/>
      <c r="L47" s="113"/>
      <c r="M47" s="116"/>
    </row>
    <row r="48" spans="1:13" ht="32.25" customHeight="1">
      <c r="A48" s="41">
        <v>47</v>
      </c>
      <c r="B48" s="131" t="s">
        <v>555</v>
      </c>
      <c r="C48" s="111" t="s">
        <v>25</v>
      </c>
      <c r="D48" s="112" t="s">
        <v>3</v>
      </c>
      <c r="E48" s="113" t="s">
        <v>14</v>
      </c>
      <c r="F48" s="114" t="s">
        <v>190</v>
      </c>
      <c r="G48" s="190"/>
      <c r="H48" s="115" t="s">
        <v>603</v>
      </c>
      <c r="I48" s="115"/>
      <c r="J48" s="113"/>
      <c r="K48" s="113"/>
      <c r="L48" s="113"/>
      <c r="M48" s="116"/>
    </row>
    <row r="49" spans="1:13" ht="33" customHeight="1">
      <c r="A49" s="41">
        <v>48</v>
      </c>
      <c r="B49" s="131" t="s">
        <v>555</v>
      </c>
      <c r="C49" s="111" t="s">
        <v>25</v>
      </c>
      <c r="D49" s="112" t="s">
        <v>3</v>
      </c>
      <c r="E49" s="113" t="s">
        <v>14</v>
      </c>
      <c r="F49" s="114" t="s">
        <v>192</v>
      </c>
      <c r="G49" s="190" t="s">
        <v>196</v>
      </c>
      <c r="H49" s="115" t="s">
        <v>603</v>
      </c>
      <c r="I49" s="115"/>
      <c r="J49" s="113"/>
      <c r="K49" s="113"/>
      <c r="L49" s="113"/>
      <c r="M49" s="116"/>
    </row>
    <row r="50" spans="1:13" ht="45" customHeight="1">
      <c r="A50" s="41">
        <v>49</v>
      </c>
      <c r="B50" s="131" t="s">
        <v>555</v>
      </c>
      <c r="C50" s="111" t="s">
        <v>25</v>
      </c>
      <c r="D50" s="112" t="s">
        <v>3</v>
      </c>
      <c r="E50" s="113" t="s">
        <v>14</v>
      </c>
      <c r="F50" s="114" t="s">
        <v>193</v>
      </c>
      <c r="G50" s="190"/>
      <c r="H50" s="115" t="s">
        <v>603</v>
      </c>
      <c r="I50" s="115"/>
      <c r="J50" s="113"/>
      <c r="K50" s="113"/>
      <c r="L50" s="113"/>
      <c r="M50" s="116"/>
    </row>
    <row r="51" spans="1:13" ht="48.75" customHeight="1">
      <c r="A51" s="41">
        <v>50</v>
      </c>
      <c r="B51" s="131" t="s">
        <v>555</v>
      </c>
      <c r="C51" s="111" t="s">
        <v>25</v>
      </c>
      <c r="D51" s="112" t="s">
        <v>3</v>
      </c>
      <c r="E51" s="113" t="s">
        <v>14</v>
      </c>
      <c r="F51" s="114" t="s">
        <v>194</v>
      </c>
      <c r="G51" s="190"/>
      <c r="H51" s="115" t="s">
        <v>603</v>
      </c>
      <c r="I51" s="115"/>
      <c r="J51" s="113"/>
      <c r="K51" s="113"/>
      <c r="L51" s="113"/>
      <c r="M51" s="116"/>
    </row>
    <row r="52" spans="1:13" ht="51.75" customHeight="1">
      <c r="A52" s="41">
        <v>51</v>
      </c>
      <c r="B52" s="131" t="s">
        <v>555</v>
      </c>
      <c r="C52" s="111" t="s">
        <v>25</v>
      </c>
      <c r="D52" s="112" t="s">
        <v>3</v>
      </c>
      <c r="E52" s="113" t="s">
        <v>14</v>
      </c>
      <c r="F52" s="114" t="s">
        <v>195</v>
      </c>
      <c r="G52" s="190"/>
      <c r="H52" s="115" t="s">
        <v>603</v>
      </c>
      <c r="I52" s="115"/>
      <c r="J52" s="113"/>
      <c r="K52" s="113"/>
      <c r="L52" s="113"/>
      <c r="M52" s="116"/>
    </row>
    <row r="53" spans="1:13" ht="27">
      <c r="A53" s="41">
        <v>52</v>
      </c>
      <c r="B53" s="131" t="s">
        <v>555</v>
      </c>
      <c r="C53" s="111" t="s">
        <v>25</v>
      </c>
      <c r="D53" s="112" t="s">
        <v>3</v>
      </c>
      <c r="E53" s="113" t="s">
        <v>14</v>
      </c>
      <c r="F53" s="114" t="s">
        <v>197</v>
      </c>
      <c r="G53" s="196" t="s">
        <v>203</v>
      </c>
      <c r="H53" s="115"/>
      <c r="I53" s="115"/>
      <c r="J53" s="113" t="s">
        <v>221</v>
      </c>
      <c r="K53" s="113"/>
      <c r="L53" s="113"/>
      <c r="M53" s="116"/>
    </row>
    <row r="54" spans="1:13" ht="47.25" customHeight="1">
      <c r="A54" s="41">
        <v>53</v>
      </c>
      <c r="B54" s="131" t="s">
        <v>555</v>
      </c>
      <c r="C54" s="111" t="s">
        <v>25</v>
      </c>
      <c r="D54" s="112" t="s">
        <v>3</v>
      </c>
      <c r="E54" s="113" t="s">
        <v>14</v>
      </c>
      <c r="F54" s="114" t="s">
        <v>198</v>
      </c>
      <c r="G54" s="196"/>
      <c r="H54" s="115"/>
      <c r="I54" s="115"/>
      <c r="J54" s="113" t="s">
        <v>221</v>
      </c>
      <c r="K54" s="113"/>
      <c r="L54" s="113"/>
      <c r="M54" s="116"/>
    </row>
    <row r="55" spans="1:13" ht="44.25" customHeight="1">
      <c r="A55" s="41">
        <v>54</v>
      </c>
      <c r="B55" s="131" t="s">
        <v>555</v>
      </c>
      <c r="C55" s="111" t="s">
        <v>25</v>
      </c>
      <c r="D55" s="112" t="s">
        <v>3</v>
      </c>
      <c r="E55" s="113" t="s">
        <v>14</v>
      </c>
      <c r="F55" s="114" t="s">
        <v>199</v>
      </c>
      <c r="G55" s="196"/>
      <c r="H55" s="115" t="s">
        <v>603</v>
      </c>
      <c r="I55" s="115"/>
      <c r="J55" s="113"/>
      <c r="K55" s="113"/>
      <c r="L55" s="113"/>
      <c r="M55" s="116"/>
    </row>
    <row r="56" spans="1:13" ht="102" customHeight="1">
      <c r="A56" s="41">
        <v>55</v>
      </c>
      <c r="B56" s="131" t="s">
        <v>555</v>
      </c>
      <c r="C56" s="111" t="s">
        <v>25</v>
      </c>
      <c r="D56" s="112" t="s">
        <v>3</v>
      </c>
      <c r="E56" s="113" t="s">
        <v>14</v>
      </c>
      <c r="F56" s="114" t="s">
        <v>200</v>
      </c>
      <c r="G56" s="196"/>
      <c r="H56" s="115"/>
      <c r="I56" s="115"/>
      <c r="J56" s="113" t="s">
        <v>221</v>
      </c>
      <c r="K56" s="113"/>
      <c r="L56" s="113"/>
      <c r="M56" s="116"/>
    </row>
    <row r="57" spans="1:13" ht="78" customHeight="1">
      <c r="A57" s="41">
        <v>56</v>
      </c>
      <c r="B57" s="131" t="s">
        <v>555</v>
      </c>
      <c r="C57" s="111" t="s">
        <v>25</v>
      </c>
      <c r="D57" s="112" t="s">
        <v>3</v>
      </c>
      <c r="E57" s="113" t="s">
        <v>14</v>
      </c>
      <c r="F57" s="114" t="s">
        <v>201</v>
      </c>
      <c r="G57" s="196"/>
      <c r="H57" s="115"/>
      <c r="I57" s="115"/>
      <c r="J57" s="113" t="s">
        <v>221</v>
      </c>
      <c r="K57" s="113"/>
      <c r="L57" s="113"/>
      <c r="M57" s="116"/>
    </row>
    <row r="58" spans="1:13" ht="24" customHeight="1">
      <c r="A58" s="41">
        <v>57</v>
      </c>
      <c r="B58" s="131" t="s">
        <v>555</v>
      </c>
      <c r="C58" s="111" t="s">
        <v>25</v>
      </c>
      <c r="D58" s="112" t="s">
        <v>3</v>
      </c>
      <c r="E58" s="113" t="s">
        <v>14</v>
      </c>
      <c r="F58" s="114" t="s">
        <v>202</v>
      </c>
      <c r="G58" s="196"/>
      <c r="H58" s="115"/>
      <c r="I58" s="115"/>
      <c r="J58" s="113"/>
      <c r="K58" s="113"/>
      <c r="L58" s="113"/>
      <c r="M58" s="116"/>
    </row>
    <row r="59" spans="1:13" ht="38.25" customHeight="1">
      <c r="A59" s="41">
        <v>58</v>
      </c>
      <c r="B59" s="131" t="s">
        <v>555</v>
      </c>
      <c r="C59" s="111" t="s">
        <v>25</v>
      </c>
      <c r="D59" s="112" t="s">
        <v>3</v>
      </c>
      <c r="E59" s="113" t="s">
        <v>14</v>
      </c>
      <c r="F59" s="117" t="s">
        <v>204</v>
      </c>
      <c r="G59" s="190" t="s">
        <v>206</v>
      </c>
      <c r="H59" s="115"/>
      <c r="I59" s="115"/>
      <c r="J59" s="113" t="s">
        <v>221</v>
      </c>
      <c r="K59" s="113"/>
      <c r="L59" s="113"/>
      <c r="M59" s="116"/>
    </row>
    <row r="60" spans="1:13" ht="57" customHeight="1">
      <c r="A60" s="41">
        <v>59</v>
      </c>
      <c r="B60" s="131" t="s">
        <v>555</v>
      </c>
      <c r="C60" s="111" t="s">
        <v>25</v>
      </c>
      <c r="D60" s="112" t="s">
        <v>3</v>
      </c>
      <c r="E60" s="113" t="s">
        <v>14</v>
      </c>
      <c r="F60" s="117" t="s">
        <v>205</v>
      </c>
      <c r="G60" s="190"/>
      <c r="H60" s="115" t="s">
        <v>603</v>
      </c>
      <c r="I60" s="115"/>
      <c r="J60" s="113"/>
      <c r="K60" s="113"/>
      <c r="L60" s="113"/>
      <c r="M60" s="116"/>
    </row>
    <row r="61" spans="1:13" ht="60.75" customHeight="1">
      <c r="A61" s="41">
        <v>60</v>
      </c>
      <c r="B61" s="131" t="s">
        <v>555</v>
      </c>
      <c r="C61" s="111" t="s">
        <v>25</v>
      </c>
      <c r="D61" s="112" t="s">
        <v>3</v>
      </c>
      <c r="E61" s="113" t="s">
        <v>14</v>
      </c>
      <c r="F61" s="117" t="s">
        <v>207</v>
      </c>
      <c r="G61" s="190" t="s">
        <v>209</v>
      </c>
      <c r="H61" s="115"/>
      <c r="I61" s="115"/>
      <c r="J61" s="113" t="s">
        <v>221</v>
      </c>
      <c r="K61" s="113"/>
      <c r="L61" s="113"/>
      <c r="M61" s="116"/>
    </row>
    <row r="62" spans="1:13" ht="35.25" customHeight="1">
      <c r="A62" s="41">
        <v>61</v>
      </c>
      <c r="B62" s="131" t="s">
        <v>555</v>
      </c>
      <c r="C62" s="111" t="s">
        <v>25</v>
      </c>
      <c r="D62" s="112" t="s">
        <v>3</v>
      </c>
      <c r="E62" s="113" t="s">
        <v>14</v>
      </c>
      <c r="F62" s="117" t="s">
        <v>208</v>
      </c>
      <c r="G62" s="190"/>
      <c r="H62" s="115"/>
      <c r="I62" s="115"/>
      <c r="J62" s="113" t="s">
        <v>221</v>
      </c>
      <c r="K62" s="113"/>
      <c r="L62" s="113"/>
      <c r="M62" s="116"/>
    </row>
    <row r="63" spans="1:13" ht="42" customHeight="1">
      <c r="A63" s="41">
        <v>62</v>
      </c>
      <c r="B63" s="131" t="s">
        <v>555</v>
      </c>
      <c r="C63" s="111" t="s">
        <v>25</v>
      </c>
      <c r="D63" s="112" t="s">
        <v>3</v>
      </c>
      <c r="E63" s="113" t="s">
        <v>31</v>
      </c>
      <c r="F63" s="117" t="s">
        <v>210</v>
      </c>
      <c r="G63" s="190" t="s">
        <v>214</v>
      </c>
      <c r="H63" s="115"/>
      <c r="I63" s="115"/>
      <c r="J63" s="113" t="s">
        <v>221</v>
      </c>
      <c r="K63" s="113"/>
      <c r="L63" s="113"/>
      <c r="M63" s="116"/>
    </row>
    <row r="64" spans="1:13" ht="28.5" customHeight="1">
      <c r="A64" s="41">
        <v>63</v>
      </c>
      <c r="B64" s="131" t="s">
        <v>555</v>
      </c>
      <c r="C64" s="111" t="s">
        <v>25</v>
      </c>
      <c r="D64" s="112" t="s">
        <v>3</v>
      </c>
      <c r="E64" s="113" t="s">
        <v>14</v>
      </c>
      <c r="F64" s="117" t="s">
        <v>211</v>
      </c>
      <c r="G64" s="190"/>
      <c r="H64" s="115" t="s">
        <v>603</v>
      </c>
      <c r="I64" s="122"/>
      <c r="J64" s="113"/>
      <c r="K64" s="113"/>
      <c r="L64" s="113"/>
      <c r="M64" s="116"/>
    </row>
    <row r="65" spans="1:13" ht="28.5" customHeight="1">
      <c r="A65" s="41">
        <v>64</v>
      </c>
      <c r="B65" s="131" t="s">
        <v>555</v>
      </c>
      <c r="C65" s="111" t="s">
        <v>25</v>
      </c>
      <c r="D65" s="112" t="s">
        <v>3</v>
      </c>
      <c r="E65" s="113" t="s">
        <v>14</v>
      </c>
      <c r="F65" s="117" t="s">
        <v>212</v>
      </c>
      <c r="G65" s="190"/>
      <c r="H65" s="115" t="s">
        <v>603</v>
      </c>
      <c r="I65" s="118"/>
      <c r="J65" s="113"/>
      <c r="K65" s="113"/>
      <c r="L65" s="113"/>
      <c r="M65" s="116"/>
    </row>
    <row r="66" spans="1:13" ht="28.5" customHeight="1">
      <c r="A66" s="41">
        <v>65</v>
      </c>
      <c r="B66" s="131" t="s">
        <v>555</v>
      </c>
      <c r="C66" s="111" t="s">
        <v>25</v>
      </c>
      <c r="D66" s="112" t="s">
        <v>3</v>
      </c>
      <c r="E66" s="113" t="s">
        <v>14</v>
      </c>
      <c r="F66" s="114" t="s">
        <v>213</v>
      </c>
      <c r="G66" s="190"/>
      <c r="H66" s="115" t="s">
        <v>603</v>
      </c>
      <c r="I66" s="118"/>
      <c r="J66" s="113"/>
      <c r="K66" s="113"/>
      <c r="L66" s="113"/>
      <c r="M66" s="116"/>
    </row>
    <row r="67" spans="1:13" ht="54">
      <c r="A67" s="41">
        <v>66</v>
      </c>
      <c r="B67" s="131" t="s">
        <v>555</v>
      </c>
      <c r="C67" s="111" t="s">
        <v>25</v>
      </c>
      <c r="D67" s="112" t="s">
        <v>3</v>
      </c>
      <c r="E67" s="113" t="s">
        <v>31</v>
      </c>
      <c r="F67" s="117" t="s">
        <v>222</v>
      </c>
      <c r="G67" s="194" t="s">
        <v>224</v>
      </c>
      <c r="H67" s="115" t="s">
        <v>603</v>
      </c>
      <c r="I67" s="118"/>
      <c r="J67" s="113"/>
      <c r="K67" s="123"/>
      <c r="L67" s="113"/>
      <c r="M67" s="116"/>
    </row>
    <row r="68" spans="1:13" ht="28.5" customHeight="1">
      <c r="A68" s="41">
        <v>67</v>
      </c>
      <c r="B68" s="131" t="s">
        <v>555</v>
      </c>
      <c r="C68" s="111" t="s">
        <v>25</v>
      </c>
      <c r="D68" s="112" t="s">
        <v>225</v>
      </c>
      <c r="E68" s="113" t="s">
        <v>31</v>
      </c>
      <c r="F68" s="114" t="s">
        <v>223</v>
      </c>
      <c r="G68" s="194"/>
      <c r="H68" s="115" t="s">
        <v>603</v>
      </c>
      <c r="I68" s="118"/>
      <c r="J68" s="113"/>
      <c r="K68" s="113"/>
      <c r="L68" s="113"/>
      <c r="M68" s="116"/>
    </row>
    <row r="69" spans="1:13" s="2" customFormat="1" ht="29.25" customHeight="1">
      <c r="A69" s="41">
        <v>68</v>
      </c>
      <c r="B69" s="131" t="s">
        <v>555</v>
      </c>
      <c r="C69" s="108" t="s">
        <v>25</v>
      </c>
      <c r="D69" s="109" t="s">
        <v>562</v>
      </c>
      <c r="E69" s="105" t="s">
        <v>31</v>
      </c>
      <c r="F69" s="27" t="s">
        <v>654</v>
      </c>
      <c r="G69" s="57" t="s">
        <v>655</v>
      </c>
      <c r="H69" s="86"/>
      <c r="I69" s="86"/>
      <c r="J69" s="105"/>
      <c r="K69" s="105"/>
      <c r="L69" s="105"/>
      <c r="M69" s="110"/>
    </row>
    <row r="70" spans="1:13" s="2" customFormat="1" ht="29.25" customHeight="1">
      <c r="A70" s="41">
        <v>68</v>
      </c>
      <c r="B70" s="131" t="s">
        <v>555</v>
      </c>
      <c r="C70" s="108" t="s">
        <v>25</v>
      </c>
      <c r="D70" s="109" t="s">
        <v>562</v>
      </c>
      <c r="E70" s="105" t="s">
        <v>4</v>
      </c>
      <c r="F70" s="27" t="s">
        <v>656</v>
      </c>
      <c r="G70" s="191" t="s">
        <v>660</v>
      </c>
      <c r="H70" s="86"/>
      <c r="I70" s="86"/>
      <c r="J70" s="105"/>
      <c r="K70" s="105"/>
      <c r="L70" s="105"/>
      <c r="M70" s="110"/>
    </row>
    <row r="71" spans="1:13" s="2" customFormat="1" ht="29.25" customHeight="1">
      <c r="A71" s="41">
        <v>68</v>
      </c>
      <c r="B71" s="131" t="s">
        <v>555</v>
      </c>
      <c r="C71" s="108" t="s">
        <v>25</v>
      </c>
      <c r="D71" s="109" t="s">
        <v>562</v>
      </c>
      <c r="E71" s="105" t="s">
        <v>4</v>
      </c>
      <c r="F71" s="27" t="s">
        <v>657</v>
      </c>
      <c r="G71" s="192"/>
      <c r="H71" s="86"/>
      <c r="I71" s="86"/>
      <c r="J71" s="105"/>
      <c r="K71" s="105"/>
      <c r="L71" s="105"/>
      <c r="M71" s="110"/>
    </row>
    <row r="72" spans="1:13" s="2" customFormat="1" ht="29.25" customHeight="1">
      <c r="A72" s="41">
        <v>68</v>
      </c>
      <c r="B72" s="131" t="s">
        <v>555</v>
      </c>
      <c r="C72" s="108" t="s">
        <v>25</v>
      </c>
      <c r="D72" s="109" t="s">
        <v>562</v>
      </c>
      <c r="E72" s="105" t="s">
        <v>4</v>
      </c>
      <c r="F72" s="27" t="s">
        <v>658</v>
      </c>
      <c r="G72" s="192"/>
      <c r="H72" s="86"/>
      <c r="I72" s="86"/>
      <c r="J72" s="105"/>
      <c r="K72" s="105"/>
      <c r="L72" s="105"/>
      <c r="M72" s="110"/>
    </row>
    <row r="73" spans="1:13" s="2" customFormat="1" ht="29.25" customHeight="1">
      <c r="A73" s="41">
        <v>68</v>
      </c>
      <c r="B73" s="131" t="s">
        <v>555</v>
      </c>
      <c r="C73" s="108" t="s">
        <v>25</v>
      </c>
      <c r="D73" s="109" t="s">
        <v>562</v>
      </c>
      <c r="E73" s="105" t="s">
        <v>4</v>
      </c>
      <c r="F73" s="27" t="s">
        <v>659</v>
      </c>
      <c r="G73" s="193"/>
      <c r="H73" s="86"/>
      <c r="I73" s="86"/>
      <c r="J73" s="105"/>
      <c r="K73" s="105"/>
      <c r="L73" s="105"/>
      <c r="M73" s="110"/>
    </row>
    <row r="74" spans="1:13" s="2" customFormat="1" ht="29.25" customHeight="1">
      <c r="A74" s="41">
        <v>68</v>
      </c>
      <c r="B74" s="131" t="s">
        <v>555</v>
      </c>
      <c r="C74" s="108" t="s">
        <v>25</v>
      </c>
      <c r="D74" s="109" t="s">
        <v>562</v>
      </c>
      <c r="E74" s="105" t="s">
        <v>4</v>
      </c>
      <c r="F74" s="27" t="s">
        <v>661</v>
      </c>
      <c r="G74" s="57" t="s">
        <v>662</v>
      </c>
      <c r="H74" s="86"/>
      <c r="I74" s="86"/>
      <c r="J74" s="105"/>
      <c r="K74" s="105"/>
      <c r="L74" s="105"/>
      <c r="M74" s="110"/>
    </row>
    <row r="75" spans="1:13" s="2" customFormat="1" ht="29.25" customHeight="1">
      <c r="A75" s="41">
        <v>68</v>
      </c>
      <c r="B75" s="131" t="s">
        <v>555</v>
      </c>
      <c r="C75" s="108" t="s">
        <v>25</v>
      </c>
      <c r="D75" s="109" t="s">
        <v>562</v>
      </c>
      <c r="E75" s="105" t="s">
        <v>4</v>
      </c>
      <c r="F75" s="27" t="s">
        <v>663</v>
      </c>
      <c r="G75" s="191" t="s">
        <v>667</v>
      </c>
      <c r="H75" s="86"/>
      <c r="I75" s="86"/>
      <c r="J75" s="105"/>
      <c r="K75" s="105"/>
      <c r="L75" s="105"/>
      <c r="M75" s="110"/>
    </row>
    <row r="76" spans="1:13" s="2" customFormat="1" ht="29.25" customHeight="1">
      <c r="A76" s="41">
        <v>68</v>
      </c>
      <c r="B76" s="131" t="s">
        <v>555</v>
      </c>
      <c r="C76" s="108" t="s">
        <v>25</v>
      </c>
      <c r="D76" s="109" t="s">
        <v>562</v>
      </c>
      <c r="E76" s="105" t="s">
        <v>4</v>
      </c>
      <c r="F76" s="27" t="s">
        <v>664</v>
      </c>
      <c r="G76" s="192"/>
      <c r="H76" s="86"/>
      <c r="I76" s="86"/>
      <c r="J76" s="105"/>
      <c r="K76" s="105"/>
      <c r="L76" s="105"/>
      <c r="M76" s="110"/>
    </row>
    <row r="77" spans="1:13" s="2" customFormat="1" ht="29.25" customHeight="1">
      <c r="A77" s="41">
        <v>68</v>
      </c>
      <c r="B77" s="131" t="s">
        <v>555</v>
      </c>
      <c r="C77" s="108" t="s">
        <v>25</v>
      </c>
      <c r="D77" s="109" t="s">
        <v>562</v>
      </c>
      <c r="E77" s="105" t="s">
        <v>4</v>
      </c>
      <c r="F77" s="27" t="s">
        <v>665</v>
      </c>
      <c r="G77" s="192"/>
      <c r="H77" s="86"/>
      <c r="I77" s="86"/>
      <c r="J77" s="105"/>
      <c r="K77" s="105"/>
      <c r="L77" s="105"/>
      <c r="M77" s="110"/>
    </row>
    <row r="78" spans="1:13" s="2" customFormat="1" ht="29.25" customHeight="1">
      <c r="A78" s="41">
        <v>68</v>
      </c>
      <c r="B78" s="131" t="s">
        <v>555</v>
      </c>
      <c r="C78" s="108" t="s">
        <v>25</v>
      </c>
      <c r="D78" s="109" t="s">
        <v>562</v>
      </c>
      <c r="E78" s="105" t="s">
        <v>4</v>
      </c>
      <c r="F78" s="27" t="s">
        <v>666</v>
      </c>
      <c r="G78" s="193"/>
      <c r="H78" s="86"/>
      <c r="I78" s="86"/>
      <c r="J78" s="105"/>
      <c r="K78" s="105"/>
      <c r="L78" s="105"/>
      <c r="M78" s="110"/>
    </row>
    <row r="79" spans="1:13" s="2" customFormat="1" ht="29.25" customHeight="1">
      <c r="A79" s="41">
        <v>68</v>
      </c>
      <c r="B79" s="131" t="s">
        <v>555</v>
      </c>
      <c r="C79" s="108" t="s">
        <v>25</v>
      </c>
      <c r="D79" s="109" t="s">
        <v>562</v>
      </c>
      <c r="E79" s="105" t="s">
        <v>4</v>
      </c>
      <c r="F79" s="27" t="s">
        <v>668</v>
      </c>
      <c r="G79" s="191" t="s">
        <v>671</v>
      </c>
      <c r="H79" s="86"/>
      <c r="I79" s="86"/>
      <c r="J79" s="105"/>
      <c r="K79" s="105"/>
      <c r="L79" s="105"/>
      <c r="M79" s="110"/>
    </row>
    <row r="80" spans="1:13" s="2" customFormat="1" ht="29.25" customHeight="1">
      <c r="A80" s="41">
        <v>68</v>
      </c>
      <c r="B80" s="131" t="s">
        <v>555</v>
      </c>
      <c r="C80" s="108" t="s">
        <v>25</v>
      </c>
      <c r="D80" s="109" t="s">
        <v>562</v>
      </c>
      <c r="E80" s="105" t="s">
        <v>4</v>
      </c>
      <c r="F80" s="27" t="s">
        <v>669</v>
      </c>
      <c r="G80" s="192"/>
      <c r="H80" s="86"/>
      <c r="I80" s="86"/>
      <c r="J80" s="105"/>
      <c r="K80" s="105"/>
      <c r="L80" s="105"/>
      <c r="M80" s="110"/>
    </row>
    <row r="81" spans="1:13" s="2" customFormat="1" ht="29.25" customHeight="1">
      <c r="A81" s="41">
        <v>68</v>
      </c>
      <c r="B81" s="131" t="s">
        <v>555</v>
      </c>
      <c r="C81" s="108" t="s">
        <v>25</v>
      </c>
      <c r="D81" s="109" t="s">
        <v>562</v>
      </c>
      <c r="E81" s="105" t="s">
        <v>4</v>
      </c>
      <c r="F81" s="27" t="s">
        <v>670</v>
      </c>
      <c r="G81" s="193"/>
      <c r="H81" s="86"/>
      <c r="I81" s="86"/>
      <c r="J81" s="105"/>
      <c r="K81" s="105"/>
      <c r="L81" s="105"/>
      <c r="M81" s="110"/>
    </row>
    <row r="82" spans="1:13" s="2" customFormat="1" ht="29.25" customHeight="1">
      <c r="A82" s="41">
        <v>68</v>
      </c>
      <c r="B82" s="131" t="s">
        <v>555</v>
      </c>
      <c r="C82" s="108" t="s">
        <v>25</v>
      </c>
      <c r="D82" s="109" t="s">
        <v>562</v>
      </c>
      <c r="E82" s="105" t="s">
        <v>4</v>
      </c>
      <c r="F82" s="27" t="s">
        <v>673</v>
      </c>
      <c r="G82" s="191" t="s">
        <v>672</v>
      </c>
      <c r="H82" s="86"/>
      <c r="I82" s="86"/>
      <c r="J82" s="105"/>
      <c r="K82" s="105"/>
      <c r="L82" s="105"/>
      <c r="M82" s="110"/>
    </row>
    <row r="83" spans="1:13" s="2" customFormat="1" ht="29.25" customHeight="1">
      <c r="A83" s="41">
        <v>68</v>
      </c>
      <c r="B83" s="131" t="s">
        <v>555</v>
      </c>
      <c r="C83" s="108" t="s">
        <v>25</v>
      </c>
      <c r="D83" s="109" t="s">
        <v>562</v>
      </c>
      <c r="E83" s="105" t="s">
        <v>4</v>
      </c>
      <c r="F83" s="27" t="s">
        <v>674</v>
      </c>
      <c r="G83" s="192"/>
      <c r="H83" s="86"/>
      <c r="I83" s="86"/>
      <c r="J83" s="105"/>
      <c r="K83" s="105"/>
      <c r="L83" s="105"/>
      <c r="M83" s="110"/>
    </row>
    <row r="84" spans="1:13" s="2" customFormat="1" ht="29.25" customHeight="1">
      <c r="A84" s="41">
        <v>68</v>
      </c>
      <c r="B84" s="131" t="s">
        <v>555</v>
      </c>
      <c r="C84" s="108" t="s">
        <v>25</v>
      </c>
      <c r="D84" s="109" t="s">
        <v>562</v>
      </c>
      <c r="E84" s="105" t="s">
        <v>4</v>
      </c>
      <c r="F84" s="27" t="s">
        <v>675</v>
      </c>
      <c r="G84" s="192"/>
      <c r="H84" s="86"/>
      <c r="I84" s="86"/>
      <c r="J84" s="105"/>
      <c r="K84" s="105"/>
      <c r="L84" s="105"/>
      <c r="M84" s="110"/>
    </row>
    <row r="85" spans="1:13" s="2" customFormat="1" ht="29.25" customHeight="1">
      <c r="A85" s="41">
        <v>68</v>
      </c>
      <c r="B85" s="131" t="s">
        <v>555</v>
      </c>
      <c r="C85" s="108" t="s">
        <v>25</v>
      </c>
      <c r="D85" s="109" t="s">
        <v>562</v>
      </c>
      <c r="E85" s="105" t="s">
        <v>4</v>
      </c>
      <c r="F85" s="27" t="s">
        <v>676</v>
      </c>
      <c r="G85" s="192"/>
      <c r="H85" s="86"/>
      <c r="I85" s="86"/>
      <c r="J85" s="105"/>
      <c r="K85" s="105"/>
      <c r="L85" s="105"/>
      <c r="M85" s="110"/>
    </row>
    <row r="86" spans="1:13" s="2" customFormat="1" ht="29.25" customHeight="1">
      <c r="A86" s="41">
        <v>68</v>
      </c>
      <c r="B86" s="131" t="s">
        <v>555</v>
      </c>
      <c r="C86" s="108" t="s">
        <v>25</v>
      </c>
      <c r="D86" s="109" t="s">
        <v>562</v>
      </c>
      <c r="E86" s="105" t="s">
        <v>4</v>
      </c>
      <c r="F86" s="27" t="s">
        <v>677</v>
      </c>
      <c r="G86" s="193"/>
      <c r="H86" s="86"/>
      <c r="I86" s="86"/>
      <c r="J86" s="105"/>
      <c r="K86" s="105"/>
      <c r="L86" s="105"/>
      <c r="M86" s="110"/>
    </row>
    <row r="87" spans="1:13" s="2" customFormat="1" ht="29.25" customHeight="1">
      <c r="A87" s="41">
        <v>68</v>
      </c>
      <c r="B87" s="131" t="s">
        <v>555</v>
      </c>
      <c r="C87" s="108" t="s">
        <v>25</v>
      </c>
      <c r="D87" s="109" t="s">
        <v>562</v>
      </c>
      <c r="E87" s="105" t="s">
        <v>4</v>
      </c>
      <c r="F87" s="27" t="s">
        <v>679</v>
      </c>
      <c r="G87" s="191" t="s">
        <v>678</v>
      </c>
      <c r="H87" s="86"/>
      <c r="I87" s="86"/>
      <c r="J87" s="105"/>
      <c r="K87" s="105"/>
      <c r="L87" s="105"/>
      <c r="M87" s="110"/>
    </row>
    <row r="88" spans="1:13" s="2" customFormat="1" ht="29.25" customHeight="1">
      <c r="A88" s="41">
        <v>68</v>
      </c>
      <c r="B88" s="131" t="s">
        <v>555</v>
      </c>
      <c r="C88" s="108" t="s">
        <v>25</v>
      </c>
      <c r="D88" s="109" t="s">
        <v>562</v>
      </c>
      <c r="E88" s="105" t="s">
        <v>4</v>
      </c>
      <c r="F88" s="27" t="s">
        <v>680</v>
      </c>
      <c r="G88" s="192"/>
      <c r="H88" s="86"/>
      <c r="I88" s="86"/>
      <c r="J88" s="105"/>
      <c r="K88" s="105"/>
      <c r="L88" s="105"/>
      <c r="M88" s="110"/>
    </row>
    <row r="89" spans="1:13" s="2" customFormat="1" ht="29.25" customHeight="1">
      <c r="A89" s="41">
        <v>68</v>
      </c>
      <c r="B89" s="131" t="s">
        <v>555</v>
      </c>
      <c r="C89" s="108" t="s">
        <v>25</v>
      </c>
      <c r="D89" s="109" t="s">
        <v>562</v>
      </c>
      <c r="E89" s="105" t="s">
        <v>4</v>
      </c>
      <c r="F89" s="27" t="s">
        <v>681</v>
      </c>
      <c r="G89" s="192"/>
      <c r="H89" s="86"/>
      <c r="I89" s="86"/>
      <c r="J89" s="105"/>
      <c r="K89" s="105"/>
      <c r="L89" s="105"/>
      <c r="M89" s="110"/>
    </row>
    <row r="90" spans="1:13" s="2" customFormat="1" ht="29.25" customHeight="1">
      <c r="A90" s="41">
        <v>68</v>
      </c>
      <c r="B90" s="131" t="s">
        <v>555</v>
      </c>
      <c r="C90" s="108" t="s">
        <v>25</v>
      </c>
      <c r="D90" s="109" t="s">
        <v>562</v>
      </c>
      <c r="E90" s="105" t="s">
        <v>4</v>
      </c>
      <c r="F90" s="27" t="s">
        <v>682</v>
      </c>
      <c r="G90" s="193"/>
      <c r="H90" s="86"/>
      <c r="I90" s="86"/>
      <c r="J90" s="105"/>
      <c r="K90" s="105"/>
      <c r="L90" s="105"/>
      <c r="M90" s="110"/>
    </row>
    <row r="91" spans="1:13" s="2" customFormat="1" ht="29.25" customHeight="1">
      <c r="A91" s="41">
        <v>68</v>
      </c>
      <c r="B91" s="131" t="s">
        <v>555</v>
      </c>
      <c r="C91" s="108" t="s">
        <v>25</v>
      </c>
      <c r="D91" s="109" t="s">
        <v>562</v>
      </c>
      <c r="E91" s="105" t="s">
        <v>4</v>
      </c>
      <c r="F91" s="27" t="s">
        <v>684</v>
      </c>
      <c r="G91" s="57" t="s">
        <v>683</v>
      </c>
      <c r="H91" s="86"/>
      <c r="I91" s="86"/>
      <c r="J91" s="105"/>
      <c r="K91" s="105"/>
      <c r="L91" s="105"/>
      <c r="M91" s="110"/>
    </row>
    <row r="92" spans="1:13" s="2" customFormat="1" ht="31.5" customHeight="1">
      <c r="A92" s="41">
        <v>69</v>
      </c>
      <c r="B92" s="131" t="s">
        <v>555</v>
      </c>
      <c r="C92" s="111" t="s">
        <v>25</v>
      </c>
      <c r="D92" s="112" t="s">
        <v>227</v>
      </c>
      <c r="E92" s="113" t="s">
        <v>4</v>
      </c>
      <c r="F92" s="124" t="s">
        <v>247</v>
      </c>
      <c r="G92" s="188" t="s">
        <v>251</v>
      </c>
      <c r="H92" s="115"/>
      <c r="I92" s="115"/>
      <c r="J92" s="113"/>
      <c r="K92" s="113"/>
      <c r="L92" s="113"/>
      <c r="M92" s="116"/>
    </row>
    <row r="93" spans="1:13" s="2" customFormat="1" ht="31.5" customHeight="1">
      <c r="A93" s="41">
        <v>70</v>
      </c>
      <c r="B93" s="131" t="s">
        <v>555</v>
      </c>
      <c r="C93" s="111" t="s">
        <v>25</v>
      </c>
      <c r="D93" s="112" t="s">
        <v>227</v>
      </c>
      <c r="E93" s="113" t="s">
        <v>4</v>
      </c>
      <c r="F93" s="124" t="s">
        <v>248</v>
      </c>
      <c r="G93" s="197"/>
      <c r="H93" s="115"/>
      <c r="I93" s="115"/>
      <c r="J93" s="113"/>
      <c r="K93" s="113"/>
      <c r="L93" s="113"/>
      <c r="M93" s="116"/>
    </row>
    <row r="94" spans="1:13" s="2" customFormat="1" ht="31.5" customHeight="1">
      <c r="A94" s="41">
        <v>71</v>
      </c>
      <c r="B94" s="131" t="s">
        <v>555</v>
      </c>
      <c r="C94" s="111" t="s">
        <v>25</v>
      </c>
      <c r="D94" s="112" t="s">
        <v>227</v>
      </c>
      <c r="E94" s="113" t="s">
        <v>4</v>
      </c>
      <c r="F94" s="124" t="s">
        <v>249</v>
      </c>
      <c r="G94" s="197"/>
      <c r="H94" s="115"/>
      <c r="I94" s="115"/>
      <c r="J94" s="113"/>
      <c r="K94" s="113"/>
      <c r="L94" s="113"/>
      <c r="M94" s="116"/>
    </row>
    <row r="95" spans="1:13" s="2" customFormat="1" ht="31.5" customHeight="1">
      <c r="A95" s="41">
        <v>72</v>
      </c>
      <c r="B95" s="131" t="s">
        <v>555</v>
      </c>
      <c r="C95" s="111" t="s">
        <v>25</v>
      </c>
      <c r="D95" s="112" t="s">
        <v>227</v>
      </c>
      <c r="E95" s="113" t="s">
        <v>4</v>
      </c>
      <c r="F95" s="124" t="s">
        <v>250</v>
      </c>
      <c r="G95" s="189"/>
      <c r="H95" s="115"/>
      <c r="I95" s="115"/>
      <c r="J95" s="113"/>
      <c r="K95" s="113"/>
      <c r="L95" s="113"/>
      <c r="M95" s="116"/>
    </row>
    <row r="96" spans="1:13" s="2" customFormat="1" ht="31.5" customHeight="1">
      <c r="A96" s="41">
        <v>73</v>
      </c>
      <c r="B96" s="131" t="s">
        <v>555</v>
      </c>
      <c r="C96" s="111" t="s">
        <v>25</v>
      </c>
      <c r="D96" s="112" t="s">
        <v>227</v>
      </c>
      <c r="E96" s="113" t="s">
        <v>4</v>
      </c>
      <c r="F96" s="124" t="s">
        <v>252</v>
      </c>
      <c r="G96" s="188" t="s">
        <v>259</v>
      </c>
      <c r="H96" s="115"/>
      <c r="I96" s="115"/>
      <c r="J96" s="113"/>
      <c r="K96" s="113"/>
      <c r="L96" s="113"/>
      <c r="M96" s="116"/>
    </row>
    <row r="97" spans="1:13" s="2" customFormat="1" ht="31.5" customHeight="1">
      <c r="A97" s="41">
        <v>74</v>
      </c>
      <c r="B97" s="131" t="s">
        <v>555</v>
      </c>
      <c r="C97" s="111" t="s">
        <v>25</v>
      </c>
      <c r="D97" s="112" t="s">
        <v>227</v>
      </c>
      <c r="E97" s="113" t="s">
        <v>4</v>
      </c>
      <c r="F97" s="124" t="s">
        <v>253</v>
      </c>
      <c r="G97" s="197"/>
      <c r="H97" s="115"/>
      <c r="I97" s="115"/>
      <c r="J97" s="113"/>
      <c r="K97" s="113"/>
      <c r="L97" s="113"/>
      <c r="M97" s="116"/>
    </row>
    <row r="98" spans="1:13" s="2" customFormat="1" ht="31.5" customHeight="1">
      <c r="A98" s="41">
        <v>75</v>
      </c>
      <c r="B98" s="131" t="s">
        <v>555</v>
      </c>
      <c r="C98" s="111" t="s">
        <v>25</v>
      </c>
      <c r="D98" s="112" t="s">
        <v>227</v>
      </c>
      <c r="E98" s="113" t="s">
        <v>4</v>
      </c>
      <c r="F98" s="124" t="s">
        <v>254</v>
      </c>
      <c r="G98" s="197"/>
      <c r="H98" s="115"/>
      <c r="I98" s="115"/>
      <c r="J98" s="113"/>
      <c r="K98" s="113"/>
      <c r="L98" s="113"/>
      <c r="M98" s="116"/>
    </row>
    <row r="99" spans="1:13" s="2" customFormat="1" ht="31.5" customHeight="1">
      <c r="A99" s="41">
        <v>76</v>
      </c>
      <c r="B99" s="131" t="s">
        <v>555</v>
      </c>
      <c r="C99" s="111" t="s">
        <v>25</v>
      </c>
      <c r="D99" s="112" t="s">
        <v>227</v>
      </c>
      <c r="E99" s="113" t="s">
        <v>4</v>
      </c>
      <c r="F99" s="124" t="s">
        <v>255</v>
      </c>
      <c r="G99" s="197"/>
      <c r="H99" s="115"/>
      <c r="I99" s="115"/>
      <c r="J99" s="113"/>
      <c r="K99" s="113"/>
      <c r="L99" s="113"/>
      <c r="M99" s="116"/>
    </row>
    <row r="100" spans="1:13" s="2" customFormat="1" ht="31.5" customHeight="1">
      <c r="A100" s="41">
        <v>77</v>
      </c>
      <c r="B100" s="131" t="s">
        <v>555</v>
      </c>
      <c r="C100" s="111" t="s">
        <v>25</v>
      </c>
      <c r="D100" s="112" t="s">
        <v>227</v>
      </c>
      <c r="E100" s="113" t="s">
        <v>4</v>
      </c>
      <c r="F100" s="124" t="s">
        <v>256</v>
      </c>
      <c r="G100" s="197"/>
      <c r="H100" s="115"/>
      <c r="I100" s="115"/>
      <c r="J100" s="113"/>
      <c r="K100" s="113"/>
      <c r="L100" s="113"/>
      <c r="M100" s="116"/>
    </row>
    <row r="101" spans="1:13" s="2" customFormat="1" ht="31.5" customHeight="1">
      <c r="A101" s="41">
        <v>78</v>
      </c>
      <c r="B101" s="131" t="s">
        <v>555</v>
      </c>
      <c r="C101" s="111" t="s">
        <v>25</v>
      </c>
      <c r="D101" s="112" t="s">
        <v>227</v>
      </c>
      <c r="E101" s="113" t="s">
        <v>4</v>
      </c>
      <c r="F101" s="124" t="s">
        <v>257</v>
      </c>
      <c r="G101" s="197"/>
      <c r="H101" s="115"/>
      <c r="I101" s="115"/>
      <c r="J101" s="113"/>
      <c r="K101" s="113"/>
      <c r="L101" s="113"/>
      <c r="M101" s="116"/>
    </row>
    <row r="102" spans="1:13" s="2" customFormat="1" ht="31.5" customHeight="1">
      <c r="A102" s="41">
        <v>79</v>
      </c>
      <c r="B102" s="131" t="s">
        <v>555</v>
      </c>
      <c r="C102" s="111" t="s">
        <v>25</v>
      </c>
      <c r="D102" s="112" t="s">
        <v>227</v>
      </c>
      <c r="E102" s="113" t="s">
        <v>4</v>
      </c>
      <c r="F102" s="124" t="s">
        <v>258</v>
      </c>
      <c r="G102" s="189"/>
      <c r="H102" s="115"/>
      <c r="I102" s="115"/>
      <c r="J102" s="113"/>
      <c r="K102" s="113"/>
      <c r="L102" s="113"/>
      <c r="M102" s="116"/>
    </row>
    <row r="103" spans="1:13" s="2" customFormat="1" ht="31.5" customHeight="1">
      <c r="A103" s="41">
        <v>80</v>
      </c>
      <c r="B103" s="131" t="s">
        <v>555</v>
      </c>
      <c r="C103" s="111" t="s">
        <v>25</v>
      </c>
      <c r="D103" s="112" t="s">
        <v>227</v>
      </c>
      <c r="E103" s="113" t="s">
        <v>4</v>
      </c>
      <c r="F103" s="124" t="s">
        <v>260</v>
      </c>
      <c r="G103" s="188" t="s">
        <v>265</v>
      </c>
      <c r="H103" s="115"/>
      <c r="I103" s="115"/>
      <c r="J103" s="113"/>
      <c r="K103" s="113"/>
      <c r="L103" s="113"/>
      <c r="M103" s="116"/>
    </row>
    <row r="104" spans="1:13" s="2" customFormat="1" ht="31.5" customHeight="1">
      <c r="A104" s="41">
        <v>81</v>
      </c>
      <c r="B104" s="131" t="s">
        <v>555</v>
      </c>
      <c r="C104" s="111" t="s">
        <v>25</v>
      </c>
      <c r="D104" s="112" t="s">
        <v>227</v>
      </c>
      <c r="E104" s="113" t="s">
        <v>4</v>
      </c>
      <c r="F104" s="124" t="s">
        <v>261</v>
      </c>
      <c r="G104" s="197"/>
      <c r="H104" s="115"/>
      <c r="I104" s="115"/>
      <c r="J104" s="113"/>
      <c r="K104" s="113"/>
      <c r="L104" s="113"/>
      <c r="M104" s="116"/>
    </row>
    <row r="105" spans="1:13" s="2" customFormat="1" ht="31.5" customHeight="1">
      <c r="A105" s="41">
        <v>82</v>
      </c>
      <c r="B105" s="131" t="s">
        <v>555</v>
      </c>
      <c r="C105" s="111" t="s">
        <v>25</v>
      </c>
      <c r="D105" s="112" t="s">
        <v>227</v>
      </c>
      <c r="E105" s="113" t="s">
        <v>4</v>
      </c>
      <c r="F105" s="124" t="s">
        <v>262</v>
      </c>
      <c r="G105" s="197"/>
      <c r="H105" s="115"/>
      <c r="I105" s="115"/>
      <c r="J105" s="113"/>
      <c r="K105" s="113"/>
      <c r="L105" s="113"/>
      <c r="M105" s="116"/>
    </row>
    <row r="106" spans="1:13" s="2" customFormat="1" ht="31.5" customHeight="1">
      <c r="A106" s="41">
        <v>83</v>
      </c>
      <c r="B106" s="131" t="s">
        <v>555</v>
      </c>
      <c r="C106" s="111" t="s">
        <v>25</v>
      </c>
      <c r="D106" s="112" t="s">
        <v>227</v>
      </c>
      <c r="E106" s="113" t="s">
        <v>4</v>
      </c>
      <c r="F106" s="124" t="s">
        <v>263</v>
      </c>
      <c r="G106" s="197"/>
      <c r="H106" s="115"/>
      <c r="I106" s="115"/>
      <c r="J106" s="113"/>
      <c r="K106" s="113"/>
      <c r="L106" s="113"/>
      <c r="M106" s="116"/>
    </row>
    <row r="107" spans="1:13" s="2" customFormat="1" ht="31.5" customHeight="1">
      <c r="A107" s="41">
        <v>84</v>
      </c>
      <c r="B107" s="131" t="s">
        <v>555</v>
      </c>
      <c r="C107" s="111" t="s">
        <v>25</v>
      </c>
      <c r="D107" s="112" t="s">
        <v>227</v>
      </c>
      <c r="E107" s="113" t="s">
        <v>4</v>
      </c>
      <c r="F107" s="124" t="s">
        <v>264</v>
      </c>
      <c r="G107" s="189"/>
      <c r="H107" s="115"/>
      <c r="I107" s="115"/>
      <c r="J107" s="113"/>
      <c r="K107" s="113"/>
      <c r="L107" s="113"/>
      <c r="M107" s="116"/>
    </row>
    <row r="108" spans="1:13" s="2" customFormat="1" ht="31.5" customHeight="1">
      <c r="A108" s="41">
        <v>85</v>
      </c>
      <c r="B108" s="131" t="s">
        <v>555</v>
      </c>
      <c r="C108" s="111" t="s">
        <v>25</v>
      </c>
      <c r="D108" s="112" t="s">
        <v>227</v>
      </c>
      <c r="E108" s="113" t="s">
        <v>4</v>
      </c>
      <c r="F108" s="124" t="s">
        <v>266</v>
      </c>
      <c r="G108" s="188" t="s">
        <v>272</v>
      </c>
      <c r="H108" s="115"/>
      <c r="I108" s="115"/>
      <c r="J108" s="113"/>
      <c r="K108" s="113"/>
      <c r="L108" s="113"/>
      <c r="M108" s="116"/>
    </row>
    <row r="109" spans="1:13" s="2" customFormat="1" ht="31.5" customHeight="1">
      <c r="A109" s="41">
        <v>86</v>
      </c>
      <c r="B109" s="131" t="s">
        <v>555</v>
      </c>
      <c r="C109" s="111" t="s">
        <v>25</v>
      </c>
      <c r="D109" s="112" t="s">
        <v>227</v>
      </c>
      <c r="E109" s="113" t="s">
        <v>4</v>
      </c>
      <c r="F109" s="124" t="s">
        <v>267</v>
      </c>
      <c r="G109" s="197"/>
      <c r="H109" s="115"/>
      <c r="I109" s="115"/>
      <c r="J109" s="113"/>
      <c r="K109" s="113"/>
      <c r="L109" s="113"/>
      <c r="M109" s="116"/>
    </row>
    <row r="110" spans="1:13" s="2" customFormat="1" ht="31.5" customHeight="1">
      <c r="A110" s="41">
        <v>87</v>
      </c>
      <c r="B110" s="131" t="s">
        <v>555</v>
      </c>
      <c r="C110" s="111" t="s">
        <v>25</v>
      </c>
      <c r="D110" s="112" t="s">
        <v>227</v>
      </c>
      <c r="E110" s="113" t="s">
        <v>4</v>
      </c>
      <c r="F110" s="124" t="s">
        <v>268</v>
      </c>
      <c r="G110" s="197"/>
      <c r="H110" s="115"/>
      <c r="I110" s="115"/>
      <c r="J110" s="113"/>
      <c r="K110" s="113"/>
      <c r="L110" s="113"/>
      <c r="M110" s="116"/>
    </row>
    <row r="111" spans="1:13" s="2" customFormat="1" ht="31.5" customHeight="1">
      <c r="A111" s="41">
        <v>88</v>
      </c>
      <c r="B111" s="131" t="s">
        <v>555</v>
      </c>
      <c r="C111" s="111" t="s">
        <v>25</v>
      </c>
      <c r="D111" s="112" t="s">
        <v>227</v>
      </c>
      <c r="E111" s="113" t="s">
        <v>4</v>
      </c>
      <c r="F111" s="124" t="s">
        <v>269</v>
      </c>
      <c r="G111" s="197"/>
      <c r="H111" s="115"/>
      <c r="I111" s="115"/>
      <c r="J111" s="113"/>
      <c r="K111" s="113"/>
      <c r="L111" s="113"/>
      <c r="M111" s="116"/>
    </row>
    <row r="112" spans="1:13" s="2" customFormat="1" ht="31.5" customHeight="1">
      <c r="A112" s="41">
        <v>89</v>
      </c>
      <c r="B112" s="131" t="s">
        <v>555</v>
      </c>
      <c r="C112" s="111" t="s">
        <v>25</v>
      </c>
      <c r="D112" s="112" t="s">
        <v>227</v>
      </c>
      <c r="E112" s="113" t="s">
        <v>4</v>
      </c>
      <c r="F112" s="124" t="s">
        <v>270</v>
      </c>
      <c r="G112" s="197"/>
      <c r="H112" s="115"/>
      <c r="I112" s="115"/>
      <c r="J112" s="113"/>
      <c r="K112" s="113"/>
      <c r="L112" s="113"/>
      <c r="M112" s="116"/>
    </row>
    <row r="113" spans="1:13" s="2" customFormat="1" ht="31.5" customHeight="1">
      <c r="A113" s="41">
        <v>90</v>
      </c>
      <c r="B113" s="131" t="s">
        <v>555</v>
      </c>
      <c r="C113" s="111" t="s">
        <v>25</v>
      </c>
      <c r="D113" s="112" t="s">
        <v>227</v>
      </c>
      <c r="E113" s="113" t="s">
        <v>4</v>
      </c>
      <c r="F113" s="124" t="s">
        <v>271</v>
      </c>
      <c r="G113" s="189"/>
      <c r="H113" s="115"/>
      <c r="I113" s="115"/>
      <c r="J113" s="113"/>
      <c r="K113" s="113"/>
      <c r="L113" s="113"/>
      <c r="M113" s="116"/>
    </row>
    <row r="114" spans="1:13" s="2" customFormat="1" ht="31.5" customHeight="1">
      <c r="A114" s="41">
        <v>91</v>
      </c>
      <c r="B114" s="131" t="s">
        <v>555</v>
      </c>
      <c r="C114" s="111" t="s">
        <v>25</v>
      </c>
      <c r="D114" s="112" t="s">
        <v>227</v>
      </c>
      <c r="E114" s="113" t="s">
        <v>4</v>
      </c>
      <c r="F114" s="124" t="s">
        <v>273</v>
      </c>
      <c r="G114" s="117" t="s">
        <v>274</v>
      </c>
      <c r="H114" s="115"/>
      <c r="I114" s="115"/>
      <c r="J114" s="113"/>
      <c r="K114" s="113"/>
      <c r="L114" s="113"/>
      <c r="M114" s="116"/>
    </row>
    <row r="115" spans="1:13" s="2" customFormat="1" ht="31.5" customHeight="1">
      <c r="A115" s="41">
        <v>92</v>
      </c>
      <c r="B115" s="131" t="s">
        <v>555</v>
      </c>
      <c r="C115" s="111" t="s">
        <v>25</v>
      </c>
      <c r="D115" s="112" t="s">
        <v>227</v>
      </c>
      <c r="E115" s="113" t="s">
        <v>4</v>
      </c>
      <c r="F115" s="124" t="s">
        <v>276</v>
      </c>
      <c r="G115" s="188" t="s">
        <v>275</v>
      </c>
      <c r="H115" s="115"/>
      <c r="I115" s="115"/>
      <c r="J115" s="113"/>
      <c r="K115" s="113"/>
      <c r="L115" s="113"/>
      <c r="M115" s="116"/>
    </row>
    <row r="116" spans="1:13" s="2" customFormat="1" ht="31.5" customHeight="1">
      <c r="A116" s="41">
        <v>93</v>
      </c>
      <c r="B116" s="131" t="s">
        <v>555</v>
      </c>
      <c r="C116" s="111" t="s">
        <v>25</v>
      </c>
      <c r="D116" s="112" t="s">
        <v>227</v>
      </c>
      <c r="E116" s="113" t="s">
        <v>4</v>
      </c>
      <c r="F116" s="124" t="s">
        <v>277</v>
      </c>
      <c r="G116" s="197"/>
      <c r="H116" s="115"/>
      <c r="I116" s="115"/>
      <c r="J116" s="113"/>
      <c r="K116" s="113"/>
      <c r="L116" s="113"/>
      <c r="M116" s="116"/>
    </row>
    <row r="117" spans="1:13" s="2" customFormat="1" ht="31.5" customHeight="1">
      <c r="A117" s="41">
        <v>94</v>
      </c>
      <c r="B117" s="131" t="s">
        <v>555</v>
      </c>
      <c r="C117" s="111" t="s">
        <v>25</v>
      </c>
      <c r="D117" s="112" t="s">
        <v>227</v>
      </c>
      <c r="E117" s="113" t="s">
        <v>4</v>
      </c>
      <c r="F117" s="124" t="s">
        <v>278</v>
      </c>
      <c r="G117" s="197"/>
      <c r="H117" s="115"/>
      <c r="I117" s="115"/>
      <c r="J117" s="113"/>
      <c r="K117" s="113"/>
      <c r="L117" s="113"/>
      <c r="M117" s="116"/>
    </row>
    <row r="118" spans="1:13" s="2" customFormat="1" ht="31.5" customHeight="1">
      <c r="A118" s="41">
        <v>95</v>
      </c>
      <c r="B118" s="131" t="s">
        <v>555</v>
      </c>
      <c r="C118" s="111" t="s">
        <v>25</v>
      </c>
      <c r="D118" s="112" t="s">
        <v>227</v>
      </c>
      <c r="E118" s="113" t="s">
        <v>4</v>
      </c>
      <c r="F118" s="124" t="s">
        <v>279</v>
      </c>
      <c r="G118" s="189"/>
      <c r="H118" s="115"/>
      <c r="I118" s="115"/>
      <c r="J118" s="113"/>
      <c r="K118" s="113"/>
      <c r="L118" s="113"/>
      <c r="M118" s="116"/>
    </row>
    <row r="119" spans="1:13" s="2" customFormat="1" ht="31.5" customHeight="1">
      <c r="A119" s="41">
        <v>96</v>
      </c>
      <c r="B119" s="131" t="s">
        <v>555</v>
      </c>
      <c r="C119" s="127" t="s">
        <v>25</v>
      </c>
      <c r="D119" s="109" t="s">
        <v>280</v>
      </c>
      <c r="E119" s="105" t="s">
        <v>31</v>
      </c>
      <c r="F119" s="27" t="s">
        <v>574</v>
      </c>
      <c r="G119" s="126"/>
      <c r="H119" s="86"/>
      <c r="I119" s="86"/>
      <c r="J119" s="105"/>
      <c r="K119" s="105"/>
      <c r="L119" s="105"/>
      <c r="M119" s="110"/>
    </row>
    <row r="120" spans="1:13" s="2" customFormat="1" ht="31.5" customHeight="1">
      <c r="A120" s="41">
        <v>97</v>
      </c>
      <c r="B120" s="131" t="s">
        <v>555</v>
      </c>
      <c r="C120" s="127" t="s">
        <v>25</v>
      </c>
      <c r="D120" s="109" t="s">
        <v>280</v>
      </c>
      <c r="E120" s="105" t="s">
        <v>31</v>
      </c>
      <c r="F120" s="27" t="s">
        <v>575</v>
      </c>
      <c r="G120" s="126"/>
      <c r="H120" s="86"/>
      <c r="I120" s="86"/>
      <c r="J120" s="105"/>
      <c r="K120" s="105"/>
      <c r="L120" s="105"/>
      <c r="M120" s="110"/>
    </row>
    <row r="121" spans="1:13" s="2" customFormat="1" ht="31.5" customHeight="1">
      <c r="A121" s="41">
        <v>98</v>
      </c>
      <c r="B121" s="131" t="s">
        <v>555</v>
      </c>
      <c r="C121" s="127" t="s">
        <v>25</v>
      </c>
      <c r="D121" s="109" t="s">
        <v>280</v>
      </c>
      <c r="E121" s="105" t="s">
        <v>31</v>
      </c>
      <c r="F121" s="27" t="s">
        <v>576</v>
      </c>
      <c r="G121" s="126"/>
      <c r="H121" s="86"/>
      <c r="I121" s="86"/>
      <c r="J121" s="105"/>
      <c r="K121" s="105"/>
      <c r="L121" s="105"/>
      <c r="M121" s="110"/>
    </row>
    <row r="122" spans="1:13" s="2" customFormat="1" ht="31.5" customHeight="1">
      <c r="A122" s="41">
        <v>99</v>
      </c>
      <c r="B122" s="131" t="s">
        <v>555</v>
      </c>
      <c r="C122" s="127" t="s">
        <v>25</v>
      </c>
      <c r="D122" s="109" t="s">
        <v>280</v>
      </c>
      <c r="E122" s="105" t="s">
        <v>31</v>
      </c>
      <c r="F122" s="27" t="s">
        <v>577</v>
      </c>
      <c r="G122" s="126"/>
      <c r="H122" s="86"/>
      <c r="I122" s="86"/>
      <c r="J122" s="105"/>
      <c r="K122" s="105"/>
      <c r="L122" s="105"/>
      <c r="M122" s="110"/>
    </row>
    <row r="123" spans="1:13" s="2" customFormat="1" ht="31.5" customHeight="1">
      <c r="A123" s="41">
        <v>100</v>
      </c>
      <c r="B123" s="131" t="s">
        <v>555</v>
      </c>
      <c r="C123" s="127" t="s">
        <v>25</v>
      </c>
      <c r="D123" s="109" t="s">
        <v>280</v>
      </c>
      <c r="E123" s="105" t="s">
        <v>31</v>
      </c>
      <c r="F123" s="27" t="s">
        <v>578</v>
      </c>
      <c r="G123" s="126"/>
      <c r="H123" s="86"/>
      <c r="I123" s="86"/>
      <c r="J123" s="105"/>
      <c r="K123" s="105"/>
      <c r="L123" s="105"/>
      <c r="M123" s="110"/>
    </row>
    <row r="124" spans="1:13" s="2" customFormat="1" ht="31.5" customHeight="1">
      <c r="A124" s="41">
        <v>101</v>
      </c>
      <c r="B124" s="131" t="s">
        <v>555</v>
      </c>
      <c r="C124" s="127" t="s">
        <v>25</v>
      </c>
      <c r="D124" s="109" t="s">
        <v>280</v>
      </c>
      <c r="E124" s="105" t="s">
        <v>31</v>
      </c>
      <c r="F124" s="27" t="s">
        <v>579</v>
      </c>
      <c r="G124" s="126"/>
      <c r="H124" s="86"/>
      <c r="I124" s="86"/>
      <c r="J124" s="105"/>
      <c r="K124" s="105"/>
      <c r="L124" s="105"/>
      <c r="M124" s="110"/>
    </row>
    <row r="125" spans="1:13" s="2" customFormat="1" ht="31.5" customHeight="1">
      <c r="A125" s="41">
        <v>102</v>
      </c>
      <c r="B125" s="131" t="s">
        <v>555</v>
      </c>
      <c r="C125" s="127" t="s">
        <v>25</v>
      </c>
      <c r="D125" s="109" t="s">
        <v>280</v>
      </c>
      <c r="E125" s="105" t="s">
        <v>31</v>
      </c>
      <c r="F125" s="27" t="s">
        <v>580</v>
      </c>
      <c r="G125" s="126"/>
      <c r="H125" s="86"/>
      <c r="I125" s="86"/>
      <c r="J125" s="105"/>
      <c r="K125" s="105"/>
      <c r="L125" s="105"/>
      <c r="M125" s="110"/>
    </row>
    <row r="126" spans="1:13" s="2" customFormat="1" ht="31.5" customHeight="1">
      <c r="A126" s="41">
        <v>103</v>
      </c>
      <c r="B126" s="131" t="s">
        <v>555</v>
      </c>
      <c r="C126" s="127" t="s">
        <v>25</v>
      </c>
      <c r="D126" s="109" t="s">
        <v>280</v>
      </c>
      <c r="E126" s="105" t="s">
        <v>31</v>
      </c>
      <c r="F126" s="27" t="s">
        <v>581</v>
      </c>
      <c r="G126" s="126"/>
      <c r="H126" s="86"/>
      <c r="I126" s="86"/>
      <c r="J126" s="105"/>
      <c r="K126" s="105"/>
      <c r="L126" s="105"/>
      <c r="M126" s="110"/>
    </row>
    <row r="127" spans="1:13" s="2" customFormat="1" ht="31.5" customHeight="1">
      <c r="A127" s="41">
        <v>104</v>
      </c>
      <c r="B127" s="131" t="s">
        <v>555</v>
      </c>
      <c r="C127" s="127" t="s">
        <v>25</v>
      </c>
      <c r="D127" s="109" t="s">
        <v>280</v>
      </c>
      <c r="E127" s="105" t="s">
        <v>31</v>
      </c>
      <c r="F127" s="27" t="s">
        <v>582</v>
      </c>
      <c r="G127" s="126"/>
      <c r="H127" s="86"/>
      <c r="I127" s="86"/>
      <c r="J127" s="105"/>
      <c r="K127" s="105"/>
      <c r="L127" s="105"/>
      <c r="M127" s="110"/>
    </row>
    <row r="128" spans="1:13" s="2" customFormat="1" ht="31.5" customHeight="1">
      <c r="A128" s="41">
        <v>105</v>
      </c>
      <c r="B128" s="131" t="s">
        <v>555</v>
      </c>
      <c r="C128" s="127" t="s">
        <v>25</v>
      </c>
      <c r="D128" s="109" t="s">
        <v>280</v>
      </c>
      <c r="E128" s="105" t="s">
        <v>31</v>
      </c>
      <c r="F128" s="27" t="s">
        <v>583</v>
      </c>
      <c r="G128" s="126"/>
      <c r="H128" s="86"/>
      <c r="I128" s="86"/>
      <c r="J128" s="105"/>
      <c r="K128" s="105"/>
      <c r="L128" s="105"/>
      <c r="M128" s="110"/>
    </row>
    <row r="129" spans="1:13" s="2" customFormat="1" ht="31.5" customHeight="1">
      <c r="A129" s="41">
        <v>106</v>
      </c>
      <c r="B129" s="131" t="s">
        <v>555</v>
      </c>
      <c r="C129" s="127" t="s">
        <v>25</v>
      </c>
      <c r="D129" s="109" t="s">
        <v>280</v>
      </c>
      <c r="E129" s="105" t="s">
        <v>31</v>
      </c>
      <c r="F129" s="27" t="s">
        <v>584</v>
      </c>
      <c r="G129" s="126"/>
      <c r="H129" s="86"/>
      <c r="I129" s="86"/>
      <c r="J129" s="105"/>
      <c r="K129" s="105"/>
      <c r="L129" s="105"/>
      <c r="M129" s="110"/>
    </row>
    <row r="130" spans="1:13" s="2" customFormat="1" ht="31.5" customHeight="1">
      <c r="A130" s="41">
        <v>107</v>
      </c>
      <c r="B130" s="131" t="s">
        <v>555</v>
      </c>
      <c r="C130" s="127" t="s">
        <v>25</v>
      </c>
      <c r="D130" s="109" t="s">
        <v>280</v>
      </c>
      <c r="E130" s="105" t="s">
        <v>31</v>
      </c>
      <c r="F130" s="27" t="s">
        <v>585</v>
      </c>
      <c r="G130" s="126"/>
      <c r="H130" s="86"/>
      <c r="I130" s="86"/>
      <c r="J130" s="105"/>
      <c r="K130" s="105"/>
      <c r="L130" s="105"/>
      <c r="M130" s="110"/>
    </row>
    <row r="131" spans="1:13" s="2" customFormat="1" ht="31.5" customHeight="1">
      <c r="A131" s="41">
        <v>108</v>
      </c>
      <c r="B131" s="131" t="s">
        <v>555</v>
      </c>
      <c r="C131" s="127" t="s">
        <v>25</v>
      </c>
      <c r="D131" s="109" t="s">
        <v>280</v>
      </c>
      <c r="E131" s="105" t="s">
        <v>31</v>
      </c>
      <c r="F131" s="27" t="s">
        <v>586</v>
      </c>
      <c r="G131" s="126"/>
      <c r="H131" s="86"/>
      <c r="I131" s="86"/>
      <c r="J131" s="105"/>
      <c r="K131" s="105"/>
      <c r="L131" s="105"/>
      <c r="M131" s="110"/>
    </row>
    <row r="132" spans="1:13" s="2" customFormat="1" ht="31.5" customHeight="1">
      <c r="A132" s="41">
        <v>109</v>
      </c>
      <c r="B132" s="131" t="s">
        <v>555</v>
      </c>
      <c r="C132" s="127" t="s">
        <v>25</v>
      </c>
      <c r="D132" s="109" t="s">
        <v>280</v>
      </c>
      <c r="E132" s="105" t="s">
        <v>31</v>
      </c>
      <c r="F132" s="27" t="s">
        <v>587</v>
      </c>
      <c r="G132" s="126"/>
      <c r="H132" s="86"/>
      <c r="I132" s="86"/>
      <c r="J132" s="105"/>
      <c r="K132" s="105"/>
      <c r="L132" s="105"/>
      <c r="M132" s="110"/>
    </row>
    <row r="133" spans="1:13" s="2" customFormat="1" ht="31.5" customHeight="1">
      <c r="A133" s="41">
        <v>110</v>
      </c>
      <c r="B133" s="131" t="s">
        <v>555</v>
      </c>
      <c r="C133" s="127" t="s">
        <v>25</v>
      </c>
      <c r="D133" s="109" t="s">
        <v>280</v>
      </c>
      <c r="E133" s="105" t="s">
        <v>31</v>
      </c>
      <c r="F133" s="27" t="s">
        <v>588</v>
      </c>
      <c r="G133" s="126"/>
      <c r="H133" s="86"/>
      <c r="I133" s="86"/>
      <c r="J133" s="105"/>
      <c r="K133" s="105"/>
      <c r="L133" s="105"/>
      <c r="M133" s="110"/>
    </row>
    <row r="134" spans="1:13" s="2" customFormat="1" ht="27">
      <c r="A134" s="41">
        <v>111</v>
      </c>
      <c r="B134" s="131" t="s">
        <v>555</v>
      </c>
      <c r="C134" s="101" t="s">
        <v>27</v>
      </c>
      <c r="D134" s="94" t="s">
        <v>28</v>
      </c>
      <c r="E134" s="105" t="s">
        <v>31</v>
      </c>
      <c r="F134" s="103" t="s">
        <v>226</v>
      </c>
      <c r="G134" s="95"/>
      <c r="H134" s="106"/>
      <c r="I134" s="106"/>
      <c r="J134" s="107"/>
      <c r="K134" s="107"/>
      <c r="L134" s="107"/>
      <c r="M134" s="104"/>
    </row>
    <row r="135" spans="1:13" s="2" customFormat="1" ht="27">
      <c r="A135" s="41">
        <v>112</v>
      </c>
      <c r="B135" s="131" t="s">
        <v>555</v>
      </c>
      <c r="C135" s="102" t="s">
        <v>230</v>
      </c>
      <c r="D135" s="93" t="s">
        <v>229</v>
      </c>
      <c r="E135" s="105" t="s">
        <v>31</v>
      </c>
      <c r="F135" s="42" t="s">
        <v>226</v>
      </c>
      <c r="G135" s="54"/>
      <c r="H135" s="86"/>
      <c r="I135" s="86"/>
      <c r="J135" s="105"/>
      <c r="K135" s="105"/>
      <c r="L135" s="105"/>
      <c r="M135" s="64"/>
    </row>
    <row r="136" spans="1:13" s="2" customFormat="1" ht="21.75" customHeight="1">
      <c r="A136" s="41">
        <v>113</v>
      </c>
      <c r="B136" s="131" t="s">
        <v>555</v>
      </c>
      <c r="C136" s="128" t="s">
        <v>230</v>
      </c>
      <c r="D136" s="112" t="s">
        <v>282</v>
      </c>
      <c r="E136" s="113" t="s">
        <v>4</v>
      </c>
      <c r="F136" s="129" t="s">
        <v>231</v>
      </c>
      <c r="G136" s="188" t="s">
        <v>238</v>
      </c>
      <c r="H136" s="115"/>
      <c r="I136" s="115"/>
      <c r="J136" s="113" t="s">
        <v>220</v>
      </c>
      <c r="K136" s="113"/>
      <c r="L136" s="113"/>
      <c r="M136" s="116"/>
    </row>
    <row r="137" spans="1:13" s="2" customFormat="1" ht="71.25" customHeight="1">
      <c r="A137" s="41">
        <v>114</v>
      </c>
      <c r="B137" s="131" t="s">
        <v>555</v>
      </c>
      <c r="C137" s="128" t="s">
        <v>230</v>
      </c>
      <c r="D137" s="112" t="s">
        <v>282</v>
      </c>
      <c r="E137" s="113" t="s">
        <v>4</v>
      </c>
      <c r="F137" s="129" t="s">
        <v>232</v>
      </c>
      <c r="G137" s="197"/>
      <c r="H137" s="115"/>
      <c r="I137" s="115"/>
      <c r="J137" s="113" t="s">
        <v>220</v>
      </c>
      <c r="K137" s="113"/>
      <c r="L137" s="113"/>
      <c r="M137" s="116"/>
    </row>
    <row r="138" spans="1:13" s="2" customFormat="1" ht="70.5" customHeight="1">
      <c r="A138" s="41">
        <v>115</v>
      </c>
      <c r="B138" s="131" t="s">
        <v>555</v>
      </c>
      <c r="C138" s="128" t="s">
        <v>230</v>
      </c>
      <c r="D138" s="112" t="s">
        <v>282</v>
      </c>
      <c r="E138" s="113" t="s">
        <v>4</v>
      </c>
      <c r="F138" s="129" t="s">
        <v>233</v>
      </c>
      <c r="G138" s="197"/>
      <c r="H138" s="115"/>
      <c r="I138" s="115"/>
      <c r="J138" s="113" t="s">
        <v>220</v>
      </c>
      <c r="K138" s="113"/>
      <c r="L138" s="113"/>
      <c r="M138" s="116"/>
    </row>
    <row r="139" spans="1:13" s="2" customFormat="1" ht="21.75" customHeight="1">
      <c r="A139" s="41">
        <v>116</v>
      </c>
      <c r="B139" s="131" t="s">
        <v>555</v>
      </c>
      <c r="C139" s="128" t="s">
        <v>230</v>
      </c>
      <c r="D139" s="112" t="s">
        <v>282</v>
      </c>
      <c r="E139" s="113" t="s">
        <v>4</v>
      </c>
      <c r="F139" s="129" t="s">
        <v>234</v>
      </c>
      <c r="G139" s="197"/>
      <c r="H139" s="115"/>
      <c r="I139" s="115"/>
      <c r="J139" s="113" t="s">
        <v>220</v>
      </c>
      <c r="K139" s="113"/>
      <c r="L139" s="113"/>
      <c r="M139" s="116"/>
    </row>
    <row r="140" spans="1:13" s="2" customFormat="1" ht="21.75" customHeight="1">
      <c r="A140" s="41">
        <v>117</v>
      </c>
      <c r="B140" s="131" t="s">
        <v>555</v>
      </c>
      <c r="C140" s="128" t="s">
        <v>230</v>
      </c>
      <c r="D140" s="112" t="s">
        <v>282</v>
      </c>
      <c r="E140" s="113" t="s">
        <v>4</v>
      </c>
      <c r="F140" s="129" t="s">
        <v>235</v>
      </c>
      <c r="G140" s="197"/>
      <c r="H140" s="115"/>
      <c r="I140" s="115"/>
      <c r="J140" s="113" t="s">
        <v>220</v>
      </c>
      <c r="K140" s="113"/>
      <c r="L140" s="113"/>
      <c r="M140" s="116"/>
    </row>
    <row r="141" spans="1:13" s="2" customFormat="1" ht="21.75" customHeight="1">
      <c r="A141" s="41">
        <v>118</v>
      </c>
      <c r="B141" s="131" t="s">
        <v>555</v>
      </c>
      <c r="C141" s="128" t="s">
        <v>230</v>
      </c>
      <c r="D141" s="112" t="s">
        <v>282</v>
      </c>
      <c r="E141" s="113" t="s">
        <v>4</v>
      </c>
      <c r="F141" s="129" t="s">
        <v>236</v>
      </c>
      <c r="G141" s="197"/>
      <c r="H141" s="115"/>
      <c r="I141" s="115"/>
      <c r="J141" s="113" t="s">
        <v>220</v>
      </c>
      <c r="K141" s="113"/>
      <c r="L141" s="113"/>
      <c r="M141" s="116"/>
    </row>
    <row r="142" spans="1:13" s="2" customFormat="1" ht="21.75" customHeight="1">
      <c r="A142" s="41">
        <v>119</v>
      </c>
      <c r="B142" s="131" t="s">
        <v>555</v>
      </c>
      <c r="C142" s="128" t="s">
        <v>230</v>
      </c>
      <c r="D142" s="112" t="s">
        <v>282</v>
      </c>
      <c r="E142" s="113" t="s">
        <v>4</v>
      </c>
      <c r="F142" s="129" t="s">
        <v>237</v>
      </c>
      <c r="G142" s="189"/>
      <c r="H142" s="115"/>
      <c r="I142" s="115"/>
      <c r="J142" s="113" t="s">
        <v>220</v>
      </c>
      <c r="K142" s="113"/>
      <c r="L142" s="113"/>
      <c r="M142" s="116"/>
    </row>
    <row r="143" spans="1:13" s="2" customFormat="1" ht="21.75" customHeight="1">
      <c r="A143" s="41">
        <v>120</v>
      </c>
      <c r="B143" s="131" t="s">
        <v>555</v>
      </c>
      <c r="C143" s="128" t="s">
        <v>230</v>
      </c>
      <c r="D143" s="112" t="s">
        <v>282</v>
      </c>
      <c r="E143" s="113" t="s">
        <v>4</v>
      </c>
      <c r="F143" s="129" t="s">
        <v>234</v>
      </c>
      <c r="G143" s="188" t="s">
        <v>241</v>
      </c>
      <c r="H143" s="115"/>
      <c r="I143" s="115"/>
      <c r="J143" s="113" t="s">
        <v>221</v>
      </c>
      <c r="K143" s="113"/>
      <c r="L143" s="113"/>
      <c r="M143" s="116"/>
    </row>
    <row r="144" spans="1:13" s="2" customFormat="1" ht="21.75" customHeight="1">
      <c r="A144" s="41">
        <v>121</v>
      </c>
      <c r="B144" s="131" t="s">
        <v>555</v>
      </c>
      <c r="C144" s="128" t="s">
        <v>230</v>
      </c>
      <c r="D144" s="112" t="s">
        <v>282</v>
      </c>
      <c r="E144" s="113" t="s">
        <v>4</v>
      </c>
      <c r="F144" s="129" t="s">
        <v>235</v>
      </c>
      <c r="G144" s="197"/>
      <c r="H144" s="115"/>
      <c r="I144" s="115"/>
      <c r="J144" s="113" t="s">
        <v>221</v>
      </c>
      <c r="K144" s="113"/>
      <c r="L144" s="113"/>
      <c r="M144" s="116"/>
    </row>
    <row r="145" spans="1:13" s="2" customFormat="1" ht="21.75" customHeight="1">
      <c r="A145" s="41">
        <v>122</v>
      </c>
      <c r="B145" s="131" t="s">
        <v>555</v>
      </c>
      <c r="C145" s="128" t="s">
        <v>230</v>
      </c>
      <c r="D145" s="112" t="s">
        <v>282</v>
      </c>
      <c r="E145" s="113" t="s">
        <v>4</v>
      </c>
      <c r="F145" s="129" t="s">
        <v>239</v>
      </c>
      <c r="G145" s="197"/>
      <c r="H145" s="115"/>
      <c r="I145" s="115"/>
      <c r="J145" s="113" t="s">
        <v>220</v>
      </c>
      <c r="K145" s="113"/>
      <c r="L145" s="113"/>
      <c r="M145" s="116"/>
    </row>
    <row r="146" spans="1:13" s="2" customFormat="1" ht="21.75" customHeight="1">
      <c r="A146" s="41">
        <v>123</v>
      </c>
      <c r="B146" s="131" t="s">
        <v>555</v>
      </c>
      <c r="C146" s="128" t="s">
        <v>230</v>
      </c>
      <c r="D146" s="112" t="s">
        <v>282</v>
      </c>
      <c r="E146" s="113" t="s">
        <v>4</v>
      </c>
      <c r="F146" s="129" t="s">
        <v>240</v>
      </c>
      <c r="G146" s="189"/>
      <c r="H146" s="115"/>
      <c r="I146" s="115"/>
      <c r="J146" s="113" t="s">
        <v>220</v>
      </c>
      <c r="K146" s="113"/>
      <c r="L146" s="113"/>
      <c r="M146" s="116"/>
    </row>
    <row r="147" spans="1:13" s="2" customFormat="1" ht="21.75" customHeight="1">
      <c r="A147" s="41">
        <v>124</v>
      </c>
      <c r="B147" s="131" t="s">
        <v>555</v>
      </c>
      <c r="C147" s="128" t="s">
        <v>230</v>
      </c>
      <c r="D147" s="112" t="s">
        <v>282</v>
      </c>
      <c r="E147" s="113" t="s">
        <v>4</v>
      </c>
      <c r="F147" s="129" t="s">
        <v>234</v>
      </c>
      <c r="G147" s="188" t="s">
        <v>244</v>
      </c>
      <c r="H147" s="115"/>
      <c r="I147" s="115"/>
      <c r="J147" s="113" t="s">
        <v>221</v>
      </c>
      <c r="K147" s="113"/>
      <c r="L147" s="113"/>
      <c r="M147" s="116"/>
    </row>
    <row r="148" spans="1:13" s="2" customFormat="1" ht="21.75" customHeight="1">
      <c r="A148" s="41">
        <v>125</v>
      </c>
      <c r="B148" s="131" t="s">
        <v>555</v>
      </c>
      <c r="C148" s="128" t="s">
        <v>230</v>
      </c>
      <c r="D148" s="112" t="s">
        <v>282</v>
      </c>
      <c r="E148" s="113" t="s">
        <v>4</v>
      </c>
      <c r="F148" s="129" t="s">
        <v>235</v>
      </c>
      <c r="G148" s="197"/>
      <c r="H148" s="115"/>
      <c r="I148" s="115"/>
      <c r="J148" s="113" t="s">
        <v>220</v>
      </c>
      <c r="K148" s="113"/>
      <c r="L148" s="113"/>
      <c r="M148" s="116"/>
    </row>
    <row r="149" spans="1:13" s="2" customFormat="1" ht="21.75" customHeight="1">
      <c r="A149" s="41">
        <v>126</v>
      </c>
      <c r="B149" s="131" t="s">
        <v>555</v>
      </c>
      <c r="C149" s="128" t="s">
        <v>230</v>
      </c>
      <c r="D149" s="112" t="s">
        <v>282</v>
      </c>
      <c r="E149" s="113" t="s">
        <v>4</v>
      </c>
      <c r="F149" s="129" t="s">
        <v>242</v>
      </c>
      <c r="G149" s="197"/>
      <c r="H149" s="115"/>
      <c r="I149" s="115"/>
      <c r="J149" s="113" t="s">
        <v>220</v>
      </c>
      <c r="K149" s="113"/>
      <c r="L149" s="113"/>
      <c r="M149" s="116"/>
    </row>
    <row r="150" spans="1:13" s="2" customFormat="1" ht="21.75" customHeight="1">
      <c r="A150" s="41">
        <v>127</v>
      </c>
      <c r="B150" s="131" t="s">
        <v>555</v>
      </c>
      <c r="C150" s="128" t="s">
        <v>230</v>
      </c>
      <c r="D150" s="112" t="s">
        <v>282</v>
      </c>
      <c r="E150" s="113" t="s">
        <v>4</v>
      </c>
      <c r="F150" s="129" t="s">
        <v>243</v>
      </c>
      <c r="G150" s="189"/>
      <c r="H150" s="115"/>
      <c r="I150" s="115"/>
      <c r="J150" s="113" t="s">
        <v>220</v>
      </c>
      <c r="K150" s="113"/>
      <c r="L150" s="113"/>
      <c r="M150" s="116"/>
    </row>
    <row r="151" spans="1:13" s="2" customFormat="1" ht="21.75" customHeight="1">
      <c r="A151" s="41">
        <v>128</v>
      </c>
      <c r="B151" s="131" t="s">
        <v>555</v>
      </c>
      <c r="C151" s="128" t="s">
        <v>230</v>
      </c>
      <c r="D151" s="112" t="s">
        <v>282</v>
      </c>
      <c r="E151" s="113" t="s">
        <v>4</v>
      </c>
      <c r="F151" s="129" t="s">
        <v>245</v>
      </c>
      <c r="G151" s="117" t="s">
        <v>246</v>
      </c>
      <c r="H151" s="115"/>
      <c r="I151" s="115"/>
      <c r="J151" s="113" t="s">
        <v>220</v>
      </c>
      <c r="K151" s="113"/>
      <c r="L151" s="113"/>
      <c r="M151" s="116"/>
    </row>
    <row r="152" spans="1:13" s="2" customFormat="1" ht="21.75" customHeight="1">
      <c r="A152" s="41">
        <v>129</v>
      </c>
      <c r="B152" s="131" t="s">
        <v>555</v>
      </c>
      <c r="C152" s="102" t="s">
        <v>230</v>
      </c>
      <c r="D152" s="93" t="s">
        <v>561</v>
      </c>
      <c r="E152" s="105" t="s">
        <v>31</v>
      </c>
      <c r="F152" s="42" t="s">
        <v>589</v>
      </c>
      <c r="G152" s="54" t="s">
        <v>281</v>
      </c>
      <c r="H152" s="86" t="s">
        <v>603</v>
      </c>
      <c r="I152" s="86"/>
      <c r="J152" s="105"/>
      <c r="K152" s="105"/>
      <c r="L152" s="105"/>
      <c r="M152" s="64"/>
    </row>
    <row r="153" spans="1:13" s="2" customFormat="1" ht="21.75" customHeight="1">
      <c r="A153" s="41">
        <v>130</v>
      </c>
      <c r="B153" s="131" t="s">
        <v>555</v>
      </c>
      <c r="C153" s="102" t="s">
        <v>230</v>
      </c>
      <c r="D153" s="93" t="s">
        <v>561</v>
      </c>
      <c r="E153" s="105" t="s">
        <v>31</v>
      </c>
      <c r="F153" s="42" t="s">
        <v>590</v>
      </c>
      <c r="G153" s="54" t="s">
        <v>281</v>
      </c>
      <c r="H153" s="86" t="s">
        <v>603</v>
      </c>
      <c r="I153" s="86"/>
      <c r="J153" s="105"/>
      <c r="K153" s="105"/>
      <c r="L153" s="105"/>
      <c r="M153" s="64"/>
    </row>
    <row r="154" spans="1:13" s="2" customFormat="1" ht="21.75" customHeight="1">
      <c r="A154" s="41">
        <v>131</v>
      </c>
      <c r="B154" s="131" t="s">
        <v>555</v>
      </c>
      <c r="C154" s="102" t="s">
        <v>230</v>
      </c>
      <c r="D154" s="93" t="s">
        <v>561</v>
      </c>
      <c r="E154" s="105" t="s">
        <v>31</v>
      </c>
      <c r="F154" s="42" t="s">
        <v>591</v>
      </c>
      <c r="G154" s="54" t="s">
        <v>281</v>
      </c>
      <c r="H154" s="86" t="s">
        <v>603</v>
      </c>
      <c r="I154" s="86"/>
      <c r="J154" s="105"/>
      <c r="K154" s="105"/>
      <c r="L154" s="105"/>
      <c r="M154" s="64"/>
    </row>
    <row r="155" spans="1:13" s="2" customFormat="1" ht="21.75" customHeight="1">
      <c r="A155" s="41">
        <v>132</v>
      </c>
      <c r="B155" s="131" t="s">
        <v>555</v>
      </c>
      <c r="C155" s="102" t="s">
        <v>230</v>
      </c>
      <c r="D155" s="93" t="s">
        <v>561</v>
      </c>
      <c r="E155" s="105" t="s">
        <v>31</v>
      </c>
      <c r="F155" s="42" t="s">
        <v>594</v>
      </c>
      <c r="G155" s="54" t="s">
        <v>281</v>
      </c>
      <c r="H155" s="86" t="s">
        <v>603</v>
      </c>
      <c r="I155" s="86"/>
      <c r="J155" s="105"/>
      <c r="K155" s="105"/>
      <c r="L155" s="105"/>
      <c r="M155" s="64"/>
    </row>
    <row r="156" spans="1:13" s="2" customFormat="1" ht="21.75" customHeight="1">
      <c r="A156" s="41">
        <v>133</v>
      </c>
      <c r="B156" s="131" t="s">
        <v>555</v>
      </c>
      <c r="C156" s="102" t="s">
        <v>230</v>
      </c>
      <c r="D156" s="93" t="s">
        <v>561</v>
      </c>
      <c r="E156" s="105" t="s">
        <v>31</v>
      </c>
      <c r="F156" s="42" t="s">
        <v>592</v>
      </c>
      <c r="G156" s="54" t="s">
        <v>281</v>
      </c>
      <c r="H156" s="86" t="s">
        <v>603</v>
      </c>
      <c r="I156" s="86"/>
      <c r="J156" s="105"/>
      <c r="K156" s="105"/>
      <c r="L156" s="105"/>
      <c r="M156" s="64"/>
    </row>
    <row r="157" spans="1:13" s="2" customFormat="1" ht="21.75" customHeight="1">
      <c r="A157" s="41">
        <v>134</v>
      </c>
      <c r="B157" s="131" t="s">
        <v>555</v>
      </c>
      <c r="C157" s="102" t="s">
        <v>230</v>
      </c>
      <c r="D157" s="93" t="s">
        <v>561</v>
      </c>
      <c r="E157" s="105" t="s">
        <v>31</v>
      </c>
      <c r="F157" s="42" t="s">
        <v>593</v>
      </c>
      <c r="G157" s="54" t="s">
        <v>281</v>
      </c>
      <c r="H157" s="86" t="s">
        <v>603</v>
      </c>
      <c r="I157" s="86"/>
      <c r="J157" s="105"/>
      <c r="K157" s="105"/>
      <c r="L157" s="105"/>
      <c r="M157" s="64"/>
    </row>
    <row r="158" spans="1:13" s="2" customFormat="1" ht="21.75" customHeight="1">
      <c r="A158" s="41">
        <v>135</v>
      </c>
      <c r="B158" s="131" t="s">
        <v>555</v>
      </c>
      <c r="C158" s="102" t="s">
        <v>230</v>
      </c>
      <c r="D158" s="93" t="s">
        <v>561</v>
      </c>
      <c r="E158" s="105" t="s">
        <v>31</v>
      </c>
      <c r="F158" s="42" t="s">
        <v>595</v>
      </c>
      <c r="G158" s="54" t="s">
        <v>281</v>
      </c>
      <c r="H158" s="86" t="s">
        <v>603</v>
      </c>
      <c r="I158" s="86"/>
      <c r="J158" s="105"/>
      <c r="K158" s="105"/>
      <c r="L158" s="105"/>
      <c r="M158" s="64"/>
    </row>
    <row r="159" spans="1:13" ht="13.5" customHeight="1">
      <c r="A159" s="41">
        <v>136</v>
      </c>
      <c r="B159" s="131" t="s">
        <v>556</v>
      </c>
      <c r="C159" s="111" t="s">
        <v>284</v>
      </c>
      <c r="D159" s="112" t="s">
        <v>85</v>
      </c>
      <c r="E159" s="113" t="s">
        <v>14</v>
      </c>
      <c r="F159" s="114" t="s">
        <v>287</v>
      </c>
      <c r="G159" s="188" t="s">
        <v>286</v>
      </c>
      <c r="H159" s="115"/>
      <c r="I159" s="115"/>
      <c r="J159" s="113" t="s">
        <v>220</v>
      </c>
      <c r="K159" s="113"/>
      <c r="L159" s="113"/>
      <c r="M159" s="116"/>
    </row>
    <row r="160" spans="1:13" ht="27">
      <c r="A160" s="41">
        <v>137</v>
      </c>
      <c r="B160" s="131" t="s">
        <v>556</v>
      </c>
      <c r="C160" s="111" t="s">
        <v>284</v>
      </c>
      <c r="D160" s="112" t="s">
        <v>85</v>
      </c>
      <c r="E160" s="113" t="s">
        <v>14</v>
      </c>
      <c r="F160" s="114" t="s">
        <v>289</v>
      </c>
      <c r="G160" s="197"/>
      <c r="H160" s="115"/>
      <c r="I160" s="115"/>
      <c r="J160" s="113" t="s">
        <v>220</v>
      </c>
      <c r="K160" s="113"/>
      <c r="L160" s="113"/>
      <c r="M160" s="116"/>
    </row>
    <row r="161" spans="1:13" ht="27">
      <c r="A161" s="41">
        <v>138</v>
      </c>
      <c r="B161" s="131" t="s">
        <v>556</v>
      </c>
      <c r="C161" s="111" t="s">
        <v>284</v>
      </c>
      <c r="D161" s="112" t="s">
        <v>85</v>
      </c>
      <c r="E161" s="113" t="s">
        <v>14</v>
      </c>
      <c r="F161" s="114" t="s">
        <v>290</v>
      </c>
      <c r="G161" s="197"/>
      <c r="H161" s="115"/>
      <c r="I161" s="115"/>
      <c r="J161" s="113" t="s">
        <v>220</v>
      </c>
      <c r="K161" s="113"/>
      <c r="L161" s="113"/>
      <c r="M161" s="116"/>
    </row>
    <row r="162" spans="1:13" ht="54">
      <c r="A162" s="41">
        <v>139</v>
      </c>
      <c r="B162" s="131" t="s">
        <v>556</v>
      </c>
      <c r="C162" s="111" t="s">
        <v>284</v>
      </c>
      <c r="D162" s="112" t="s">
        <v>85</v>
      </c>
      <c r="E162" s="113" t="s">
        <v>14</v>
      </c>
      <c r="F162" s="114" t="s">
        <v>291</v>
      </c>
      <c r="G162" s="189"/>
      <c r="H162" s="115"/>
      <c r="I162" s="115"/>
      <c r="J162" s="113" t="s">
        <v>220</v>
      </c>
      <c r="K162" s="113"/>
      <c r="L162" s="113"/>
      <c r="M162" s="116"/>
    </row>
    <row r="163" spans="1:13" ht="13.5" customHeight="1">
      <c r="A163" s="41">
        <v>140</v>
      </c>
      <c r="B163" s="131" t="s">
        <v>556</v>
      </c>
      <c r="C163" s="111" t="s">
        <v>284</v>
      </c>
      <c r="D163" s="112" t="s">
        <v>85</v>
      </c>
      <c r="E163" s="113" t="s">
        <v>14</v>
      </c>
      <c r="F163" s="114" t="s">
        <v>292</v>
      </c>
      <c r="G163" s="188" t="s">
        <v>295</v>
      </c>
      <c r="H163" s="115"/>
      <c r="I163" s="115"/>
      <c r="J163" s="113" t="s">
        <v>220</v>
      </c>
      <c r="K163" s="113"/>
      <c r="L163" s="113"/>
      <c r="M163" s="116"/>
    </row>
    <row r="164" spans="1:13">
      <c r="A164" s="41">
        <v>141</v>
      </c>
      <c r="B164" s="131" t="s">
        <v>556</v>
      </c>
      <c r="C164" s="111" t="s">
        <v>284</v>
      </c>
      <c r="D164" s="112" t="s">
        <v>85</v>
      </c>
      <c r="E164" s="113" t="s">
        <v>14</v>
      </c>
      <c r="F164" s="114" t="s">
        <v>293</v>
      </c>
      <c r="G164" s="197"/>
      <c r="H164" s="115"/>
      <c r="I164" s="115"/>
      <c r="J164" s="113" t="s">
        <v>220</v>
      </c>
      <c r="K164" s="113"/>
      <c r="L164" s="113"/>
      <c r="M164" s="116"/>
    </row>
    <row r="165" spans="1:13" ht="27">
      <c r="A165" s="41">
        <v>142</v>
      </c>
      <c r="B165" s="131" t="s">
        <v>556</v>
      </c>
      <c r="C165" s="111" t="s">
        <v>284</v>
      </c>
      <c r="D165" s="112" t="s">
        <v>85</v>
      </c>
      <c r="E165" s="113" t="s">
        <v>14</v>
      </c>
      <c r="F165" s="114" t="s">
        <v>294</v>
      </c>
      <c r="G165" s="189"/>
      <c r="H165" s="115" t="s">
        <v>600</v>
      </c>
      <c r="I165" s="115" t="s">
        <v>685</v>
      </c>
      <c r="J165" s="113" t="s">
        <v>220</v>
      </c>
      <c r="K165" s="113"/>
      <c r="L165" s="113"/>
      <c r="M165" s="116"/>
    </row>
    <row r="166" spans="1:13" ht="27">
      <c r="A166" s="41">
        <v>143</v>
      </c>
      <c r="B166" s="131" t="s">
        <v>556</v>
      </c>
      <c r="C166" s="111" t="s">
        <v>284</v>
      </c>
      <c r="D166" s="112" t="s">
        <v>85</v>
      </c>
      <c r="E166" s="113" t="s">
        <v>14</v>
      </c>
      <c r="F166" s="114" t="s">
        <v>296</v>
      </c>
      <c r="G166" s="188" t="s">
        <v>298</v>
      </c>
      <c r="H166" s="115" t="s">
        <v>600</v>
      </c>
      <c r="I166" s="115" t="s">
        <v>600</v>
      </c>
      <c r="J166" s="113" t="s">
        <v>220</v>
      </c>
      <c r="K166" s="113"/>
      <c r="L166" s="113"/>
      <c r="M166" s="116"/>
    </row>
    <row r="167" spans="1:13" ht="27">
      <c r="A167" s="41">
        <v>144</v>
      </c>
      <c r="B167" s="131" t="s">
        <v>556</v>
      </c>
      <c r="C167" s="111" t="s">
        <v>284</v>
      </c>
      <c r="D167" s="112" t="s">
        <v>85</v>
      </c>
      <c r="E167" s="113" t="s">
        <v>14</v>
      </c>
      <c r="F167" s="114" t="s">
        <v>297</v>
      </c>
      <c r="G167" s="189"/>
      <c r="H167" s="115" t="s">
        <v>600</v>
      </c>
      <c r="I167" s="115" t="s">
        <v>685</v>
      </c>
      <c r="J167" s="113" t="s">
        <v>220</v>
      </c>
      <c r="K167" s="113"/>
      <c r="L167" s="113"/>
      <c r="M167" s="116"/>
    </row>
    <row r="168" spans="1:13" ht="27">
      <c r="A168" s="41">
        <v>145</v>
      </c>
      <c r="B168" s="131" t="s">
        <v>556</v>
      </c>
      <c r="C168" s="111" t="s">
        <v>284</v>
      </c>
      <c r="D168" s="112" t="s">
        <v>85</v>
      </c>
      <c r="E168" s="113" t="s">
        <v>14</v>
      </c>
      <c r="F168" s="114" t="s">
        <v>299</v>
      </c>
      <c r="G168" s="188" t="s">
        <v>301</v>
      </c>
      <c r="H168" s="115" t="s">
        <v>600</v>
      </c>
      <c r="I168" s="115" t="s">
        <v>685</v>
      </c>
      <c r="J168" s="113" t="s">
        <v>220</v>
      </c>
      <c r="K168" s="113"/>
      <c r="L168" s="113"/>
      <c r="M168" s="116"/>
    </row>
    <row r="169" spans="1:13" ht="27">
      <c r="A169" s="41">
        <v>146</v>
      </c>
      <c r="B169" s="131" t="s">
        <v>556</v>
      </c>
      <c r="C169" s="111" t="s">
        <v>284</v>
      </c>
      <c r="D169" s="112" t="s">
        <v>85</v>
      </c>
      <c r="E169" s="113" t="s">
        <v>14</v>
      </c>
      <c r="F169" s="114" t="s">
        <v>300</v>
      </c>
      <c r="G169" s="189"/>
      <c r="H169" s="115" t="s">
        <v>600</v>
      </c>
      <c r="I169" s="115" t="s">
        <v>685</v>
      </c>
      <c r="J169" s="113" t="s">
        <v>220</v>
      </c>
      <c r="K169" s="113"/>
      <c r="L169" s="113"/>
      <c r="M169" s="116"/>
    </row>
    <row r="170" spans="1:13" ht="27">
      <c r="A170" s="41">
        <v>147</v>
      </c>
      <c r="B170" s="131" t="s">
        <v>556</v>
      </c>
      <c r="C170" s="111" t="s">
        <v>284</v>
      </c>
      <c r="D170" s="112" t="s">
        <v>85</v>
      </c>
      <c r="E170" s="113" t="s">
        <v>14</v>
      </c>
      <c r="F170" s="117" t="s">
        <v>302</v>
      </c>
      <c r="G170" s="188" t="s">
        <v>304</v>
      </c>
      <c r="H170" s="115" t="s">
        <v>600</v>
      </c>
      <c r="I170" s="115" t="s">
        <v>685</v>
      </c>
      <c r="J170" s="113" t="s">
        <v>220</v>
      </c>
      <c r="K170" s="113"/>
      <c r="L170" s="113"/>
      <c r="M170" s="119"/>
    </row>
    <row r="171" spans="1:13">
      <c r="A171" s="41">
        <v>148</v>
      </c>
      <c r="B171" s="131" t="s">
        <v>556</v>
      </c>
      <c r="C171" s="111" t="s">
        <v>284</v>
      </c>
      <c r="D171" s="112" t="s">
        <v>85</v>
      </c>
      <c r="E171" s="113" t="s">
        <v>14</v>
      </c>
      <c r="F171" s="114" t="s">
        <v>303</v>
      </c>
      <c r="G171" s="189"/>
      <c r="H171" s="115" t="s">
        <v>600</v>
      </c>
      <c r="I171" s="115" t="s">
        <v>685</v>
      </c>
      <c r="J171" s="113" t="s">
        <v>220</v>
      </c>
      <c r="K171" s="113"/>
      <c r="L171" s="113"/>
      <c r="M171" s="116"/>
    </row>
    <row r="172" spans="1:13" ht="27">
      <c r="A172" s="41">
        <v>149</v>
      </c>
      <c r="B172" s="131" t="s">
        <v>556</v>
      </c>
      <c r="C172" s="111" t="s">
        <v>284</v>
      </c>
      <c r="D172" s="112" t="s">
        <v>85</v>
      </c>
      <c r="E172" s="113" t="s">
        <v>31</v>
      </c>
      <c r="F172" s="114" t="s">
        <v>305</v>
      </c>
      <c r="G172" s="117" t="s">
        <v>306</v>
      </c>
      <c r="H172" s="115" t="s">
        <v>600</v>
      </c>
      <c r="I172" s="115" t="s">
        <v>685</v>
      </c>
      <c r="J172" s="113" t="s">
        <v>220</v>
      </c>
      <c r="K172" s="113"/>
      <c r="L172" s="113"/>
      <c r="M172" s="116" t="s">
        <v>686</v>
      </c>
    </row>
    <row r="173" spans="1:13" ht="27">
      <c r="A173" s="41">
        <v>150</v>
      </c>
      <c r="B173" s="131" t="s">
        <v>556</v>
      </c>
      <c r="C173" s="111" t="s">
        <v>284</v>
      </c>
      <c r="D173" s="112" t="s">
        <v>85</v>
      </c>
      <c r="E173" s="113" t="s">
        <v>14</v>
      </c>
      <c r="F173" s="114" t="s">
        <v>307</v>
      </c>
      <c r="G173" s="117" t="s">
        <v>308</v>
      </c>
      <c r="H173" s="115" t="s">
        <v>600</v>
      </c>
      <c r="I173" s="115" t="s">
        <v>685</v>
      </c>
      <c r="J173" s="113" t="s">
        <v>220</v>
      </c>
      <c r="K173" s="113"/>
      <c r="L173" s="113"/>
      <c r="M173" s="116"/>
    </row>
    <row r="174" spans="1:13" ht="121.5">
      <c r="A174" s="41">
        <v>151</v>
      </c>
      <c r="B174" s="131" t="s">
        <v>556</v>
      </c>
      <c r="C174" s="111" t="s">
        <v>284</v>
      </c>
      <c r="D174" s="112" t="s">
        <v>86</v>
      </c>
      <c r="E174" s="113" t="s">
        <v>14</v>
      </c>
      <c r="F174" s="117" t="s">
        <v>310</v>
      </c>
      <c r="G174" s="188" t="s">
        <v>312</v>
      </c>
      <c r="H174" s="115" t="s">
        <v>600</v>
      </c>
      <c r="I174" s="115"/>
      <c r="J174" s="113"/>
      <c r="K174" s="113"/>
      <c r="L174" s="113"/>
      <c r="M174" s="116"/>
    </row>
    <row r="175" spans="1:13" ht="27">
      <c r="A175" s="41">
        <v>152</v>
      </c>
      <c r="B175" s="131" t="s">
        <v>556</v>
      </c>
      <c r="C175" s="111" t="s">
        <v>284</v>
      </c>
      <c r="D175" s="112" t="s">
        <v>86</v>
      </c>
      <c r="E175" s="113" t="s">
        <v>14</v>
      </c>
      <c r="F175" s="114" t="s">
        <v>311</v>
      </c>
      <c r="G175" s="189"/>
      <c r="H175" s="115" t="s">
        <v>600</v>
      </c>
      <c r="I175" s="115" t="s">
        <v>698</v>
      </c>
      <c r="J175" s="113" t="s">
        <v>220</v>
      </c>
      <c r="K175" s="113"/>
      <c r="L175" s="113"/>
      <c r="M175" s="116"/>
    </row>
    <row r="176" spans="1:13" ht="27">
      <c r="A176" s="41">
        <v>153</v>
      </c>
      <c r="B176" s="131" t="s">
        <v>556</v>
      </c>
      <c r="C176" s="130" t="s">
        <v>285</v>
      </c>
      <c r="D176" s="112" t="s">
        <v>313</v>
      </c>
      <c r="E176" s="113" t="s">
        <v>14</v>
      </c>
      <c r="F176" s="114" t="s">
        <v>314</v>
      </c>
      <c r="G176" s="188" t="s">
        <v>317</v>
      </c>
      <c r="H176" s="115" t="s">
        <v>600</v>
      </c>
      <c r="I176" s="115" t="s">
        <v>685</v>
      </c>
      <c r="J176" s="113" t="s">
        <v>220</v>
      </c>
      <c r="K176" s="113"/>
      <c r="L176" s="113"/>
      <c r="M176" s="120"/>
    </row>
    <row r="177" spans="1:13" ht="27">
      <c r="A177" s="41">
        <v>154</v>
      </c>
      <c r="B177" s="131" t="s">
        <v>556</v>
      </c>
      <c r="C177" s="130" t="s">
        <v>285</v>
      </c>
      <c r="D177" s="112" t="s">
        <v>313</v>
      </c>
      <c r="E177" s="113" t="s">
        <v>14</v>
      </c>
      <c r="F177" s="114" t="s">
        <v>315</v>
      </c>
      <c r="G177" s="197"/>
      <c r="H177" s="115" t="s">
        <v>600</v>
      </c>
      <c r="I177" s="115" t="s">
        <v>685</v>
      </c>
      <c r="J177" s="113" t="s">
        <v>220</v>
      </c>
      <c r="K177" s="113"/>
      <c r="L177" s="113"/>
      <c r="M177" s="116"/>
    </row>
    <row r="178" spans="1:13" ht="27">
      <c r="A178" s="41">
        <v>155</v>
      </c>
      <c r="B178" s="131" t="s">
        <v>556</v>
      </c>
      <c r="C178" s="130" t="s">
        <v>285</v>
      </c>
      <c r="D178" s="112" t="s">
        <v>313</v>
      </c>
      <c r="E178" s="113" t="s">
        <v>14</v>
      </c>
      <c r="F178" s="114" t="s">
        <v>316</v>
      </c>
      <c r="G178" s="189"/>
      <c r="H178" s="115" t="s">
        <v>600</v>
      </c>
      <c r="I178" s="115" t="s">
        <v>600</v>
      </c>
      <c r="J178" s="113" t="s">
        <v>220</v>
      </c>
      <c r="K178" s="113"/>
      <c r="L178" s="113"/>
      <c r="M178" s="116"/>
    </row>
    <row r="179" spans="1:13" ht="40.5">
      <c r="A179" s="41">
        <v>156</v>
      </c>
      <c r="B179" s="131" t="s">
        <v>556</v>
      </c>
      <c r="C179" s="130" t="s">
        <v>285</v>
      </c>
      <c r="D179" s="112" t="s">
        <v>313</v>
      </c>
      <c r="E179" s="113" t="s">
        <v>14</v>
      </c>
      <c r="F179" s="114" t="s">
        <v>318</v>
      </c>
      <c r="G179" s="188" t="s">
        <v>320</v>
      </c>
      <c r="H179" s="115" t="s">
        <v>600</v>
      </c>
      <c r="I179" s="115" t="s">
        <v>600</v>
      </c>
      <c r="J179" s="113" t="s">
        <v>220</v>
      </c>
      <c r="K179" s="113"/>
      <c r="L179" s="113"/>
      <c r="M179" s="116"/>
    </row>
    <row r="180" spans="1:13" ht="40.5">
      <c r="A180" s="41">
        <v>157</v>
      </c>
      <c r="B180" s="131" t="s">
        <v>556</v>
      </c>
      <c r="C180" s="130" t="s">
        <v>285</v>
      </c>
      <c r="D180" s="112" t="s">
        <v>313</v>
      </c>
      <c r="E180" s="113" t="s">
        <v>14</v>
      </c>
      <c r="F180" s="114" t="s">
        <v>319</v>
      </c>
      <c r="G180" s="189"/>
      <c r="H180" s="115" t="s">
        <v>600</v>
      </c>
      <c r="I180" s="115" t="s">
        <v>685</v>
      </c>
      <c r="J180" s="113" t="s">
        <v>220</v>
      </c>
      <c r="K180" s="113"/>
      <c r="L180" s="113"/>
      <c r="M180" s="116"/>
    </row>
    <row r="181" spans="1:13" ht="40.5">
      <c r="A181" s="41">
        <v>158</v>
      </c>
      <c r="B181" s="131" t="s">
        <v>556</v>
      </c>
      <c r="C181" s="130" t="s">
        <v>285</v>
      </c>
      <c r="D181" s="112" t="s">
        <v>313</v>
      </c>
      <c r="E181" s="113" t="s">
        <v>14</v>
      </c>
      <c r="F181" s="114" t="s">
        <v>321</v>
      </c>
      <c r="G181" s="188" t="s">
        <v>324</v>
      </c>
      <c r="H181" s="115" t="s">
        <v>600</v>
      </c>
      <c r="I181" s="115" t="s">
        <v>685</v>
      </c>
      <c r="J181" s="113" t="s">
        <v>220</v>
      </c>
      <c r="K181" s="113"/>
      <c r="L181" s="113"/>
      <c r="M181" s="116"/>
    </row>
    <row r="182" spans="1:13" ht="40.5">
      <c r="A182" s="41">
        <v>159</v>
      </c>
      <c r="B182" s="131" t="s">
        <v>556</v>
      </c>
      <c r="C182" s="130" t="s">
        <v>285</v>
      </c>
      <c r="D182" s="112" t="s">
        <v>313</v>
      </c>
      <c r="E182" s="113" t="s">
        <v>14</v>
      </c>
      <c r="F182" s="114" t="s">
        <v>322</v>
      </c>
      <c r="G182" s="197"/>
      <c r="H182" s="115" t="s">
        <v>600</v>
      </c>
      <c r="I182" s="115" t="s">
        <v>685</v>
      </c>
      <c r="J182" s="113" t="s">
        <v>220</v>
      </c>
      <c r="K182" s="113"/>
      <c r="L182" s="113"/>
      <c r="M182" s="116"/>
    </row>
    <row r="183" spans="1:13" ht="27">
      <c r="A183" s="41">
        <v>160</v>
      </c>
      <c r="B183" s="131" t="s">
        <v>556</v>
      </c>
      <c r="C183" s="130" t="s">
        <v>285</v>
      </c>
      <c r="D183" s="112" t="s">
        <v>313</v>
      </c>
      <c r="E183" s="113" t="s">
        <v>14</v>
      </c>
      <c r="F183" s="114" t="s">
        <v>323</v>
      </c>
      <c r="G183" s="189"/>
      <c r="H183" s="115" t="s">
        <v>600</v>
      </c>
      <c r="I183" s="115" t="s">
        <v>685</v>
      </c>
      <c r="J183" s="113" t="s">
        <v>220</v>
      </c>
      <c r="K183" s="113"/>
      <c r="L183" s="113"/>
      <c r="M183" s="116"/>
    </row>
    <row r="184" spans="1:13" ht="40.5">
      <c r="A184" s="41">
        <v>161</v>
      </c>
      <c r="B184" s="131" t="s">
        <v>556</v>
      </c>
      <c r="C184" s="130" t="s">
        <v>285</v>
      </c>
      <c r="D184" s="112" t="s">
        <v>313</v>
      </c>
      <c r="E184" s="113" t="s">
        <v>14</v>
      </c>
      <c r="F184" s="114" t="s">
        <v>325</v>
      </c>
      <c r="G184" s="117" t="s">
        <v>326</v>
      </c>
      <c r="H184" s="115" t="s">
        <v>600</v>
      </c>
      <c r="I184" s="115" t="s">
        <v>698</v>
      </c>
      <c r="J184" s="113" t="s">
        <v>220</v>
      </c>
      <c r="K184" s="113"/>
      <c r="L184" s="113"/>
      <c r="M184" s="116"/>
    </row>
    <row r="185" spans="1:13" ht="27">
      <c r="A185" s="41">
        <v>162</v>
      </c>
      <c r="B185" s="131" t="s">
        <v>556</v>
      </c>
      <c r="C185" s="130" t="s">
        <v>285</v>
      </c>
      <c r="D185" s="112" t="s">
        <v>313</v>
      </c>
      <c r="E185" s="113" t="s">
        <v>14</v>
      </c>
      <c r="F185" s="114" t="s">
        <v>327</v>
      </c>
      <c r="G185" s="188" t="s">
        <v>330</v>
      </c>
      <c r="H185" s="115" t="s">
        <v>600</v>
      </c>
      <c r="I185" s="115" t="s">
        <v>698</v>
      </c>
      <c r="J185" s="113" t="s">
        <v>220</v>
      </c>
      <c r="K185" s="113"/>
      <c r="L185" s="113"/>
      <c r="M185" s="116"/>
    </row>
    <row r="186" spans="1:13" ht="27">
      <c r="A186" s="41">
        <v>163</v>
      </c>
      <c r="B186" s="131" t="s">
        <v>556</v>
      </c>
      <c r="C186" s="130" t="s">
        <v>285</v>
      </c>
      <c r="D186" s="112" t="s">
        <v>313</v>
      </c>
      <c r="E186" s="113" t="s">
        <v>14</v>
      </c>
      <c r="F186" s="114" t="s">
        <v>328</v>
      </c>
      <c r="G186" s="197"/>
      <c r="H186" s="115" t="s">
        <v>600</v>
      </c>
      <c r="I186" s="115" t="s">
        <v>698</v>
      </c>
      <c r="J186" s="113" t="s">
        <v>220</v>
      </c>
      <c r="K186" s="113"/>
      <c r="L186" s="113"/>
      <c r="M186" s="116"/>
    </row>
    <row r="187" spans="1:13" ht="27">
      <c r="A187" s="41">
        <v>164</v>
      </c>
      <c r="B187" s="131" t="s">
        <v>556</v>
      </c>
      <c r="C187" s="130" t="s">
        <v>285</v>
      </c>
      <c r="D187" s="112" t="s">
        <v>313</v>
      </c>
      <c r="E187" s="113" t="s">
        <v>14</v>
      </c>
      <c r="F187" s="114" t="s">
        <v>329</v>
      </c>
      <c r="G187" s="189"/>
      <c r="H187" s="115" t="s">
        <v>600</v>
      </c>
      <c r="I187" s="115"/>
      <c r="J187" s="113"/>
      <c r="K187" s="113"/>
      <c r="L187" s="113"/>
      <c r="M187" s="116"/>
    </row>
    <row r="188" spans="1:13" ht="27">
      <c r="A188" s="41">
        <v>165</v>
      </c>
      <c r="B188" s="131" t="s">
        <v>556</v>
      </c>
      <c r="C188" s="130" t="s">
        <v>285</v>
      </c>
      <c r="D188" s="112" t="s">
        <v>313</v>
      </c>
      <c r="E188" s="113" t="s">
        <v>14</v>
      </c>
      <c r="F188" s="114" t="s">
        <v>331</v>
      </c>
      <c r="G188" s="188" t="s">
        <v>333</v>
      </c>
      <c r="H188" s="115" t="s">
        <v>600</v>
      </c>
      <c r="I188" s="115" t="s">
        <v>698</v>
      </c>
      <c r="J188" s="113" t="s">
        <v>220</v>
      </c>
      <c r="K188" s="113"/>
      <c r="L188" s="113"/>
      <c r="M188" s="116"/>
    </row>
    <row r="189" spans="1:13" ht="40.5">
      <c r="A189" s="41">
        <v>166</v>
      </c>
      <c r="B189" s="131" t="s">
        <v>556</v>
      </c>
      <c r="C189" s="130" t="s">
        <v>285</v>
      </c>
      <c r="D189" s="112" t="s">
        <v>313</v>
      </c>
      <c r="E189" s="113" t="s">
        <v>14</v>
      </c>
      <c r="F189" s="114" t="s">
        <v>332</v>
      </c>
      <c r="G189" s="189"/>
      <c r="H189" s="115" t="s">
        <v>600</v>
      </c>
      <c r="I189" s="115" t="s">
        <v>698</v>
      </c>
      <c r="J189" s="113" t="s">
        <v>220</v>
      </c>
      <c r="K189" s="113"/>
      <c r="L189" s="113"/>
      <c r="M189" s="116"/>
    </row>
    <row r="190" spans="1:13" ht="27">
      <c r="A190" s="41">
        <v>165</v>
      </c>
      <c r="B190" s="131" t="s">
        <v>556</v>
      </c>
      <c r="C190" s="130" t="s">
        <v>285</v>
      </c>
      <c r="D190" s="112" t="s">
        <v>313</v>
      </c>
      <c r="E190" s="113" t="s">
        <v>14</v>
      </c>
      <c r="F190" s="114" t="s">
        <v>702</v>
      </c>
      <c r="G190" s="188" t="s">
        <v>704</v>
      </c>
      <c r="H190" s="115" t="s">
        <v>600</v>
      </c>
      <c r="I190" s="115" t="s">
        <v>600</v>
      </c>
      <c r="J190" s="113" t="s">
        <v>220</v>
      </c>
      <c r="K190" s="113"/>
      <c r="L190" s="113"/>
      <c r="M190" s="116"/>
    </row>
    <row r="191" spans="1:13" ht="40.5">
      <c r="A191" s="41">
        <v>166</v>
      </c>
      <c r="B191" s="131" t="s">
        <v>556</v>
      </c>
      <c r="C191" s="130" t="s">
        <v>285</v>
      </c>
      <c r="D191" s="112" t="s">
        <v>313</v>
      </c>
      <c r="E191" s="113" t="s">
        <v>14</v>
      </c>
      <c r="F191" s="114" t="s">
        <v>703</v>
      </c>
      <c r="G191" s="189"/>
      <c r="H191" s="115" t="s">
        <v>600</v>
      </c>
      <c r="I191" s="115" t="s">
        <v>600</v>
      </c>
      <c r="J191" s="113" t="s">
        <v>220</v>
      </c>
      <c r="K191" s="113"/>
      <c r="L191" s="113"/>
      <c r="M191" s="116"/>
    </row>
    <row r="192" spans="1:13" ht="27">
      <c r="A192" s="41">
        <v>167</v>
      </c>
      <c r="B192" s="131" t="s">
        <v>556</v>
      </c>
      <c r="C192" s="130" t="s">
        <v>285</v>
      </c>
      <c r="D192" s="112" t="s">
        <v>334</v>
      </c>
      <c r="E192" s="113" t="s">
        <v>14</v>
      </c>
      <c r="F192" s="117" t="s">
        <v>335</v>
      </c>
      <c r="G192" s="188" t="s">
        <v>336</v>
      </c>
      <c r="H192" s="115"/>
      <c r="I192" s="115"/>
      <c r="J192" s="113" t="s">
        <v>63</v>
      </c>
      <c r="K192" s="113"/>
      <c r="L192" s="113"/>
      <c r="M192" s="116"/>
    </row>
    <row r="193" spans="1:13" ht="27">
      <c r="A193" s="41">
        <v>168</v>
      </c>
      <c r="B193" s="131" t="s">
        <v>556</v>
      </c>
      <c r="C193" s="130" t="s">
        <v>285</v>
      </c>
      <c r="D193" s="112" t="s">
        <v>334</v>
      </c>
      <c r="E193" s="113" t="s">
        <v>14</v>
      </c>
      <c r="F193" s="117" t="s">
        <v>337</v>
      </c>
      <c r="G193" s="197"/>
      <c r="H193" s="115"/>
      <c r="I193" s="115"/>
      <c r="J193" s="113" t="s">
        <v>63</v>
      </c>
      <c r="K193" s="113"/>
      <c r="L193" s="113"/>
      <c r="M193" s="116"/>
    </row>
    <row r="194" spans="1:13" ht="27">
      <c r="A194" s="41">
        <v>169</v>
      </c>
      <c r="B194" s="131" t="s">
        <v>556</v>
      </c>
      <c r="C194" s="130" t="s">
        <v>285</v>
      </c>
      <c r="D194" s="112" t="s">
        <v>334</v>
      </c>
      <c r="E194" s="113" t="s">
        <v>14</v>
      </c>
      <c r="F194" s="114" t="s">
        <v>338</v>
      </c>
      <c r="G194" s="189"/>
      <c r="H194" s="118"/>
      <c r="I194" s="118"/>
      <c r="J194" s="113" t="s">
        <v>63</v>
      </c>
      <c r="K194" s="113"/>
      <c r="L194" s="113"/>
      <c r="M194" s="116"/>
    </row>
    <row r="195" spans="1:13" ht="27">
      <c r="A195" s="41">
        <v>170</v>
      </c>
      <c r="B195" s="131" t="s">
        <v>556</v>
      </c>
      <c r="C195" s="130" t="s">
        <v>285</v>
      </c>
      <c r="D195" s="112" t="s">
        <v>334</v>
      </c>
      <c r="E195" s="113" t="s">
        <v>14</v>
      </c>
      <c r="F195" s="114" t="s">
        <v>339</v>
      </c>
      <c r="G195" s="198" t="s">
        <v>345</v>
      </c>
      <c r="H195" s="115"/>
      <c r="I195" s="115"/>
      <c r="J195" s="113" t="s">
        <v>63</v>
      </c>
      <c r="K195" s="113"/>
      <c r="L195" s="113"/>
      <c r="M195" s="116"/>
    </row>
    <row r="196" spans="1:13" ht="40.5">
      <c r="A196" s="41">
        <v>171</v>
      </c>
      <c r="B196" s="131" t="s">
        <v>556</v>
      </c>
      <c r="C196" s="130" t="s">
        <v>285</v>
      </c>
      <c r="D196" s="112" t="s">
        <v>334</v>
      </c>
      <c r="E196" s="113" t="s">
        <v>14</v>
      </c>
      <c r="F196" s="114" t="s">
        <v>340</v>
      </c>
      <c r="G196" s="199"/>
      <c r="H196" s="115"/>
      <c r="I196" s="115"/>
      <c r="J196" s="113" t="s">
        <v>63</v>
      </c>
      <c r="K196" s="113"/>
      <c r="L196" s="113"/>
      <c r="M196" s="116"/>
    </row>
    <row r="197" spans="1:13" ht="27">
      <c r="A197" s="41">
        <v>172</v>
      </c>
      <c r="B197" s="131" t="s">
        <v>556</v>
      </c>
      <c r="C197" s="130" t="s">
        <v>285</v>
      </c>
      <c r="D197" s="112" t="s">
        <v>334</v>
      </c>
      <c r="E197" s="113" t="s">
        <v>14</v>
      </c>
      <c r="F197" s="114" t="s">
        <v>341</v>
      </c>
      <c r="G197" s="199"/>
      <c r="H197" s="115"/>
      <c r="I197" s="115"/>
      <c r="J197" s="113" t="s">
        <v>63</v>
      </c>
      <c r="K197" s="113"/>
      <c r="L197" s="113"/>
      <c r="M197" s="116"/>
    </row>
    <row r="198" spans="1:13" ht="27">
      <c r="A198" s="41">
        <v>173</v>
      </c>
      <c r="B198" s="131" t="s">
        <v>556</v>
      </c>
      <c r="C198" s="130" t="s">
        <v>285</v>
      </c>
      <c r="D198" s="112" t="s">
        <v>334</v>
      </c>
      <c r="E198" s="113" t="s">
        <v>14</v>
      </c>
      <c r="F198" s="114" t="s">
        <v>342</v>
      </c>
      <c r="G198" s="199"/>
      <c r="H198" s="115"/>
      <c r="I198" s="121"/>
      <c r="J198" s="113" t="s">
        <v>63</v>
      </c>
      <c r="K198" s="113"/>
      <c r="L198" s="113"/>
      <c r="M198" s="116"/>
    </row>
    <row r="199" spans="1:13" ht="40.5">
      <c r="A199" s="41">
        <v>174</v>
      </c>
      <c r="B199" s="131" t="s">
        <v>556</v>
      </c>
      <c r="C199" s="130" t="s">
        <v>285</v>
      </c>
      <c r="D199" s="112" t="s">
        <v>334</v>
      </c>
      <c r="E199" s="113" t="s">
        <v>14</v>
      </c>
      <c r="F199" s="114" t="s">
        <v>343</v>
      </c>
      <c r="G199" s="199"/>
      <c r="H199" s="115"/>
      <c r="I199" s="121"/>
      <c r="J199" s="113" t="s">
        <v>63</v>
      </c>
      <c r="K199" s="113"/>
      <c r="L199" s="113"/>
      <c r="M199" s="116"/>
    </row>
    <row r="200" spans="1:13" ht="27">
      <c r="A200" s="41">
        <v>175</v>
      </c>
      <c r="B200" s="131" t="s">
        <v>556</v>
      </c>
      <c r="C200" s="130" t="s">
        <v>285</v>
      </c>
      <c r="D200" s="112" t="s">
        <v>334</v>
      </c>
      <c r="E200" s="113" t="s">
        <v>14</v>
      </c>
      <c r="F200" s="114" t="s">
        <v>344</v>
      </c>
      <c r="G200" s="200"/>
      <c r="H200" s="115"/>
      <c r="I200" s="115"/>
      <c r="J200" s="113" t="s">
        <v>63</v>
      </c>
      <c r="K200" s="113"/>
      <c r="L200" s="113"/>
      <c r="M200" s="116"/>
    </row>
    <row r="201" spans="1:13" ht="27">
      <c r="A201" s="41">
        <v>176</v>
      </c>
      <c r="B201" s="131" t="s">
        <v>556</v>
      </c>
      <c r="C201" s="130" t="s">
        <v>285</v>
      </c>
      <c r="D201" s="112" t="s">
        <v>334</v>
      </c>
      <c r="E201" s="113" t="s">
        <v>14</v>
      </c>
      <c r="F201" s="114" t="s">
        <v>346</v>
      </c>
      <c r="G201" s="188" t="s">
        <v>351</v>
      </c>
      <c r="H201" s="122"/>
      <c r="I201" s="122"/>
      <c r="J201" s="113" t="s">
        <v>63</v>
      </c>
      <c r="K201" s="113"/>
      <c r="L201" s="113"/>
      <c r="M201" s="116"/>
    </row>
    <row r="202" spans="1:13" ht="40.5">
      <c r="A202" s="41">
        <v>177</v>
      </c>
      <c r="B202" s="131" t="s">
        <v>556</v>
      </c>
      <c r="C202" s="130" t="s">
        <v>285</v>
      </c>
      <c r="D202" s="112" t="s">
        <v>334</v>
      </c>
      <c r="E202" s="113" t="s">
        <v>14</v>
      </c>
      <c r="F202" s="114" t="s">
        <v>347</v>
      </c>
      <c r="G202" s="197"/>
      <c r="H202" s="115"/>
      <c r="I202" s="115"/>
      <c r="J202" s="113" t="s">
        <v>63</v>
      </c>
      <c r="K202" s="113"/>
      <c r="L202" s="113"/>
      <c r="M202" s="116"/>
    </row>
    <row r="203" spans="1:13" ht="40.5">
      <c r="A203" s="41">
        <v>178</v>
      </c>
      <c r="B203" s="131" t="s">
        <v>556</v>
      </c>
      <c r="C203" s="130" t="s">
        <v>285</v>
      </c>
      <c r="D203" s="112" t="s">
        <v>334</v>
      </c>
      <c r="E203" s="113" t="s">
        <v>14</v>
      </c>
      <c r="F203" s="114" t="s">
        <v>348</v>
      </c>
      <c r="G203" s="197"/>
      <c r="H203" s="115"/>
      <c r="I203" s="115"/>
      <c r="J203" s="113" t="s">
        <v>63</v>
      </c>
      <c r="K203" s="113"/>
      <c r="L203" s="113"/>
      <c r="M203" s="116"/>
    </row>
    <row r="204" spans="1:13" ht="27">
      <c r="A204" s="41">
        <v>179</v>
      </c>
      <c r="B204" s="131" t="s">
        <v>556</v>
      </c>
      <c r="C204" s="130" t="s">
        <v>285</v>
      </c>
      <c r="D204" s="112" t="s">
        <v>334</v>
      </c>
      <c r="E204" s="113" t="s">
        <v>14</v>
      </c>
      <c r="F204" s="114" t="s">
        <v>346</v>
      </c>
      <c r="G204" s="197"/>
      <c r="H204" s="115"/>
      <c r="I204" s="115"/>
      <c r="J204" s="113" t="s">
        <v>63</v>
      </c>
      <c r="K204" s="113"/>
      <c r="L204" s="113"/>
      <c r="M204" s="116"/>
    </row>
    <row r="205" spans="1:13" ht="40.5">
      <c r="A205" s="41">
        <v>180</v>
      </c>
      <c r="B205" s="131" t="s">
        <v>556</v>
      </c>
      <c r="C205" s="130" t="s">
        <v>285</v>
      </c>
      <c r="D205" s="112" t="s">
        <v>334</v>
      </c>
      <c r="E205" s="113" t="s">
        <v>14</v>
      </c>
      <c r="F205" s="114" t="s">
        <v>349</v>
      </c>
      <c r="G205" s="197"/>
      <c r="H205" s="115" t="s">
        <v>600</v>
      </c>
      <c r="I205" s="122"/>
      <c r="J205" s="113"/>
      <c r="K205" s="113"/>
      <c r="L205" s="113"/>
      <c r="M205" s="120" t="s">
        <v>705</v>
      </c>
    </row>
    <row r="206" spans="1:13" ht="27">
      <c r="A206" s="41">
        <v>181</v>
      </c>
      <c r="B206" s="131" t="s">
        <v>556</v>
      </c>
      <c r="C206" s="130" t="s">
        <v>285</v>
      </c>
      <c r="D206" s="112" t="s">
        <v>334</v>
      </c>
      <c r="E206" s="113" t="s">
        <v>14</v>
      </c>
      <c r="F206" s="114" t="s">
        <v>350</v>
      </c>
      <c r="G206" s="189"/>
      <c r="H206" s="115"/>
      <c r="I206" s="115"/>
      <c r="J206" s="113" t="s">
        <v>63</v>
      </c>
      <c r="K206" s="113"/>
      <c r="L206" s="113"/>
      <c r="M206" s="116"/>
    </row>
    <row r="207" spans="1:13" ht="27">
      <c r="A207" s="41">
        <v>182</v>
      </c>
      <c r="B207" s="131" t="s">
        <v>556</v>
      </c>
      <c r="C207" s="130" t="s">
        <v>285</v>
      </c>
      <c r="D207" s="112" t="s">
        <v>334</v>
      </c>
      <c r="E207" s="113" t="s">
        <v>14</v>
      </c>
      <c r="F207" s="114" t="s">
        <v>352</v>
      </c>
      <c r="G207" s="188" t="s">
        <v>354</v>
      </c>
      <c r="H207" s="115"/>
      <c r="I207" s="115"/>
      <c r="J207" s="113" t="s">
        <v>63</v>
      </c>
      <c r="K207" s="113"/>
      <c r="L207" s="113"/>
      <c r="M207" s="116"/>
    </row>
    <row r="208" spans="1:13" ht="27">
      <c r="A208" s="41">
        <v>183</v>
      </c>
      <c r="B208" s="131" t="s">
        <v>556</v>
      </c>
      <c r="C208" s="130" t="s">
        <v>285</v>
      </c>
      <c r="D208" s="112" t="s">
        <v>334</v>
      </c>
      <c r="E208" s="113" t="s">
        <v>14</v>
      </c>
      <c r="F208" s="114" t="s">
        <v>353</v>
      </c>
      <c r="G208" s="189"/>
      <c r="H208" s="115"/>
      <c r="I208" s="115"/>
      <c r="J208" s="113" t="s">
        <v>63</v>
      </c>
      <c r="K208" s="113"/>
      <c r="L208" s="113"/>
      <c r="M208" s="116"/>
    </row>
    <row r="209" spans="1:13" ht="40.5">
      <c r="A209" s="41">
        <v>184</v>
      </c>
      <c r="B209" s="131" t="s">
        <v>556</v>
      </c>
      <c r="C209" s="130" t="s">
        <v>285</v>
      </c>
      <c r="D209" s="112" t="s">
        <v>137</v>
      </c>
      <c r="E209" s="113" t="s">
        <v>14</v>
      </c>
      <c r="F209" s="114" t="s">
        <v>699</v>
      </c>
      <c r="G209" s="188" t="s">
        <v>700</v>
      </c>
      <c r="H209" s="115" t="s">
        <v>600</v>
      </c>
      <c r="I209" s="115"/>
      <c r="J209" s="113" t="s">
        <v>63</v>
      </c>
      <c r="K209" s="113"/>
      <c r="L209" s="113"/>
      <c r="M209" s="116"/>
    </row>
    <row r="210" spans="1:13" ht="40.5">
      <c r="A210" s="41">
        <v>184</v>
      </c>
      <c r="B210" s="131" t="s">
        <v>556</v>
      </c>
      <c r="C210" s="130" t="s">
        <v>285</v>
      </c>
      <c r="D210" s="112" t="s">
        <v>137</v>
      </c>
      <c r="E210" s="113" t="s">
        <v>14</v>
      </c>
      <c r="F210" s="114" t="s">
        <v>701</v>
      </c>
      <c r="G210" s="189"/>
      <c r="H210" s="115" t="s">
        <v>600</v>
      </c>
      <c r="I210" s="115"/>
      <c r="J210" s="113" t="s">
        <v>63</v>
      </c>
      <c r="K210" s="113"/>
      <c r="L210" s="113"/>
      <c r="M210" s="116"/>
    </row>
    <row r="211" spans="1:13" ht="27">
      <c r="A211" s="41">
        <v>184</v>
      </c>
      <c r="B211" s="131" t="s">
        <v>556</v>
      </c>
      <c r="C211" s="130" t="s">
        <v>285</v>
      </c>
      <c r="D211" s="112" t="s">
        <v>560</v>
      </c>
      <c r="E211" s="113" t="s">
        <v>31</v>
      </c>
      <c r="F211" s="114" t="s">
        <v>356</v>
      </c>
      <c r="G211" s="117"/>
      <c r="H211" s="115"/>
      <c r="I211" s="115"/>
      <c r="J211" s="113"/>
      <c r="K211" s="113"/>
      <c r="L211" s="113"/>
      <c r="M211" s="116"/>
    </row>
    <row r="212" spans="1:13" ht="40.5">
      <c r="A212" s="41">
        <v>185</v>
      </c>
      <c r="B212" s="131" t="s">
        <v>495</v>
      </c>
      <c r="C212" s="111" t="s">
        <v>496</v>
      </c>
      <c r="D212" s="112" t="s">
        <v>497</v>
      </c>
      <c r="E212" s="113" t="s">
        <v>14</v>
      </c>
      <c r="F212" s="114" t="s">
        <v>499</v>
      </c>
      <c r="G212" s="188" t="s">
        <v>498</v>
      </c>
      <c r="H212" s="115" t="s">
        <v>605</v>
      </c>
      <c r="I212" s="115"/>
      <c r="J212" s="113"/>
      <c r="K212" s="113"/>
      <c r="L212" s="113"/>
      <c r="M212" s="116"/>
    </row>
    <row r="213" spans="1:13" ht="27">
      <c r="A213" s="41">
        <v>186</v>
      </c>
      <c r="B213" s="131" t="s">
        <v>495</v>
      </c>
      <c r="C213" s="111" t="s">
        <v>496</v>
      </c>
      <c r="D213" s="112" t="s">
        <v>497</v>
      </c>
      <c r="E213" s="113" t="s">
        <v>14</v>
      </c>
      <c r="F213" s="114" t="s">
        <v>500</v>
      </c>
      <c r="G213" s="189"/>
      <c r="H213" s="115" t="s">
        <v>605</v>
      </c>
      <c r="I213" s="115"/>
      <c r="J213" s="113"/>
      <c r="K213" s="113"/>
      <c r="L213" s="113"/>
      <c r="M213" s="116"/>
    </row>
    <row r="214" spans="1:13" ht="27">
      <c r="A214" s="41">
        <v>187</v>
      </c>
      <c r="B214" s="131" t="s">
        <v>495</v>
      </c>
      <c r="C214" s="111" t="s">
        <v>496</v>
      </c>
      <c r="D214" s="112" t="s">
        <v>497</v>
      </c>
      <c r="E214" s="113" t="s">
        <v>14</v>
      </c>
      <c r="F214" s="114" t="s">
        <v>502</v>
      </c>
      <c r="G214" s="188" t="s">
        <v>501</v>
      </c>
      <c r="H214" s="115" t="s">
        <v>605</v>
      </c>
      <c r="I214" s="115"/>
      <c r="J214" s="113"/>
      <c r="K214" s="113"/>
      <c r="L214" s="113"/>
      <c r="M214" s="116"/>
    </row>
    <row r="215" spans="1:13" ht="27">
      <c r="A215" s="41">
        <v>188</v>
      </c>
      <c r="B215" s="131" t="s">
        <v>495</v>
      </c>
      <c r="C215" s="111" t="s">
        <v>496</v>
      </c>
      <c r="D215" s="112" t="s">
        <v>497</v>
      </c>
      <c r="E215" s="113" t="s">
        <v>14</v>
      </c>
      <c r="F215" s="114" t="s">
        <v>503</v>
      </c>
      <c r="G215" s="197"/>
      <c r="H215" s="115" t="s">
        <v>605</v>
      </c>
      <c r="I215" s="115"/>
      <c r="J215" s="113"/>
      <c r="K215" s="113"/>
      <c r="L215" s="113"/>
      <c r="M215" s="116"/>
    </row>
    <row r="216" spans="1:13" ht="27">
      <c r="A216" s="41">
        <v>189</v>
      </c>
      <c r="B216" s="131" t="s">
        <v>495</v>
      </c>
      <c r="C216" s="111" t="s">
        <v>496</v>
      </c>
      <c r="D216" s="112" t="s">
        <v>497</v>
      </c>
      <c r="E216" s="113" t="s">
        <v>14</v>
      </c>
      <c r="F216" s="114" t="s">
        <v>504</v>
      </c>
      <c r="G216" s="197"/>
      <c r="H216" s="115" t="s">
        <v>605</v>
      </c>
      <c r="I216" s="115"/>
      <c r="J216" s="113"/>
      <c r="K216" s="113"/>
      <c r="L216" s="113"/>
      <c r="M216" s="116"/>
    </row>
    <row r="217" spans="1:13" ht="40.5">
      <c r="A217" s="41">
        <v>190</v>
      </c>
      <c r="B217" s="131" t="s">
        <v>495</v>
      </c>
      <c r="C217" s="111" t="s">
        <v>496</v>
      </c>
      <c r="D217" s="112" t="s">
        <v>497</v>
      </c>
      <c r="E217" s="113" t="s">
        <v>14</v>
      </c>
      <c r="F217" s="114" t="s">
        <v>505</v>
      </c>
      <c r="G217" s="189"/>
      <c r="H217" s="115" t="s">
        <v>605</v>
      </c>
      <c r="I217" s="115"/>
      <c r="J217" s="113"/>
      <c r="K217" s="113"/>
      <c r="L217" s="113"/>
      <c r="M217" s="116"/>
    </row>
    <row r="218" spans="1:13" ht="27">
      <c r="A218" s="41">
        <v>191</v>
      </c>
      <c r="B218" s="131" t="s">
        <v>495</v>
      </c>
      <c r="C218" s="111" t="s">
        <v>496</v>
      </c>
      <c r="D218" s="112" t="s">
        <v>497</v>
      </c>
      <c r="E218" s="113" t="s">
        <v>14</v>
      </c>
      <c r="F218" s="114" t="s">
        <v>507</v>
      </c>
      <c r="G218" s="188" t="s">
        <v>506</v>
      </c>
      <c r="H218" s="115" t="s">
        <v>605</v>
      </c>
      <c r="I218" s="115"/>
      <c r="J218" s="113"/>
      <c r="K218" s="113"/>
      <c r="L218" s="113"/>
      <c r="M218" s="116"/>
    </row>
    <row r="219" spans="1:13" ht="27">
      <c r="A219" s="41">
        <v>192</v>
      </c>
      <c r="B219" s="131" t="s">
        <v>495</v>
      </c>
      <c r="C219" s="111" t="s">
        <v>496</v>
      </c>
      <c r="D219" s="112" t="s">
        <v>497</v>
      </c>
      <c r="E219" s="113" t="s">
        <v>14</v>
      </c>
      <c r="F219" s="114" t="s">
        <v>508</v>
      </c>
      <c r="G219" s="189"/>
      <c r="H219" s="115" t="s">
        <v>605</v>
      </c>
      <c r="I219" s="115"/>
      <c r="J219" s="113"/>
      <c r="K219" s="113"/>
      <c r="L219" s="113"/>
      <c r="M219" s="116"/>
    </row>
    <row r="220" spans="1:13" ht="27">
      <c r="A220" s="41">
        <v>193</v>
      </c>
      <c r="B220" s="131" t="s">
        <v>495</v>
      </c>
      <c r="C220" s="111" t="s">
        <v>496</v>
      </c>
      <c r="D220" s="112" t="s">
        <v>497</v>
      </c>
      <c r="E220" s="113" t="s">
        <v>14</v>
      </c>
      <c r="F220" s="114" t="s">
        <v>510</v>
      </c>
      <c r="G220" s="188" t="s">
        <v>509</v>
      </c>
      <c r="H220" s="115" t="s">
        <v>605</v>
      </c>
      <c r="I220" s="115"/>
      <c r="J220" s="113"/>
      <c r="K220" s="113"/>
      <c r="L220" s="113"/>
      <c r="M220" s="116"/>
    </row>
    <row r="221" spans="1:13">
      <c r="A221" s="41">
        <v>194</v>
      </c>
      <c r="B221" s="131" t="s">
        <v>495</v>
      </c>
      <c r="C221" s="111" t="s">
        <v>496</v>
      </c>
      <c r="D221" s="112" t="s">
        <v>497</v>
      </c>
      <c r="E221" s="113" t="s">
        <v>14</v>
      </c>
      <c r="F221" s="114" t="s">
        <v>511</v>
      </c>
      <c r="G221" s="189"/>
      <c r="H221" s="115" t="s">
        <v>605</v>
      </c>
      <c r="I221" s="115"/>
      <c r="J221" s="113"/>
      <c r="K221" s="113"/>
      <c r="L221" s="113"/>
      <c r="M221" s="116"/>
    </row>
    <row r="222" spans="1:13" ht="54">
      <c r="A222" s="41">
        <v>195</v>
      </c>
      <c r="B222" s="131" t="s">
        <v>495</v>
      </c>
      <c r="C222" s="111" t="s">
        <v>496</v>
      </c>
      <c r="D222" s="112" t="s">
        <v>569</v>
      </c>
      <c r="E222" s="113" t="s">
        <v>14</v>
      </c>
      <c r="F222" s="114" t="s">
        <v>513</v>
      </c>
      <c r="G222" s="188" t="s">
        <v>512</v>
      </c>
      <c r="H222" s="115" t="s">
        <v>605</v>
      </c>
      <c r="I222" s="115"/>
      <c r="J222" s="113"/>
      <c r="K222" s="113"/>
      <c r="L222" s="113"/>
      <c r="M222" s="116"/>
    </row>
    <row r="223" spans="1:13" ht="27">
      <c r="A223" s="41">
        <v>196</v>
      </c>
      <c r="B223" s="131" t="s">
        <v>495</v>
      </c>
      <c r="C223" s="111" t="s">
        <v>496</v>
      </c>
      <c r="D223" s="112" t="s">
        <v>569</v>
      </c>
      <c r="E223" s="113" t="s">
        <v>14</v>
      </c>
      <c r="F223" s="117" t="s">
        <v>514</v>
      </c>
      <c r="G223" s="197"/>
      <c r="H223" s="115" t="s">
        <v>605</v>
      </c>
      <c r="I223" s="115"/>
      <c r="J223" s="113"/>
      <c r="K223" s="113"/>
      <c r="L223" s="113"/>
      <c r="M223" s="119" t="s">
        <v>115</v>
      </c>
    </row>
    <row r="224" spans="1:13">
      <c r="A224" s="41">
        <v>197</v>
      </c>
      <c r="B224" s="131" t="s">
        <v>495</v>
      </c>
      <c r="C224" s="111" t="s">
        <v>496</v>
      </c>
      <c r="D224" s="112" t="s">
        <v>569</v>
      </c>
      <c r="E224" s="113" t="s">
        <v>14</v>
      </c>
      <c r="F224" s="114" t="s">
        <v>515</v>
      </c>
      <c r="G224" s="197"/>
      <c r="H224" s="115" t="s">
        <v>605</v>
      </c>
      <c r="I224" s="115"/>
      <c r="J224" s="113"/>
      <c r="K224" s="113"/>
      <c r="L224" s="113"/>
      <c r="M224" s="116"/>
    </row>
    <row r="225" spans="1:13" ht="40.5">
      <c r="A225" s="41">
        <v>198</v>
      </c>
      <c r="B225" s="131" t="s">
        <v>495</v>
      </c>
      <c r="C225" s="111" t="s">
        <v>496</v>
      </c>
      <c r="D225" s="112" t="s">
        <v>569</v>
      </c>
      <c r="E225" s="113" t="s">
        <v>14</v>
      </c>
      <c r="F225" s="114" t="s">
        <v>516</v>
      </c>
      <c r="G225" s="189"/>
      <c r="H225" s="115" t="s">
        <v>605</v>
      </c>
      <c r="I225" s="115"/>
      <c r="J225" s="113"/>
      <c r="K225" s="113"/>
      <c r="L225" s="113"/>
      <c r="M225" s="116"/>
    </row>
    <row r="226" spans="1:13" ht="54">
      <c r="A226" s="41">
        <v>199</v>
      </c>
      <c r="B226" s="131" t="s">
        <v>495</v>
      </c>
      <c r="C226" s="111" t="s">
        <v>496</v>
      </c>
      <c r="D226" s="112" t="s">
        <v>569</v>
      </c>
      <c r="E226" s="113" t="s">
        <v>14</v>
      </c>
      <c r="F226" s="114" t="s">
        <v>518</v>
      </c>
      <c r="G226" s="188" t="s">
        <v>517</v>
      </c>
      <c r="H226" s="115" t="s">
        <v>605</v>
      </c>
      <c r="I226" s="115"/>
      <c r="J226" s="113"/>
      <c r="K226" s="113"/>
      <c r="L226" s="113"/>
      <c r="M226" s="116"/>
    </row>
    <row r="227" spans="1:13" ht="40.5">
      <c r="A227" s="41">
        <v>200</v>
      </c>
      <c r="B227" s="131" t="s">
        <v>495</v>
      </c>
      <c r="C227" s="111" t="s">
        <v>496</v>
      </c>
      <c r="D227" s="112" t="s">
        <v>569</v>
      </c>
      <c r="E227" s="113" t="s">
        <v>14</v>
      </c>
      <c r="F227" s="114" t="s">
        <v>519</v>
      </c>
      <c r="G227" s="197"/>
      <c r="H227" s="115" t="s">
        <v>605</v>
      </c>
      <c r="I227" s="115"/>
      <c r="J227" s="113"/>
      <c r="K227" s="113"/>
      <c r="L227" s="113"/>
      <c r="M227" s="116"/>
    </row>
    <row r="228" spans="1:13" ht="27">
      <c r="A228" s="41">
        <v>201</v>
      </c>
      <c r="B228" s="131" t="s">
        <v>495</v>
      </c>
      <c r="C228" s="111" t="s">
        <v>496</v>
      </c>
      <c r="D228" s="112" t="s">
        <v>569</v>
      </c>
      <c r="E228" s="113" t="s">
        <v>14</v>
      </c>
      <c r="F228" s="117" t="s">
        <v>520</v>
      </c>
      <c r="G228" s="197"/>
      <c r="H228" s="115" t="s">
        <v>605</v>
      </c>
      <c r="I228" s="115"/>
      <c r="J228" s="113"/>
      <c r="K228" s="113"/>
      <c r="L228" s="113"/>
      <c r="M228" s="116"/>
    </row>
    <row r="229" spans="1:13" ht="40.5">
      <c r="A229" s="41">
        <v>202</v>
      </c>
      <c r="B229" s="131" t="s">
        <v>495</v>
      </c>
      <c r="C229" s="111" t="s">
        <v>496</v>
      </c>
      <c r="D229" s="112" t="s">
        <v>569</v>
      </c>
      <c r="E229" s="113" t="s">
        <v>14</v>
      </c>
      <c r="F229" s="114" t="s">
        <v>521</v>
      </c>
      <c r="G229" s="189"/>
      <c r="H229" s="115" t="s">
        <v>605</v>
      </c>
      <c r="I229" s="115"/>
      <c r="J229" s="113"/>
      <c r="K229" s="113"/>
      <c r="L229" s="113"/>
      <c r="M229" s="116"/>
    </row>
    <row r="230" spans="1:13" ht="40.5">
      <c r="A230" s="41">
        <v>203</v>
      </c>
      <c r="B230" s="131" t="s">
        <v>495</v>
      </c>
      <c r="C230" s="111" t="s">
        <v>496</v>
      </c>
      <c r="D230" s="112" t="s">
        <v>559</v>
      </c>
      <c r="E230" s="113" t="s">
        <v>14</v>
      </c>
      <c r="F230" s="114" t="s">
        <v>524</v>
      </c>
      <c r="G230" s="117" t="s">
        <v>522</v>
      </c>
      <c r="H230" s="115" t="s">
        <v>605</v>
      </c>
      <c r="I230" s="115"/>
      <c r="J230" s="113"/>
      <c r="K230" s="113"/>
      <c r="L230" s="113"/>
      <c r="M230" s="120" t="s">
        <v>126</v>
      </c>
    </row>
    <row r="231" spans="1:13" ht="40.5">
      <c r="A231" s="41">
        <v>204</v>
      </c>
      <c r="B231" s="131" t="s">
        <v>495</v>
      </c>
      <c r="C231" s="111" t="s">
        <v>496</v>
      </c>
      <c r="D231" s="112" t="s">
        <v>559</v>
      </c>
      <c r="E231" s="113" t="s">
        <v>14</v>
      </c>
      <c r="F231" s="114" t="s">
        <v>526</v>
      </c>
      <c r="G231" s="188" t="s">
        <v>525</v>
      </c>
      <c r="H231" s="115" t="s">
        <v>605</v>
      </c>
      <c r="I231" s="115"/>
      <c r="J231" s="113"/>
      <c r="K231" s="113"/>
      <c r="L231" s="113"/>
      <c r="M231" s="116"/>
    </row>
    <row r="232" spans="1:13" ht="27">
      <c r="A232" s="41">
        <v>205</v>
      </c>
      <c r="B232" s="131" t="s">
        <v>495</v>
      </c>
      <c r="C232" s="111" t="s">
        <v>496</v>
      </c>
      <c r="D232" s="112" t="s">
        <v>559</v>
      </c>
      <c r="E232" s="113" t="s">
        <v>14</v>
      </c>
      <c r="F232" s="114" t="s">
        <v>527</v>
      </c>
      <c r="G232" s="197"/>
      <c r="H232" s="115" t="s">
        <v>605</v>
      </c>
      <c r="I232" s="115"/>
      <c r="J232" s="113"/>
      <c r="K232" s="113"/>
      <c r="L232" s="113"/>
      <c r="M232" s="116"/>
    </row>
    <row r="233" spans="1:13" ht="40.5">
      <c r="A233" s="41">
        <v>206</v>
      </c>
      <c r="B233" s="131" t="s">
        <v>495</v>
      </c>
      <c r="C233" s="111" t="s">
        <v>496</v>
      </c>
      <c r="D233" s="112" t="s">
        <v>559</v>
      </c>
      <c r="E233" s="113" t="s">
        <v>14</v>
      </c>
      <c r="F233" s="114" t="s">
        <v>528</v>
      </c>
      <c r="G233" s="197"/>
      <c r="H233" s="115" t="s">
        <v>605</v>
      </c>
      <c r="I233" s="115"/>
      <c r="J233" s="113"/>
      <c r="K233" s="113"/>
      <c r="L233" s="113"/>
      <c r="M233" s="116"/>
    </row>
    <row r="234" spans="1:13" ht="27">
      <c r="A234" s="41">
        <v>207</v>
      </c>
      <c r="B234" s="131" t="s">
        <v>495</v>
      </c>
      <c r="C234" s="111" t="s">
        <v>496</v>
      </c>
      <c r="D234" s="112" t="s">
        <v>559</v>
      </c>
      <c r="E234" s="113" t="s">
        <v>14</v>
      </c>
      <c r="F234" s="114" t="s">
        <v>529</v>
      </c>
      <c r="G234" s="197"/>
      <c r="H234" s="115" t="s">
        <v>605</v>
      </c>
      <c r="I234" s="115"/>
      <c r="J234" s="113"/>
      <c r="K234" s="113"/>
      <c r="L234" s="113"/>
      <c r="M234" s="116"/>
    </row>
    <row r="235" spans="1:13" ht="54">
      <c r="A235" s="41">
        <v>208</v>
      </c>
      <c r="B235" s="131" t="s">
        <v>495</v>
      </c>
      <c r="C235" s="111" t="s">
        <v>496</v>
      </c>
      <c r="D235" s="112" t="s">
        <v>559</v>
      </c>
      <c r="E235" s="113" t="s">
        <v>14</v>
      </c>
      <c r="F235" s="114" t="s">
        <v>530</v>
      </c>
      <c r="G235" s="189"/>
      <c r="H235" s="115" t="s">
        <v>605</v>
      </c>
      <c r="I235" s="115"/>
      <c r="J235" s="113"/>
      <c r="K235" s="113"/>
      <c r="L235" s="113"/>
      <c r="M235" s="116"/>
    </row>
    <row r="236" spans="1:13">
      <c r="A236" s="41">
        <v>209</v>
      </c>
      <c r="B236" s="131" t="s">
        <v>495</v>
      </c>
      <c r="C236" s="111" t="s">
        <v>496</v>
      </c>
      <c r="D236" s="112" t="s">
        <v>559</v>
      </c>
      <c r="E236" s="113" t="s">
        <v>14</v>
      </c>
      <c r="F236" s="114" t="s">
        <v>533</v>
      </c>
      <c r="G236" s="188" t="s">
        <v>531</v>
      </c>
      <c r="H236" s="115" t="s">
        <v>605</v>
      </c>
      <c r="I236" s="115"/>
      <c r="J236" s="113"/>
      <c r="K236" s="113"/>
      <c r="L236" s="113"/>
      <c r="M236" s="116"/>
    </row>
    <row r="237" spans="1:13" ht="27">
      <c r="A237" s="41">
        <v>210</v>
      </c>
      <c r="B237" s="131" t="s">
        <v>495</v>
      </c>
      <c r="C237" s="111" t="s">
        <v>496</v>
      </c>
      <c r="D237" s="112" t="s">
        <v>559</v>
      </c>
      <c r="E237" s="113" t="s">
        <v>14</v>
      </c>
      <c r="F237" s="114" t="s">
        <v>532</v>
      </c>
      <c r="G237" s="197"/>
      <c r="H237" s="115" t="s">
        <v>605</v>
      </c>
      <c r="I237" s="115"/>
      <c r="J237" s="113"/>
      <c r="K237" s="113"/>
      <c r="L237" s="113"/>
      <c r="M237" s="116"/>
    </row>
    <row r="238" spans="1:13" ht="40.5">
      <c r="A238" s="41">
        <v>211</v>
      </c>
      <c r="B238" s="131" t="s">
        <v>495</v>
      </c>
      <c r="C238" s="111" t="s">
        <v>496</v>
      </c>
      <c r="D238" s="112" t="s">
        <v>559</v>
      </c>
      <c r="E238" s="113" t="s">
        <v>14</v>
      </c>
      <c r="F238" s="114" t="s">
        <v>534</v>
      </c>
      <c r="G238" s="197"/>
      <c r="H238" s="115" t="s">
        <v>605</v>
      </c>
      <c r="I238" s="115"/>
      <c r="J238" s="113"/>
      <c r="K238" s="113"/>
      <c r="L238" s="113"/>
      <c r="M238" s="116"/>
    </row>
    <row r="239" spans="1:13">
      <c r="A239" s="41">
        <v>212</v>
      </c>
      <c r="B239" s="131" t="s">
        <v>495</v>
      </c>
      <c r="C239" s="111" t="s">
        <v>496</v>
      </c>
      <c r="D239" s="112" t="s">
        <v>559</v>
      </c>
      <c r="E239" s="113" t="s">
        <v>14</v>
      </c>
      <c r="F239" s="114" t="s">
        <v>535</v>
      </c>
      <c r="G239" s="197"/>
      <c r="H239" s="115" t="s">
        <v>605</v>
      </c>
      <c r="I239" s="115"/>
      <c r="J239" s="113"/>
      <c r="K239" s="113"/>
      <c r="L239" s="113"/>
      <c r="M239" s="116"/>
    </row>
    <row r="240" spans="1:13" ht="27">
      <c r="A240" s="41">
        <v>213</v>
      </c>
      <c r="B240" s="131" t="s">
        <v>495</v>
      </c>
      <c r="C240" s="111" t="s">
        <v>496</v>
      </c>
      <c r="D240" s="112" t="s">
        <v>559</v>
      </c>
      <c r="E240" s="113" t="s">
        <v>14</v>
      </c>
      <c r="F240" s="114" t="s">
        <v>536</v>
      </c>
      <c r="G240" s="189"/>
      <c r="H240" s="115" t="s">
        <v>605</v>
      </c>
      <c r="I240" s="115"/>
      <c r="J240" s="113"/>
      <c r="K240" s="113"/>
      <c r="L240" s="113"/>
      <c r="M240" s="116"/>
    </row>
    <row r="241" spans="1:13" ht="27">
      <c r="A241" s="41">
        <v>214</v>
      </c>
      <c r="B241" s="131" t="s">
        <v>495</v>
      </c>
      <c r="C241" s="111" t="s">
        <v>496</v>
      </c>
      <c r="D241" s="112" t="s">
        <v>559</v>
      </c>
      <c r="E241" s="113" t="s">
        <v>14</v>
      </c>
      <c r="F241" s="114" t="s">
        <v>538</v>
      </c>
      <c r="G241" s="188" t="s">
        <v>537</v>
      </c>
      <c r="H241" s="115" t="s">
        <v>605</v>
      </c>
      <c r="I241" s="115"/>
      <c r="J241" s="113"/>
      <c r="K241" s="113"/>
      <c r="L241" s="113"/>
      <c r="M241" s="116"/>
    </row>
    <row r="242" spans="1:13" ht="27">
      <c r="A242" s="41">
        <v>215</v>
      </c>
      <c r="B242" s="131" t="s">
        <v>495</v>
      </c>
      <c r="C242" s="111" t="s">
        <v>496</v>
      </c>
      <c r="D242" s="112" t="s">
        <v>559</v>
      </c>
      <c r="E242" s="113" t="s">
        <v>14</v>
      </c>
      <c r="F242" s="114" t="s">
        <v>539</v>
      </c>
      <c r="G242" s="189"/>
      <c r="H242" s="115" t="s">
        <v>605</v>
      </c>
      <c r="I242" s="115"/>
      <c r="J242" s="113"/>
      <c r="K242" s="113"/>
      <c r="L242" s="113"/>
      <c r="M242" s="116"/>
    </row>
    <row r="243" spans="1:13">
      <c r="A243" s="41">
        <v>216</v>
      </c>
      <c r="B243" s="131" t="s">
        <v>495</v>
      </c>
      <c r="C243" s="111" t="s">
        <v>496</v>
      </c>
      <c r="D243" s="112" t="s">
        <v>559</v>
      </c>
      <c r="E243" s="113" t="s">
        <v>14</v>
      </c>
      <c r="F243" s="114" t="s">
        <v>541</v>
      </c>
      <c r="G243" s="188" t="s">
        <v>540</v>
      </c>
      <c r="H243" s="115" t="s">
        <v>605</v>
      </c>
      <c r="I243" s="115"/>
      <c r="J243" s="113"/>
      <c r="K243" s="113"/>
      <c r="L243" s="113"/>
      <c r="M243" s="116"/>
    </row>
    <row r="244" spans="1:13" ht="27">
      <c r="A244" s="41">
        <v>217</v>
      </c>
      <c r="B244" s="131" t="s">
        <v>495</v>
      </c>
      <c r="C244" s="111" t="s">
        <v>496</v>
      </c>
      <c r="D244" s="112" t="s">
        <v>559</v>
      </c>
      <c r="E244" s="113" t="s">
        <v>14</v>
      </c>
      <c r="F244" s="117" t="s">
        <v>532</v>
      </c>
      <c r="G244" s="189"/>
      <c r="H244" s="115" t="s">
        <v>605</v>
      </c>
      <c r="I244" s="115"/>
      <c r="J244" s="113"/>
      <c r="K244" s="113"/>
      <c r="L244" s="113"/>
      <c r="M244" s="116"/>
    </row>
    <row r="245" spans="1:13">
      <c r="A245" s="41">
        <v>218</v>
      </c>
      <c r="B245" s="131" t="s">
        <v>495</v>
      </c>
      <c r="C245" s="111" t="s">
        <v>496</v>
      </c>
      <c r="D245" s="112" t="s">
        <v>559</v>
      </c>
      <c r="E245" s="113" t="s">
        <v>31</v>
      </c>
      <c r="F245" s="117" t="s">
        <v>542</v>
      </c>
      <c r="G245" s="117"/>
      <c r="H245" s="115" t="s">
        <v>605</v>
      </c>
      <c r="I245" s="115"/>
      <c r="J245" s="113"/>
      <c r="K245" s="113"/>
      <c r="L245" s="113"/>
      <c r="M245" s="116"/>
    </row>
    <row r="246" spans="1:13">
      <c r="A246" s="41">
        <v>219</v>
      </c>
      <c r="B246" s="131" t="s">
        <v>495</v>
      </c>
      <c r="C246" s="111" t="s">
        <v>543</v>
      </c>
      <c r="D246" s="112" t="s">
        <v>568</v>
      </c>
      <c r="E246" s="113" t="s">
        <v>31</v>
      </c>
      <c r="F246" s="114" t="s">
        <v>544</v>
      </c>
      <c r="G246" s="117"/>
      <c r="H246" s="115" t="s">
        <v>605</v>
      </c>
      <c r="I246" s="118"/>
      <c r="J246" s="113"/>
      <c r="K246" s="113"/>
      <c r="L246" s="113"/>
      <c r="M246" s="116"/>
    </row>
    <row r="247" spans="1:13" ht="27">
      <c r="A247" s="41">
        <v>220</v>
      </c>
      <c r="B247" s="131" t="s">
        <v>358</v>
      </c>
      <c r="C247" s="111" t="s">
        <v>359</v>
      </c>
      <c r="D247" s="112" t="s">
        <v>360</v>
      </c>
      <c r="E247" s="113" t="s">
        <v>14</v>
      </c>
      <c r="F247" s="114" t="s">
        <v>362</v>
      </c>
      <c r="G247" s="125" t="s">
        <v>361</v>
      </c>
      <c r="H247" s="115" t="s">
        <v>604</v>
      </c>
      <c r="I247" s="115"/>
      <c r="J247" s="113"/>
      <c r="K247" s="113"/>
      <c r="L247" s="113"/>
      <c r="M247" s="116"/>
    </row>
    <row r="248" spans="1:13" ht="27">
      <c r="A248" s="41">
        <v>221</v>
      </c>
      <c r="B248" s="131" t="s">
        <v>358</v>
      </c>
      <c r="C248" s="111" t="s">
        <v>359</v>
      </c>
      <c r="D248" s="112" t="s">
        <v>360</v>
      </c>
      <c r="E248" s="113" t="s">
        <v>14</v>
      </c>
      <c r="F248" s="114" t="s">
        <v>363</v>
      </c>
      <c r="G248" s="188" t="s">
        <v>364</v>
      </c>
      <c r="H248" s="115" t="s">
        <v>604</v>
      </c>
      <c r="I248" s="115"/>
      <c r="J248" s="113"/>
      <c r="K248" s="113"/>
      <c r="L248" s="113"/>
      <c r="M248" s="116"/>
    </row>
    <row r="249" spans="1:13" ht="27">
      <c r="A249" s="41">
        <v>222</v>
      </c>
      <c r="B249" s="131" t="s">
        <v>358</v>
      </c>
      <c r="C249" s="111" t="s">
        <v>359</v>
      </c>
      <c r="D249" s="112" t="s">
        <v>360</v>
      </c>
      <c r="E249" s="113" t="s">
        <v>14</v>
      </c>
      <c r="F249" s="114" t="s">
        <v>365</v>
      </c>
      <c r="G249" s="197"/>
      <c r="H249" s="115" t="s">
        <v>604</v>
      </c>
      <c r="I249" s="115"/>
      <c r="J249" s="113"/>
      <c r="K249" s="113"/>
      <c r="L249" s="113"/>
      <c r="M249" s="116"/>
    </row>
    <row r="250" spans="1:13" ht="94.5">
      <c r="A250" s="41">
        <v>223</v>
      </c>
      <c r="B250" s="131" t="s">
        <v>358</v>
      </c>
      <c r="C250" s="111" t="s">
        <v>359</v>
      </c>
      <c r="D250" s="112" t="s">
        <v>360</v>
      </c>
      <c r="E250" s="113" t="s">
        <v>14</v>
      </c>
      <c r="F250" s="114" t="s">
        <v>366</v>
      </c>
      <c r="G250" s="189"/>
      <c r="H250" s="115" t="s">
        <v>604</v>
      </c>
      <c r="I250" s="115"/>
      <c r="J250" s="113"/>
      <c r="K250" s="113"/>
      <c r="L250" s="113"/>
      <c r="M250" s="116"/>
    </row>
    <row r="251" spans="1:13" ht="27">
      <c r="A251" s="41">
        <v>224</v>
      </c>
      <c r="B251" s="131" t="s">
        <v>358</v>
      </c>
      <c r="C251" s="111" t="s">
        <v>359</v>
      </c>
      <c r="D251" s="112" t="s">
        <v>360</v>
      </c>
      <c r="E251" s="113" t="s">
        <v>14</v>
      </c>
      <c r="F251" s="114" t="s">
        <v>367</v>
      </c>
      <c r="G251" s="188" t="s">
        <v>369</v>
      </c>
      <c r="H251" s="115" t="s">
        <v>604</v>
      </c>
      <c r="I251" s="115"/>
      <c r="J251" s="113"/>
      <c r="K251" s="113"/>
      <c r="L251" s="113"/>
      <c r="M251" s="116"/>
    </row>
    <row r="252" spans="1:13">
      <c r="A252" s="41">
        <v>225</v>
      </c>
      <c r="B252" s="131" t="s">
        <v>358</v>
      </c>
      <c r="C252" s="111" t="s">
        <v>359</v>
      </c>
      <c r="D252" s="112" t="s">
        <v>360</v>
      </c>
      <c r="E252" s="113" t="s">
        <v>14</v>
      </c>
      <c r="F252" s="114" t="s">
        <v>368</v>
      </c>
      <c r="G252" s="189"/>
      <c r="H252" s="115" t="s">
        <v>604</v>
      </c>
      <c r="I252" s="115"/>
      <c r="J252" s="113"/>
      <c r="K252" s="113"/>
      <c r="L252" s="113"/>
      <c r="M252" s="116"/>
    </row>
    <row r="253" spans="1:13" ht="27">
      <c r="A253" s="41">
        <v>226</v>
      </c>
      <c r="B253" s="131" t="s">
        <v>358</v>
      </c>
      <c r="C253" s="111" t="s">
        <v>359</v>
      </c>
      <c r="D253" s="112" t="s">
        <v>360</v>
      </c>
      <c r="E253" s="113" t="s">
        <v>14</v>
      </c>
      <c r="F253" s="114" t="s">
        <v>370</v>
      </c>
      <c r="G253" s="117" t="s">
        <v>371</v>
      </c>
      <c r="H253" s="115" t="s">
        <v>604</v>
      </c>
      <c r="I253" s="115"/>
      <c r="J253" s="113"/>
      <c r="K253" s="113"/>
      <c r="L253" s="113"/>
      <c r="M253" s="116"/>
    </row>
    <row r="254" spans="1:13" ht="27">
      <c r="A254" s="41">
        <v>227</v>
      </c>
      <c r="B254" s="131" t="s">
        <v>358</v>
      </c>
      <c r="C254" s="111" t="s">
        <v>359</v>
      </c>
      <c r="D254" s="112" t="s">
        <v>372</v>
      </c>
      <c r="E254" s="113" t="s">
        <v>14</v>
      </c>
      <c r="F254" s="114" t="s">
        <v>374</v>
      </c>
      <c r="G254" s="188" t="s">
        <v>373</v>
      </c>
      <c r="H254" s="115" t="s">
        <v>604</v>
      </c>
      <c r="I254" s="115"/>
      <c r="J254" s="113"/>
      <c r="K254" s="113"/>
      <c r="L254" s="113"/>
      <c r="M254" s="116"/>
    </row>
    <row r="255" spans="1:13" ht="27">
      <c r="A255" s="41">
        <v>228</v>
      </c>
      <c r="B255" s="131" t="s">
        <v>358</v>
      </c>
      <c r="C255" s="111" t="s">
        <v>359</v>
      </c>
      <c r="D255" s="112" t="s">
        <v>372</v>
      </c>
      <c r="E255" s="113" t="s">
        <v>14</v>
      </c>
      <c r="F255" s="114" t="s">
        <v>375</v>
      </c>
      <c r="G255" s="197"/>
      <c r="H255" s="115" t="s">
        <v>604</v>
      </c>
      <c r="I255" s="115"/>
      <c r="J255" s="113"/>
      <c r="K255" s="113"/>
      <c r="L255" s="113"/>
      <c r="M255" s="116"/>
    </row>
    <row r="256" spans="1:13" ht="27">
      <c r="A256" s="41">
        <v>229</v>
      </c>
      <c r="B256" s="131" t="s">
        <v>358</v>
      </c>
      <c r="C256" s="111" t="s">
        <v>359</v>
      </c>
      <c r="D256" s="112" t="s">
        <v>372</v>
      </c>
      <c r="E256" s="113" t="s">
        <v>14</v>
      </c>
      <c r="F256" s="114" t="s">
        <v>376</v>
      </c>
      <c r="G256" s="189"/>
      <c r="H256" s="115" t="s">
        <v>604</v>
      </c>
      <c r="I256" s="115"/>
      <c r="J256" s="113"/>
      <c r="K256" s="113"/>
      <c r="L256" s="113"/>
      <c r="M256" s="116"/>
    </row>
    <row r="257" spans="1:13">
      <c r="A257" s="41">
        <v>230</v>
      </c>
      <c r="B257" s="131" t="s">
        <v>358</v>
      </c>
      <c r="C257" s="111" t="s">
        <v>359</v>
      </c>
      <c r="D257" s="112" t="s">
        <v>372</v>
      </c>
      <c r="E257" s="113" t="s">
        <v>31</v>
      </c>
      <c r="F257" s="114" t="s">
        <v>378</v>
      </c>
      <c r="G257" s="117" t="s">
        <v>377</v>
      </c>
      <c r="H257" s="115" t="s">
        <v>604</v>
      </c>
      <c r="I257" s="115"/>
      <c r="J257" s="113"/>
      <c r="K257" s="113"/>
      <c r="L257" s="113"/>
      <c r="M257" s="116"/>
    </row>
    <row r="258" spans="1:13" ht="27">
      <c r="A258" s="41">
        <v>231</v>
      </c>
      <c r="B258" s="131" t="s">
        <v>358</v>
      </c>
      <c r="C258" s="111" t="s">
        <v>359</v>
      </c>
      <c r="D258" s="112" t="s">
        <v>372</v>
      </c>
      <c r="E258" s="113" t="s">
        <v>14</v>
      </c>
      <c r="F258" s="117" t="s">
        <v>380</v>
      </c>
      <c r="G258" s="117" t="s">
        <v>379</v>
      </c>
      <c r="H258" s="115" t="s">
        <v>604</v>
      </c>
      <c r="I258" s="115"/>
      <c r="J258" s="113"/>
      <c r="K258" s="113"/>
      <c r="L258" s="113"/>
      <c r="M258" s="119" t="s">
        <v>115</v>
      </c>
    </row>
    <row r="259" spans="1:13" ht="40.5">
      <c r="A259" s="41">
        <v>232</v>
      </c>
      <c r="B259" s="131" t="s">
        <v>358</v>
      </c>
      <c r="C259" s="111" t="s">
        <v>359</v>
      </c>
      <c r="D259" s="112" t="s">
        <v>372</v>
      </c>
      <c r="E259" s="113" t="s">
        <v>14</v>
      </c>
      <c r="F259" s="114" t="s">
        <v>382</v>
      </c>
      <c r="G259" s="188" t="s">
        <v>381</v>
      </c>
      <c r="H259" s="115" t="s">
        <v>604</v>
      </c>
      <c r="I259" s="115"/>
      <c r="J259" s="113"/>
      <c r="K259" s="113"/>
      <c r="L259" s="113"/>
      <c r="M259" s="116"/>
    </row>
    <row r="260" spans="1:13" ht="40.5">
      <c r="A260" s="41">
        <v>233</v>
      </c>
      <c r="B260" s="131" t="s">
        <v>358</v>
      </c>
      <c r="C260" s="111" t="s">
        <v>359</v>
      </c>
      <c r="D260" s="112" t="s">
        <v>372</v>
      </c>
      <c r="E260" s="113" t="s">
        <v>14</v>
      </c>
      <c r="F260" s="114" t="s">
        <v>383</v>
      </c>
      <c r="G260" s="197"/>
      <c r="H260" s="115" t="s">
        <v>604</v>
      </c>
      <c r="I260" s="115"/>
      <c r="J260" s="113"/>
      <c r="K260" s="113"/>
      <c r="L260" s="113"/>
      <c r="M260" s="116"/>
    </row>
    <row r="261" spans="1:13" ht="40.5">
      <c r="A261" s="41">
        <v>234</v>
      </c>
      <c r="B261" s="131" t="s">
        <v>358</v>
      </c>
      <c r="C261" s="111" t="s">
        <v>359</v>
      </c>
      <c r="D261" s="112" t="s">
        <v>372</v>
      </c>
      <c r="E261" s="113" t="s">
        <v>14</v>
      </c>
      <c r="F261" s="114" t="s">
        <v>384</v>
      </c>
      <c r="G261" s="189"/>
      <c r="H261" s="115" t="s">
        <v>604</v>
      </c>
      <c r="I261" s="115"/>
      <c r="J261" s="113"/>
      <c r="K261" s="113"/>
      <c r="L261" s="113"/>
      <c r="M261" s="116"/>
    </row>
    <row r="262" spans="1:13">
      <c r="A262" s="41">
        <v>235</v>
      </c>
      <c r="B262" s="131" t="s">
        <v>358</v>
      </c>
      <c r="C262" s="111" t="s">
        <v>359</v>
      </c>
      <c r="D262" s="112" t="s">
        <v>372</v>
      </c>
      <c r="E262" s="113" t="s">
        <v>14</v>
      </c>
      <c r="F262" s="117" t="s">
        <v>386</v>
      </c>
      <c r="G262" s="188" t="s">
        <v>385</v>
      </c>
      <c r="H262" s="115" t="s">
        <v>604</v>
      </c>
      <c r="I262" s="115"/>
      <c r="J262" s="113"/>
      <c r="K262" s="113"/>
      <c r="L262" s="113"/>
      <c r="M262" s="116"/>
    </row>
    <row r="263" spans="1:13" ht="27">
      <c r="A263" s="41">
        <v>236</v>
      </c>
      <c r="B263" s="131" t="s">
        <v>358</v>
      </c>
      <c r="C263" s="111" t="s">
        <v>359</v>
      </c>
      <c r="D263" s="112" t="s">
        <v>372</v>
      </c>
      <c r="E263" s="113" t="s">
        <v>14</v>
      </c>
      <c r="F263" s="114" t="s">
        <v>387</v>
      </c>
      <c r="G263" s="189"/>
      <c r="H263" s="115" t="s">
        <v>604</v>
      </c>
      <c r="I263" s="115"/>
      <c r="J263" s="113"/>
      <c r="K263" s="113"/>
      <c r="L263" s="113"/>
      <c r="M263" s="116"/>
    </row>
    <row r="264" spans="1:13" ht="40.5">
      <c r="A264" s="41">
        <v>237</v>
      </c>
      <c r="B264" s="131" t="s">
        <v>358</v>
      </c>
      <c r="C264" s="111" t="s">
        <v>359</v>
      </c>
      <c r="D264" s="112" t="s">
        <v>372</v>
      </c>
      <c r="E264" s="113" t="s">
        <v>14</v>
      </c>
      <c r="F264" s="114" t="s">
        <v>388</v>
      </c>
      <c r="G264" s="188" t="s">
        <v>390</v>
      </c>
      <c r="H264" s="115" t="s">
        <v>604</v>
      </c>
      <c r="I264" s="115"/>
      <c r="J264" s="113"/>
      <c r="K264" s="113"/>
      <c r="L264" s="113"/>
      <c r="M264" s="120" t="s">
        <v>126</v>
      </c>
    </row>
    <row r="265" spans="1:13">
      <c r="A265" s="41">
        <v>238</v>
      </c>
      <c r="B265" s="131" t="s">
        <v>358</v>
      </c>
      <c r="C265" s="111" t="s">
        <v>359</v>
      </c>
      <c r="D265" s="112" t="s">
        <v>372</v>
      </c>
      <c r="E265" s="113" t="s">
        <v>14</v>
      </c>
      <c r="F265" s="114" t="s">
        <v>389</v>
      </c>
      <c r="G265" s="189"/>
      <c r="H265" s="115" t="s">
        <v>604</v>
      </c>
      <c r="I265" s="115"/>
      <c r="J265" s="113"/>
      <c r="K265" s="113"/>
      <c r="L265" s="113"/>
      <c r="M265" s="116"/>
    </row>
    <row r="266" spans="1:13" ht="27">
      <c r="A266" s="41">
        <v>239</v>
      </c>
      <c r="B266" s="131" t="s">
        <v>358</v>
      </c>
      <c r="C266" s="111" t="s">
        <v>359</v>
      </c>
      <c r="D266" s="112" t="s">
        <v>372</v>
      </c>
      <c r="E266" s="113" t="s">
        <v>14</v>
      </c>
      <c r="F266" s="114" t="s">
        <v>391</v>
      </c>
      <c r="G266" s="188" t="s">
        <v>393</v>
      </c>
      <c r="H266" s="115" t="s">
        <v>604</v>
      </c>
      <c r="I266" s="115"/>
      <c r="J266" s="113"/>
      <c r="K266" s="113"/>
      <c r="L266" s="113"/>
      <c r="M266" s="116"/>
    </row>
    <row r="267" spans="1:13" ht="27">
      <c r="A267" s="41">
        <v>240</v>
      </c>
      <c r="B267" s="131" t="s">
        <v>358</v>
      </c>
      <c r="C267" s="111" t="s">
        <v>359</v>
      </c>
      <c r="D267" s="112" t="s">
        <v>372</v>
      </c>
      <c r="E267" s="113" t="s">
        <v>14</v>
      </c>
      <c r="F267" s="114" t="s">
        <v>392</v>
      </c>
      <c r="G267" s="189"/>
      <c r="H267" s="115" t="s">
        <v>604</v>
      </c>
      <c r="I267" s="115"/>
      <c r="J267" s="113"/>
      <c r="K267" s="113"/>
      <c r="L267" s="113"/>
      <c r="M267" s="116"/>
    </row>
    <row r="268" spans="1:13" ht="27">
      <c r="A268" s="41">
        <v>241</v>
      </c>
      <c r="B268" s="131" t="s">
        <v>358</v>
      </c>
      <c r="C268" s="111" t="s">
        <v>359</v>
      </c>
      <c r="D268" s="112" t="s">
        <v>372</v>
      </c>
      <c r="E268" s="113" t="s">
        <v>14</v>
      </c>
      <c r="F268" s="114" t="s">
        <v>391</v>
      </c>
      <c r="G268" s="188" t="s">
        <v>398</v>
      </c>
      <c r="H268" s="115" t="s">
        <v>604</v>
      </c>
      <c r="I268" s="115"/>
      <c r="J268" s="113"/>
      <c r="K268" s="113"/>
      <c r="L268" s="113"/>
      <c r="M268" s="116"/>
    </row>
    <row r="269" spans="1:13" ht="27">
      <c r="A269" s="41">
        <v>242</v>
      </c>
      <c r="B269" s="131" t="s">
        <v>358</v>
      </c>
      <c r="C269" s="111" t="s">
        <v>359</v>
      </c>
      <c r="D269" s="112" t="s">
        <v>372</v>
      </c>
      <c r="E269" s="113" t="s">
        <v>14</v>
      </c>
      <c r="F269" s="114" t="s">
        <v>394</v>
      </c>
      <c r="G269" s="197"/>
      <c r="H269" s="115" t="s">
        <v>604</v>
      </c>
      <c r="I269" s="115"/>
      <c r="J269" s="113"/>
      <c r="K269" s="113"/>
      <c r="L269" s="113"/>
      <c r="M269" s="116"/>
    </row>
    <row r="270" spans="1:13" ht="27">
      <c r="A270" s="41">
        <v>243</v>
      </c>
      <c r="B270" s="131" t="s">
        <v>358</v>
      </c>
      <c r="C270" s="111" t="s">
        <v>359</v>
      </c>
      <c r="D270" s="112" t="s">
        <v>372</v>
      </c>
      <c r="E270" s="113" t="s">
        <v>14</v>
      </c>
      <c r="F270" s="114" t="s">
        <v>395</v>
      </c>
      <c r="G270" s="197"/>
      <c r="H270" s="115" t="s">
        <v>604</v>
      </c>
      <c r="I270" s="115"/>
      <c r="J270" s="113"/>
      <c r="K270" s="113"/>
      <c r="L270" s="113"/>
      <c r="M270" s="116"/>
    </row>
    <row r="271" spans="1:13" ht="54">
      <c r="A271" s="41">
        <v>244</v>
      </c>
      <c r="B271" s="131" t="s">
        <v>358</v>
      </c>
      <c r="C271" s="111" t="s">
        <v>359</v>
      </c>
      <c r="D271" s="112" t="s">
        <v>372</v>
      </c>
      <c r="E271" s="113" t="s">
        <v>14</v>
      </c>
      <c r="F271" s="114" t="s">
        <v>396</v>
      </c>
      <c r="G271" s="197"/>
      <c r="H271" s="115" t="s">
        <v>604</v>
      </c>
      <c r="I271" s="115"/>
      <c r="J271" s="113"/>
      <c r="K271" s="113"/>
      <c r="L271" s="113"/>
      <c r="M271" s="116"/>
    </row>
    <row r="272" spans="1:13">
      <c r="A272" s="41">
        <v>245</v>
      </c>
      <c r="B272" s="131" t="s">
        <v>358</v>
      </c>
      <c r="C272" s="111" t="s">
        <v>359</v>
      </c>
      <c r="D272" s="112" t="s">
        <v>372</v>
      </c>
      <c r="E272" s="113" t="s">
        <v>14</v>
      </c>
      <c r="F272" s="114" t="s">
        <v>397</v>
      </c>
      <c r="G272" s="189"/>
      <c r="H272" s="115" t="s">
        <v>604</v>
      </c>
      <c r="I272" s="115"/>
      <c r="J272" s="113"/>
      <c r="K272" s="113"/>
      <c r="L272" s="113"/>
      <c r="M272" s="116"/>
    </row>
    <row r="273" spans="1:13" ht="27">
      <c r="A273" s="41">
        <v>246</v>
      </c>
      <c r="B273" s="131" t="s">
        <v>358</v>
      </c>
      <c r="C273" s="111" t="s">
        <v>359</v>
      </c>
      <c r="D273" s="112" t="s">
        <v>372</v>
      </c>
      <c r="E273" s="113" t="s">
        <v>14</v>
      </c>
      <c r="F273" s="114" t="s">
        <v>399</v>
      </c>
      <c r="G273" s="188" t="s">
        <v>403</v>
      </c>
      <c r="H273" s="115" t="s">
        <v>604</v>
      </c>
      <c r="I273" s="115"/>
      <c r="J273" s="113"/>
      <c r="K273" s="113"/>
      <c r="L273" s="113"/>
      <c r="M273" s="116"/>
    </row>
    <row r="274" spans="1:13">
      <c r="A274" s="41">
        <v>247</v>
      </c>
      <c r="B274" s="131" t="s">
        <v>358</v>
      </c>
      <c r="C274" s="111" t="s">
        <v>359</v>
      </c>
      <c r="D274" s="112" t="s">
        <v>372</v>
      </c>
      <c r="E274" s="113" t="s">
        <v>14</v>
      </c>
      <c r="F274" s="114" t="s">
        <v>400</v>
      </c>
      <c r="G274" s="197"/>
      <c r="H274" s="115" t="s">
        <v>604</v>
      </c>
      <c r="I274" s="115"/>
      <c r="J274" s="113"/>
      <c r="K274" s="113"/>
      <c r="L274" s="113"/>
      <c r="M274" s="116"/>
    </row>
    <row r="275" spans="1:13">
      <c r="A275" s="41">
        <v>248</v>
      </c>
      <c r="B275" s="131" t="s">
        <v>358</v>
      </c>
      <c r="C275" s="111" t="s">
        <v>359</v>
      </c>
      <c r="D275" s="112" t="s">
        <v>372</v>
      </c>
      <c r="E275" s="113" t="s">
        <v>14</v>
      </c>
      <c r="F275" s="114" t="s">
        <v>401</v>
      </c>
      <c r="G275" s="197"/>
      <c r="H275" s="115" t="s">
        <v>604</v>
      </c>
      <c r="I275" s="115"/>
      <c r="J275" s="113"/>
      <c r="K275" s="113"/>
      <c r="L275" s="113"/>
      <c r="M275" s="116"/>
    </row>
    <row r="276" spans="1:13" ht="54">
      <c r="A276" s="41">
        <v>249</v>
      </c>
      <c r="B276" s="131" t="s">
        <v>358</v>
      </c>
      <c r="C276" s="111" t="s">
        <v>359</v>
      </c>
      <c r="D276" s="112" t="s">
        <v>372</v>
      </c>
      <c r="E276" s="113" t="s">
        <v>14</v>
      </c>
      <c r="F276" s="114" t="s">
        <v>402</v>
      </c>
      <c r="G276" s="189"/>
      <c r="H276" s="115" t="s">
        <v>604</v>
      </c>
      <c r="I276" s="115"/>
      <c r="J276" s="113"/>
      <c r="K276" s="113"/>
      <c r="L276" s="113"/>
      <c r="M276" s="116"/>
    </row>
    <row r="277" spans="1:13">
      <c r="A277" s="41">
        <v>250</v>
      </c>
      <c r="B277" s="131" t="s">
        <v>358</v>
      </c>
      <c r="C277" s="111" t="s">
        <v>359</v>
      </c>
      <c r="D277" s="112" t="s">
        <v>372</v>
      </c>
      <c r="E277" s="113" t="s">
        <v>14</v>
      </c>
      <c r="F277" s="114" t="s">
        <v>404</v>
      </c>
      <c r="G277" s="117" t="s">
        <v>405</v>
      </c>
      <c r="H277" s="115" t="s">
        <v>604</v>
      </c>
      <c r="I277" s="115"/>
      <c r="J277" s="113"/>
      <c r="K277" s="113"/>
      <c r="L277" s="113"/>
      <c r="M277" s="116"/>
    </row>
    <row r="278" spans="1:13" ht="27">
      <c r="A278" s="41">
        <v>251</v>
      </c>
      <c r="B278" s="131" t="s">
        <v>358</v>
      </c>
      <c r="C278" s="111" t="s">
        <v>359</v>
      </c>
      <c r="D278" s="112" t="s">
        <v>372</v>
      </c>
      <c r="E278" s="113" t="s">
        <v>14</v>
      </c>
      <c r="F278" s="117" t="s">
        <v>407</v>
      </c>
      <c r="G278" s="117" t="s">
        <v>406</v>
      </c>
      <c r="H278" s="115" t="s">
        <v>604</v>
      </c>
      <c r="I278" s="115"/>
      <c r="J278" s="113"/>
      <c r="K278" s="113"/>
      <c r="L278" s="113"/>
      <c r="M278" s="116"/>
    </row>
    <row r="279" spans="1:13" ht="40.5">
      <c r="A279" s="41">
        <v>252</v>
      </c>
      <c r="B279" s="131" t="s">
        <v>358</v>
      </c>
      <c r="C279" s="111" t="s">
        <v>557</v>
      </c>
      <c r="D279" s="112" t="s">
        <v>551</v>
      </c>
      <c r="E279" s="113" t="s">
        <v>14</v>
      </c>
      <c r="F279" s="117" t="s">
        <v>410</v>
      </c>
      <c r="G279" s="188" t="s">
        <v>409</v>
      </c>
      <c r="H279" s="115" t="s">
        <v>604</v>
      </c>
      <c r="I279" s="115"/>
      <c r="J279" s="113"/>
      <c r="K279" s="113"/>
      <c r="L279" s="113"/>
      <c r="M279" s="116"/>
    </row>
    <row r="280" spans="1:13" ht="27">
      <c r="A280" s="41">
        <v>253</v>
      </c>
      <c r="B280" s="131" t="s">
        <v>358</v>
      </c>
      <c r="C280" s="111" t="s">
        <v>557</v>
      </c>
      <c r="D280" s="112" t="s">
        <v>551</v>
      </c>
      <c r="E280" s="113" t="s">
        <v>14</v>
      </c>
      <c r="F280" s="114" t="s">
        <v>411</v>
      </c>
      <c r="G280" s="189"/>
      <c r="H280" s="115" t="s">
        <v>604</v>
      </c>
      <c r="I280" s="118"/>
      <c r="J280" s="113"/>
      <c r="K280" s="113"/>
      <c r="L280" s="113"/>
      <c r="M280" s="116"/>
    </row>
    <row r="281" spans="1:13" ht="40.5">
      <c r="A281" s="41">
        <v>254</v>
      </c>
      <c r="B281" s="131" t="s">
        <v>358</v>
      </c>
      <c r="C281" s="111" t="s">
        <v>557</v>
      </c>
      <c r="D281" s="112" t="s">
        <v>551</v>
      </c>
      <c r="E281" s="113" t="s">
        <v>14</v>
      </c>
      <c r="F281" s="114" t="s">
        <v>412</v>
      </c>
      <c r="G281" s="188" t="s">
        <v>414</v>
      </c>
      <c r="H281" s="115" t="s">
        <v>604</v>
      </c>
      <c r="I281" s="115"/>
      <c r="J281" s="113"/>
      <c r="K281" s="113"/>
      <c r="L281" s="113"/>
      <c r="M281" s="116"/>
    </row>
    <row r="282" spans="1:13" ht="27">
      <c r="A282" s="41">
        <v>255</v>
      </c>
      <c r="B282" s="131" t="s">
        <v>358</v>
      </c>
      <c r="C282" s="111" t="s">
        <v>557</v>
      </c>
      <c r="D282" s="112" t="s">
        <v>551</v>
      </c>
      <c r="E282" s="113" t="s">
        <v>14</v>
      </c>
      <c r="F282" s="114" t="s">
        <v>413</v>
      </c>
      <c r="G282" s="189"/>
      <c r="H282" s="115" t="s">
        <v>604</v>
      </c>
      <c r="I282" s="115"/>
      <c r="J282" s="113"/>
      <c r="K282" s="113"/>
      <c r="L282" s="113"/>
      <c r="M282" s="116"/>
    </row>
    <row r="283" spans="1:13" ht="27">
      <c r="A283" s="41">
        <v>256</v>
      </c>
      <c r="B283" s="131" t="s">
        <v>358</v>
      </c>
      <c r="C283" s="111" t="s">
        <v>557</v>
      </c>
      <c r="D283" s="112" t="s">
        <v>551</v>
      </c>
      <c r="E283" s="113" t="s">
        <v>14</v>
      </c>
      <c r="F283" s="114" t="s">
        <v>415</v>
      </c>
      <c r="G283" s="188" t="s">
        <v>417</v>
      </c>
      <c r="H283" s="115" t="s">
        <v>604</v>
      </c>
      <c r="I283" s="115"/>
      <c r="J283" s="113"/>
      <c r="K283" s="113"/>
      <c r="L283" s="113"/>
      <c r="M283" s="116"/>
    </row>
    <row r="284" spans="1:13" ht="27">
      <c r="A284" s="41">
        <v>257</v>
      </c>
      <c r="B284" s="131" t="s">
        <v>358</v>
      </c>
      <c r="C284" s="111" t="s">
        <v>557</v>
      </c>
      <c r="D284" s="112" t="s">
        <v>551</v>
      </c>
      <c r="E284" s="113" t="s">
        <v>14</v>
      </c>
      <c r="F284" s="114" t="s">
        <v>416</v>
      </c>
      <c r="G284" s="189"/>
      <c r="H284" s="115" t="s">
        <v>604</v>
      </c>
      <c r="I284" s="121"/>
      <c r="J284" s="113"/>
      <c r="K284" s="113"/>
      <c r="L284" s="113"/>
      <c r="M284" s="116"/>
    </row>
    <row r="285" spans="1:13" ht="27">
      <c r="A285" s="41">
        <v>258</v>
      </c>
      <c r="B285" s="131" t="s">
        <v>358</v>
      </c>
      <c r="C285" s="111" t="s">
        <v>557</v>
      </c>
      <c r="D285" s="112" t="s">
        <v>551</v>
      </c>
      <c r="E285" s="113" t="s">
        <v>14</v>
      </c>
      <c r="F285" s="114" t="s">
        <v>419</v>
      </c>
      <c r="G285" s="188" t="s">
        <v>418</v>
      </c>
      <c r="H285" s="115" t="s">
        <v>604</v>
      </c>
      <c r="I285" s="121"/>
      <c r="J285" s="113"/>
      <c r="K285" s="113"/>
      <c r="L285" s="113"/>
      <c r="M285" s="116"/>
    </row>
    <row r="286" spans="1:13" ht="27">
      <c r="A286" s="41">
        <v>259</v>
      </c>
      <c r="B286" s="131" t="s">
        <v>358</v>
      </c>
      <c r="C286" s="111" t="s">
        <v>557</v>
      </c>
      <c r="D286" s="112" t="s">
        <v>551</v>
      </c>
      <c r="E286" s="113" t="s">
        <v>14</v>
      </c>
      <c r="F286" s="114" t="s">
        <v>420</v>
      </c>
      <c r="G286" s="197"/>
      <c r="H286" s="115" t="s">
        <v>604</v>
      </c>
      <c r="I286" s="115"/>
      <c r="J286" s="113"/>
      <c r="K286" s="113"/>
      <c r="L286" s="113"/>
      <c r="M286" s="116"/>
    </row>
    <row r="287" spans="1:13" ht="27">
      <c r="A287" s="41">
        <v>260</v>
      </c>
      <c r="B287" s="131" t="s">
        <v>358</v>
      </c>
      <c r="C287" s="111" t="s">
        <v>557</v>
      </c>
      <c r="D287" s="112" t="s">
        <v>551</v>
      </c>
      <c r="E287" s="113" t="s">
        <v>14</v>
      </c>
      <c r="F287" s="114" t="s">
        <v>421</v>
      </c>
      <c r="G287" s="189"/>
      <c r="H287" s="115" t="s">
        <v>604</v>
      </c>
      <c r="I287" s="122"/>
      <c r="J287" s="113"/>
      <c r="K287" s="113"/>
      <c r="L287" s="113"/>
      <c r="M287" s="116"/>
    </row>
    <row r="288" spans="1:13">
      <c r="A288" s="41">
        <v>261</v>
      </c>
      <c r="B288" s="131" t="s">
        <v>358</v>
      </c>
      <c r="C288" s="111" t="s">
        <v>557</v>
      </c>
      <c r="D288" s="112" t="s">
        <v>572</v>
      </c>
      <c r="E288" s="113" t="s">
        <v>31</v>
      </c>
      <c r="F288" s="114" t="s">
        <v>424</v>
      </c>
      <c r="G288" s="117" t="s">
        <v>422</v>
      </c>
      <c r="H288" s="115" t="s">
        <v>604</v>
      </c>
      <c r="I288" s="115"/>
      <c r="J288" s="113"/>
      <c r="K288" s="113"/>
      <c r="L288" s="113"/>
      <c r="M288" s="116"/>
    </row>
    <row r="289" spans="1:13" ht="40.5">
      <c r="A289" s="41">
        <v>262</v>
      </c>
      <c r="B289" s="131" t="s">
        <v>358</v>
      </c>
      <c r="C289" s="111" t="s">
        <v>557</v>
      </c>
      <c r="D289" s="112" t="s">
        <v>427</v>
      </c>
      <c r="E289" s="113" t="s">
        <v>14</v>
      </c>
      <c r="F289" s="114" t="s">
        <v>426</v>
      </c>
      <c r="G289" s="188" t="s">
        <v>425</v>
      </c>
      <c r="H289" s="115" t="s">
        <v>604</v>
      </c>
      <c r="I289" s="115"/>
      <c r="J289" s="113"/>
      <c r="K289" s="113"/>
      <c r="L289" s="113"/>
      <c r="M289" s="116"/>
    </row>
    <row r="290" spans="1:13" ht="27">
      <c r="A290" s="41">
        <v>263</v>
      </c>
      <c r="B290" s="131" t="s">
        <v>358</v>
      </c>
      <c r="C290" s="111" t="s">
        <v>557</v>
      </c>
      <c r="D290" s="112" t="s">
        <v>427</v>
      </c>
      <c r="E290" s="113" t="s">
        <v>14</v>
      </c>
      <c r="F290" s="114" t="s">
        <v>428</v>
      </c>
      <c r="G290" s="197"/>
      <c r="H290" s="115" t="s">
        <v>604</v>
      </c>
      <c r="I290" s="115"/>
      <c r="J290" s="113"/>
      <c r="K290" s="113"/>
      <c r="L290" s="113"/>
      <c r="M290" s="116"/>
    </row>
    <row r="291" spans="1:13" ht="27">
      <c r="A291" s="41">
        <v>264</v>
      </c>
      <c r="B291" s="131" t="s">
        <v>358</v>
      </c>
      <c r="C291" s="111" t="s">
        <v>557</v>
      </c>
      <c r="D291" s="112" t="s">
        <v>427</v>
      </c>
      <c r="E291" s="113" t="s">
        <v>14</v>
      </c>
      <c r="F291" s="114" t="s">
        <v>429</v>
      </c>
      <c r="G291" s="197"/>
      <c r="H291" s="115" t="s">
        <v>604</v>
      </c>
      <c r="I291" s="122"/>
      <c r="J291" s="113"/>
      <c r="K291" s="113"/>
      <c r="L291" s="113"/>
      <c r="M291" s="116"/>
    </row>
    <row r="292" spans="1:13" ht="40.5">
      <c r="A292" s="41">
        <v>265</v>
      </c>
      <c r="B292" s="131" t="s">
        <v>358</v>
      </c>
      <c r="C292" s="111" t="s">
        <v>557</v>
      </c>
      <c r="D292" s="112" t="s">
        <v>427</v>
      </c>
      <c r="E292" s="113" t="s">
        <v>14</v>
      </c>
      <c r="F292" s="114" t="s">
        <v>430</v>
      </c>
      <c r="G292" s="189"/>
      <c r="H292" s="115" t="s">
        <v>604</v>
      </c>
      <c r="I292" s="115"/>
      <c r="J292" s="113"/>
      <c r="K292" s="113"/>
      <c r="L292" s="113"/>
      <c r="M292" s="116"/>
    </row>
    <row r="293" spans="1:13" ht="27">
      <c r="A293" s="41">
        <v>266</v>
      </c>
      <c r="B293" s="131" t="s">
        <v>358</v>
      </c>
      <c r="C293" s="111" t="s">
        <v>557</v>
      </c>
      <c r="D293" s="112" t="s">
        <v>427</v>
      </c>
      <c r="E293" s="113" t="s">
        <v>14</v>
      </c>
      <c r="F293" s="114" t="s">
        <v>432</v>
      </c>
      <c r="G293" s="117" t="s">
        <v>431</v>
      </c>
      <c r="H293" s="115" t="s">
        <v>604</v>
      </c>
      <c r="I293" s="115"/>
      <c r="J293" s="113"/>
      <c r="K293" s="113"/>
      <c r="L293" s="113"/>
      <c r="M293" s="116"/>
    </row>
    <row r="294" spans="1:13" ht="27">
      <c r="A294" s="41">
        <v>267</v>
      </c>
      <c r="B294" s="131" t="s">
        <v>434</v>
      </c>
      <c r="C294" s="111" t="s">
        <v>435</v>
      </c>
      <c r="D294" s="112" t="s">
        <v>435</v>
      </c>
      <c r="E294" s="113" t="s">
        <v>14</v>
      </c>
      <c r="F294" s="114" t="s">
        <v>437</v>
      </c>
      <c r="G294" s="188" t="s">
        <v>436</v>
      </c>
      <c r="H294" s="115"/>
      <c r="I294" s="115"/>
      <c r="J294" s="113" t="s">
        <v>220</v>
      </c>
      <c r="K294" s="113"/>
      <c r="L294" s="113"/>
      <c r="M294" s="116"/>
    </row>
    <row r="295" spans="1:13" ht="27">
      <c r="A295" s="41">
        <v>268</v>
      </c>
      <c r="B295" s="131" t="s">
        <v>434</v>
      </c>
      <c r="C295" s="111" t="s">
        <v>435</v>
      </c>
      <c r="D295" s="112" t="s">
        <v>435</v>
      </c>
      <c r="E295" s="113" t="s">
        <v>14</v>
      </c>
      <c r="F295" s="114" t="s">
        <v>438</v>
      </c>
      <c r="G295" s="197"/>
      <c r="H295" s="115"/>
      <c r="I295" s="115"/>
      <c r="J295" s="113" t="s">
        <v>220</v>
      </c>
      <c r="K295" s="113"/>
      <c r="L295" s="113"/>
      <c r="M295" s="116"/>
    </row>
    <row r="296" spans="1:13" ht="27">
      <c r="A296" s="41">
        <v>269</v>
      </c>
      <c r="B296" s="131" t="s">
        <v>434</v>
      </c>
      <c r="C296" s="111" t="s">
        <v>435</v>
      </c>
      <c r="D296" s="112" t="s">
        <v>435</v>
      </c>
      <c r="E296" s="113" t="s">
        <v>14</v>
      </c>
      <c r="F296" s="114" t="s">
        <v>439</v>
      </c>
      <c r="G296" s="189"/>
      <c r="H296" s="115"/>
      <c r="I296" s="115"/>
      <c r="J296" s="113" t="s">
        <v>220</v>
      </c>
      <c r="K296" s="113"/>
      <c r="L296" s="113"/>
      <c r="M296" s="116"/>
    </row>
    <row r="297" spans="1:13" ht="27">
      <c r="A297" s="41">
        <v>270</v>
      </c>
      <c r="B297" s="131" t="s">
        <v>434</v>
      </c>
      <c r="C297" s="111" t="s">
        <v>435</v>
      </c>
      <c r="D297" s="112" t="s">
        <v>435</v>
      </c>
      <c r="E297" s="113" t="s">
        <v>14</v>
      </c>
      <c r="F297" s="114" t="s">
        <v>441</v>
      </c>
      <c r="G297" s="125" t="s">
        <v>440</v>
      </c>
      <c r="H297" s="115"/>
      <c r="I297" s="115"/>
      <c r="J297" s="113" t="s">
        <v>220</v>
      </c>
      <c r="K297" s="113"/>
      <c r="L297" s="113"/>
      <c r="M297" s="116"/>
    </row>
    <row r="298" spans="1:13">
      <c r="A298" s="41">
        <v>271</v>
      </c>
      <c r="B298" s="131" t="s">
        <v>434</v>
      </c>
      <c r="C298" s="111" t="s">
        <v>435</v>
      </c>
      <c r="D298" s="112" t="s">
        <v>435</v>
      </c>
      <c r="E298" s="113" t="s">
        <v>14</v>
      </c>
      <c r="F298" s="114" t="s">
        <v>443</v>
      </c>
      <c r="G298" s="188" t="s">
        <v>442</v>
      </c>
      <c r="H298" s="115"/>
      <c r="I298" s="115"/>
      <c r="J298" s="113" t="s">
        <v>220</v>
      </c>
      <c r="K298" s="113"/>
      <c r="L298" s="113"/>
      <c r="M298" s="116"/>
    </row>
    <row r="299" spans="1:13" ht="27">
      <c r="A299" s="41">
        <v>272</v>
      </c>
      <c r="B299" s="131" t="s">
        <v>434</v>
      </c>
      <c r="C299" s="111" t="s">
        <v>435</v>
      </c>
      <c r="D299" s="112" t="s">
        <v>435</v>
      </c>
      <c r="E299" s="113" t="s">
        <v>14</v>
      </c>
      <c r="F299" s="114" t="s">
        <v>444</v>
      </c>
      <c r="G299" s="197"/>
      <c r="H299" s="115"/>
      <c r="I299" s="115"/>
      <c r="J299" s="113" t="s">
        <v>220</v>
      </c>
      <c r="K299" s="113"/>
      <c r="L299" s="113"/>
      <c r="M299" s="116"/>
    </row>
    <row r="300" spans="1:13" ht="27">
      <c r="A300" s="41">
        <v>273</v>
      </c>
      <c r="B300" s="131" t="s">
        <v>434</v>
      </c>
      <c r="C300" s="111" t="s">
        <v>435</v>
      </c>
      <c r="D300" s="112" t="s">
        <v>435</v>
      </c>
      <c r="E300" s="113" t="s">
        <v>14</v>
      </c>
      <c r="F300" s="114" t="s">
        <v>445</v>
      </c>
      <c r="G300" s="189"/>
      <c r="H300" s="115"/>
      <c r="I300" s="115"/>
      <c r="J300" s="113" t="s">
        <v>220</v>
      </c>
      <c r="K300" s="113"/>
      <c r="L300" s="113"/>
      <c r="M300" s="116"/>
    </row>
    <row r="301" spans="1:13" ht="27">
      <c r="A301" s="41">
        <v>274</v>
      </c>
      <c r="B301" s="131" t="s">
        <v>434</v>
      </c>
      <c r="C301" s="111" t="s">
        <v>435</v>
      </c>
      <c r="D301" s="112" t="s">
        <v>435</v>
      </c>
      <c r="E301" s="113" t="s">
        <v>14</v>
      </c>
      <c r="F301" s="114" t="s">
        <v>447</v>
      </c>
      <c r="G301" s="125" t="s">
        <v>446</v>
      </c>
      <c r="H301" s="115"/>
      <c r="I301" s="115"/>
      <c r="J301" s="113" t="s">
        <v>220</v>
      </c>
      <c r="K301" s="113"/>
      <c r="L301" s="113"/>
      <c r="M301" s="116"/>
    </row>
    <row r="302" spans="1:13">
      <c r="A302" s="41">
        <v>275</v>
      </c>
      <c r="B302" s="131" t="s">
        <v>434</v>
      </c>
      <c r="C302" s="111" t="s">
        <v>435</v>
      </c>
      <c r="D302" s="112" t="s">
        <v>435</v>
      </c>
      <c r="E302" s="113" t="s">
        <v>14</v>
      </c>
      <c r="F302" s="114" t="s">
        <v>449</v>
      </c>
      <c r="G302" s="188" t="s">
        <v>448</v>
      </c>
      <c r="H302" s="115"/>
      <c r="I302" s="115"/>
      <c r="J302" s="113" t="s">
        <v>220</v>
      </c>
      <c r="K302" s="113"/>
      <c r="L302" s="113"/>
      <c r="M302" s="116"/>
    </row>
    <row r="303" spans="1:13" ht="27">
      <c r="A303" s="41">
        <v>276</v>
      </c>
      <c r="B303" s="131" t="s">
        <v>434</v>
      </c>
      <c r="C303" s="111" t="s">
        <v>435</v>
      </c>
      <c r="D303" s="112" t="s">
        <v>435</v>
      </c>
      <c r="E303" s="113" t="s">
        <v>14</v>
      </c>
      <c r="F303" s="114" t="s">
        <v>450</v>
      </c>
      <c r="G303" s="197"/>
      <c r="H303" s="115"/>
      <c r="I303" s="115"/>
      <c r="J303" s="113" t="s">
        <v>220</v>
      </c>
      <c r="K303" s="113"/>
      <c r="L303" s="113"/>
      <c r="M303" s="116"/>
    </row>
    <row r="304" spans="1:13" ht="27">
      <c r="A304" s="41">
        <v>277</v>
      </c>
      <c r="B304" s="131" t="s">
        <v>434</v>
      </c>
      <c r="C304" s="111" t="s">
        <v>435</v>
      </c>
      <c r="D304" s="112" t="s">
        <v>435</v>
      </c>
      <c r="E304" s="113" t="s">
        <v>14</v>
      </c>
      <c r="F304" s="114" t="s">
        <v>451</v>
      </c>
      <c r="G304" s="189"/>
      <c r="H304" s="115"/>
      <c r="I304" s="115"/>
      <c r="J304" s="113" t="s">
        <v>220</v>
      </c>
      <c r="K304" s="113"/>
      <c r="L304" s="113"/>
      <c r="M304" s="116"/>
    </row>
    <row r="305" spans="1:13" ht="27">
      <c r="A305" s="41">
        <v>278</v>
      </c>
      <c r="B305" s="131" t="s">
        <v>434</v>
      </c>
      <c r="C305" s="111" t="s">
        <v>435</v>
      </c>
      <c r="D305" s="112" t="s">
        <v>435</v>
      </c>
      <c r="E305" s="113" t="s">
        <v>14</v>
      </c>
      <c r="F305" s="117" t="s">
        <v>453</v>
      </c>
      <c r="G305" s="188" t="s">
        <v>452</v>
      </c>
      <c r="H305" s="118"/>
      <c r="I305" s="115"/>
      <c r="J305" s="113" t="s">
        <v>220</v>
      </c>
      <c r="K305" s="113"/>
      <c r="L305" s="113"/>
      <c r="M305" s="119" t="s">
        <v>115</v>
      </c>
    </row>
    <row r="306" spans="1:13" ht="27">
      <c r="A306" s="41">
        <v>279</v>
      </c>
      <c r="B306" s="131" t="s">
        <v>434</v>
      </c>
      <c r="C306" s="111" t="s">
        <v>435</v>
      </c>
      <c r="D306" s="112" t="s">
        <v>435</v>
      </c>
      <c r="E306" s="113" t="s">
        <v>14</v>
      </c>
      <c r="F306" s="114" t="s">
        <v>458</v>
      </c>
      <c r="G306" s="189"/>
      <c r="H306" s="115"/>
      <c r="I306" s="115"/>
      <c r="J306" s="113" t="s">
        <v>220</v>
      </c>
      <c r="K306" s="113"/>
      <c r="L306" s="113"/>
      <c r="M306" s="116"/>
    </row>
    <row r="307" spans="1:13">
      <c r="A307" s="41">
        <v>280</v>
      </c>
      <c r="B307" s="131" t="s">
        <v>434</v>
      </c>
      <c r="C307" s="111" t="s">
        <v>435</v>
      </c>
      <c r="D307" s="112" t="s">
        <v>435</v>
      </c>
      <c r="E307" s="113" t="s">
        <v>14</v>
      </c>
      <c r="F307" s="114" t="s">
        <v>449</v>
      </c>
      <c r="G307" s="188" t="s">
        <v>457</v>
      </c>
      <c r="H307" s="115"/>
      <c r="I307" s="115"/>
      <c r="J307" s="113" t="s">
        <v>220</v>
      </c>
      <c r="K307" s="113"/>
      <c r="L307" s="113"/>
      <c r="M307" s="116"/>
    </row>
    <row r="308" spans="1:13" ht="27">
      <c r="A308" s="41">
        <v>281</v>
      </c>
      <c r="B308" s="131" t="s">
        <v>434</v>
      </c>
      <c r="C308" s="111" t="s">
        <v>435</v>
      </c>
      <c r="D308" s="112" t="s">
        <v>435</v>
      </c>
      <c r="E308" s="113" t="s">
        <v>14</v>
      </c>
      <c r="F308" s="114" t="s">
        <v>454</v>
      </c>
      <c r="G308" s="197"/>
      <c r="H308" s="115"/>
      <c r="I308" s="115"/>
      <c r="J308" s="113" t="s">
        <v>220</v>
      </c>
      <c r="K308" s="113"/>
      <c r="L308" s="113"/>
      <c r="M308" s="116"/>
    </row>
    <row r="309" spans="1:13" ht="27">
      <c r="A309" s="41">
        <v>282</v>
      </c>
      <c r="B309" s="131" t="s">
        <v>434</v>
      </c>
      <c r="C309" s="111" t="s">
        <v>435</v>
      </c>
      <c r="D309" s="112" t="s">
        <v>435</v>
      </c>
      <c r="E309" s="113" t="s">
        <v>14</v>
      </c>
      <c r="F309" s="114" t="s">
        <v>455</v>
      </c>
      <c r="G309" s="197"/>
      <c r="H309" s="115"/>
      <c r="I309" s="115"/>
      <c r="J309" s="113" t="s">
        <v>220</v>
      </c>
      <c r="K309" s="113"/>
      <c r="L309" s="113"/>
      <c r="M309" s="116"/>
    </row>
    <row r="310" spans="1:13" ht="27">
      <c r="A310" s="41">
        <v>283</v>
      </c>
      <c r="B310" s="131" t="s">
        <v>434</v>
      </c>
      <c r="C310" s="111" t="s">
        <v>435</v>
      </c>
      <c r="D310" s="112" t="s">
        <v>435</v>
      </c>
      <c r="E310" s="113" t="s">
        <v>14</v>
      </c>
      <c r="F310" s="117" t="s">
        <v>456</v>
      </c>
      <c r="G310" s="189"/>
      <c r="H310" s="115"/>
      <c r="I310" s="115"/>
      <c r="J310" s="113" t="s">
        <v>220</v>
      </c>
      <c r="K310" s="113"/>
      <c r="L310" s="113"/>
      <c r="M310" s="116"/>
    </row>
    <row r="311" spans="1:13">
      <c r="A311" s="41">
        <v>284</v>
      </c>
      <c r="B311" s="131" t="s">
        <v>434</v>
      </c>
      <c r="C311" s="111" t="s">
        <v>435</v>
      </c>
      <c r="D311" s="112" t="s">
        <v>435</v>
      </c>
      <c r="E311" s="113" t="s">
        <v>14</v>
      </c>
      <c r="F311" s="114" t="s">
        <v>460</v>
      </c>
      <c r="G311" s="188" t="s">
        <v>459</v>
      </c>
      <c r="H311" s="115"/>
      <c r="I311" s="115"/>
      <c r="J311" s="113" t="s">
        <v>220</v>
      </c>
      <c r="K311" s="113"/>
      <c r="L311" s="113"/>
      <c r="M311" s="116"/>
    </row>
    <row r="312" spans="1:13" ht="40.5">
      <c r="A312" s="41">
        <v>285</v>
      </c>
      <c r="B312" s="131" t="s">
        <v>434</v>
      </c>
      <c r="C312" s="111" t="s">
        <v>435</v>
      </c>
      <c r="D312" s="112" t="s">
        <v>435</v>
      </c>
      <c r="E312" s="113" t="s">
        <v>14</v>
      </c>
      <c r="F312" s="114" t="s">
        <v>461</v>
      </c>
      <c r="G312" s="189"/>
      <c r="H312" s="115"/>
      <c r="I312" s="115"/>
      <c r="J312" s="113" t="s">
        <v>220</v>
      </c>
      <c r="K312" s="113"/>
      <c r="L312" s="113"/>
      <c r="M312" s="120" t="s">
        <v>126</v>
      </c>
    </row>
    <row r="313" spans="1:13" ht="27">
      <c r="A313" s="41">
        <v>286</v>
      </c>
      <c r="B313" s="131" t="s">
        <v>434</v>
      </c>
      <c r="C313" s="111" t="s">
        <v>435</v>
      </c>
      <c r="D313" s="112" t="s">
        <v>435</v>
      </c>
      <c r="E313" s="113" t="s">
        <v>14</v>
      </c>
      <c r="F313" s="114" t="s">
        <v>462</v>
      </c>
      <c r="G313" s="117" t="s">
        <v>463</v>
      </c>
      <c r="H313" s="115"/>
      <c r="I313" s="115"/>
      <c r="J313" s="113" t="s">
        <v>220</v>
      </c>
      <c r="K313" s="113"/>
      <c r="L313" s="113"/>
      <c r="M313" s="116"/>
    </row>
    <row r="314" spans="1:13">
      <c r="A314" s="41">
        <v>287</v>
      </c>
      <c r="B314" s="131" t="s">
        <v>434</v>
      </c>
      <c r="C314" s="111" t="s">
        <v>435</v>
      </c>
      <c r="D314" s="112" t="s">
        <v>435</v>
      </c>
      <c r="E314" s="113" t="s">
        <v>14</v>
      </c>
      <c r="F314" s="114" t="s">
        <v>464</v>
      </c>
      <c r="G314" s="188" t="s">
        <v>465</v>
      </c>
      <c r="H314" s="115"/>
      <c r="I314" s="115"/>
      <c r="J314" s="113" t="s">
        <v>220</v>
      </c>
      <c r="K314" s="113"/>
      <c r="L314" s="113"/>
      <c r="M314" s="116"/>
    </row>
    <row r="315" spans="1:13">
      <c r="A315" s="41">
        <v>288</v>
      </c>
      <c r="B315" s="131" t="s">
        <v>434</v>
      </c>
      <c r="C315" s="111" t="s">
        <v>435</v>
      </c>
      <c r="D315" s="112" t="s">
        <v>435</v>
      </c>
      <c r="E315" s="113" t="s">
        <v>14</v>
      </c>
      <c r="F315" s="114" t="s">
        <v>466</v>
      </c>
      <c r="G315" s="197"/>
      <c r="H315" s="115"/>
      <c r="I315" s="115"/>
      <c r="J315" s="113" t="s">
        <v>220</v>
      </c>
      <c r="K315" s="113"/>
      <c r="L315" s="113"/>
      <c r="M315" s="116"/>
    </row>
    <row r="316" spans="1:13">
      <c r="A316" s="41">
        <v>289</v>
      </c>
      <c r="B316" s="131" t="s">
        <v>434</v>
      </c>
      <c r="C316" s="111" t="s">
        <v>435</v>
      </c>
      <c r="D316" s="112" t="s">
        <v>435</v>
      </c>
      <c r="E316" s="113" t="s">
        <v>14</v>
      </c>
      <c r="F316" s="114" t="s">
        <v>467</v>
      </c>
      <c r="G316" s="197"/>
      <c r="H316" s="115"/>
      <c r="I316" s="115"/>
      <c r="J316" s="113" t="s">
        <v>220</v>
      </c>
      <c r="K316" s="113"/>
      <c r="L316" s="113"/>
      <c r="M316" s="116"/>
    </row>
    <row r="317" spans="1:13" ht="27">
      <c r="A317" s="41">
        <v>290</v>
      </c>
      <c r="B317" s="131" t="s">
        <v>434</v>
      </c>
      <c r="C317" s="111" t="s">
        <v>435</v>
      </c>
      <c r="D317" s="112" t="s">
        <v>435</v>
      </c>
      <c r="E317" s="113" t="s">
        <v>14</v>
      </c>
      <c r="F317" s="114" t="s">
        <v>468</v>
      </c>
      <c r="G317" s="197"/>
      <c r="H317" s="115"/>
      <c r="I317" s="115"/>
      <c r="J317" s="113" t="s">
        <v>220</v>
      </c>
      <c r="K317" s="113"/>
      <c r="L317" s="113"/>
      <c r="M317" s="116"/>
    </row>
    <row r="318" spans="1:13" ht="27">
      <c r="A318" s="41">
        <v>291</v>
      </c>
      <c r="B318" s="131" t="s">
        <v>434</v>
      </c>
      <c r="C318" s="111" t="s">
        <v>435</v>
      </c>
      <c r="D318" s="112" t="s">
        <v>435</v>
      </c>
      <c r="E318" s="113" t="s">
        <v>14</v>
      </c>
      <c r="F318" s="114" t="s">
        <v>469</v>
      </c>
      <c r="G318" s="189"/>
      <c r="H318" s="115"/>
      <c r="I318" s="115"/>
      <c r="J318" s="113" t="s">
        <v>220</v>
      </c>
      <c r="K318" s="113"/>
      <c r="L318" s="113"/>
      <c r="M318" s="116"/>
    </row>
    <row r="319" spans="1:13">
      <c r="A319" s="41">
        <v>292</v>
      </c>
      <c r="B319" s="131" t="s">
        <v>434</v>
      </c>
      <c r="C319" s="111" t="s">
        <v>435</v>
      </c>
      <c r="D319" s="112" t="s">
        <v>435</v>
      </c>
      <c r="E319" s="113" t="s">
        <v>31</v>
      </c>
      <c r="F319" s="114" t="s">
        <v>471</v>
      </c>
      <c r="G319" s="188" t="s">
        <v>470</v>
      </c>
      <c r="H319" s="115" t="s">
        <v>606</v>
      </c>
      <c r="I319" s="115"/>
      <c r="J319" s="113"/>
      <c r="K319" s="113"/>
      <c r="L319" s="113"/>
      <c r="M319" s="116"/>
    </row>
    <row r="320" spans="1:13">
      <c r="A320" s="41">
        <v>293</v>
      </c>
      <c r="B320" s="131" t="s">
        <v>434</v>
      </c>
      <c r="C320" s="111" t="s">
        <v>435</v>
      </c>
      <c r="D320" s="112" t="s">
        <v>435</v>
      </c>
      <c r="E320" s="113" t="s">
        <v>31</v>
      </c>
      <c r="F320" s="114" t="s">
        <v>472</v>
      </c>
      <c r="G320" s="197"/>
      <c r="H320" s="115" t="s">
        <v>606</v>
      </c>
      <c r="I320" s="115"/>
      <c r="J320" s="113"/>
      <c r="K320" s="113"/>
      <c r="L320" s="113"/>
      <c r="M320" s="116"/>
    </row>
    <row r="321" spans="1:13" ht="27">
      <c r="A321" s="41">
        <v>293</v>
      </c>
      <c r="B321" s="131" t="s">
        <v>434</v>
      </c>
      <c r="C321" s="111" t="s">
        <v>435</v>
      </c>
      <c r="D321" s="112" t="s">
        <v>435</v>
      </c>
      <c r="E321" s="113" t="s">
        <v>31</v>
      </c>
      <c r="F321" s="114" t="s">
        <v>694</v>
      </c>
      <c r="G321" s="189"/>
      <c r="H321" s="115" t="s">
        <v>606</v>
      </c>
      <c r="I321" s="115"/>
      <c r="J321" s="113"/>
      <c r="K321" s="113"/>
      <c r="L321" s="113"/>
      <c r="M321" s="116"/>
    </row>
    <row r="322" spans="1:13">
      <c r="A322" s="41">
        <v>294</v>
      </c>
      <c r="B322" s="131" t="s">
        <v>434</v>
      </c>
      <c r="C322" s="111" t="s">
        <v>435</v>
      </c>
      <c r="D322" s="112" t="s">
        <v>435</v>
      </c>
      <c r="E322" s="113" t="s">
        <v>31</v>
      </c>
      <c r="F322" s="114" t="s">
        <v>474</v>
      </c>
      <c r="G322" s="188" t="s">
        <v>473</v>
      </c>
      <c r="H322" s="115" t="s">
        <v>606</v>
      </c>
      <c r="I322" s="115"/>
      <c r="J322" s="113"/>
      <c r="K322" s="113"/>
      <c r="L322" s="113"/>
      <c r="M322" s="116"/>
    </row>
    <row r="323" spans="1:13">
      <c r="A323" s="41">
        <v>295</v>
      </c>
      <c r="B323" s="131" t="s">
        <v>434</v>
      </c>
      <c r="C323" s="111" t="s">
        <v>435</v>
      </c>
      <c r="D323" s="112" t="s">
        <v>435</v>
      </c>
      <c r="E323" s="113" t="s">
        <v>31</v>
      </c>
      <c r="F323" s="114" t="s">
        <v>475</v>
      </c>
      <c r="G323" s="197"/>
      <c r="H323" s="115" t="s">
        <v>606</v>
      </c>
      <c r="I323" s="115"/>
      <c r="J323" s="113"/>
      <c r="K323" s="113"/>
      <c r="L323" s="113"/>
      <c r="M323" s="116"/>
    </row>
    <row r="324" spans="1:13">
      <c r="A324" s="41">
        <v>296</v>
      </c>
      <c r="B324" s="131" t="s">
        <v>434</v>
      </c>
      <c r="C324" s="111" t="s">
        <v>435</v>
      </c>
      <c r="D324" s="112" t="s">
        <v>435</v>
      </c>
      <c r="E324" s="113" t="s">
        <v>31</v>
      </c>
      <c r="F324" s="114" t="s">
        <v>476</v>
      </c>
      <c r="G324" s="197"/>
      <c r="H324" s="115" t="s">
        <v>606</v>
      </c>
      <c r="I324" s="115"/>
      <c r="J324" s="113"/>
      <c r="K324" s="113"/>
      <c r="L324" s="113"/>
      <c r="M324" s="116"/>
    </row>
    <row r="325" spans="1:13" ht="27">
      <c r="A325" s="41">
        <v>297</v>
      </c>
      <c r="B325" s="131" t="s">
        <v>434</v>
      </c>
      <c r="C325" s="111" t="s">
        <v>435</v>
      </c>
      <c r="D325" s="112" t="s">
        <v>435</v>
      </c>
      <c r="E325" s="113" t="s">
        <v>31</v>
      </c>
      <c r="F325" s="114" t="s">
        <v>689</v>
      </c>
      <c r="G325" s="197"/>
      <c r="H325" s="115" t="s">
        <v>606</v>
      </c>
      <c r="I325" s="115"/>
      <c r="J325" s="113"/>
      <c r="K325" s="113"/>
      <c r="L325" s="113"/>
      <c r="M325" s="116"/>
    </row>
    <row r="326" spans="1:13" ht="54">
      <c r="A326" s="41">
        <v>293</v>
      </c>
      <c r="B326" s="131" t="s">
        <v>434</v>
      </c>
      <c r="C326" s="111" t="s">
        <v>435</v>
      </c>
      <c r="D326" s="112" t="s">
        <v>435</v>
      </c>
      <c r="E326" s="113" t="s">
        <v>31</v>
      </c>
      <c r="F326" s="114" t="s">
        <v>695</v>
      </c>
      <c r="G326" s="197"/>
      <c r="H326" s="115" t="s">
        <v>606</v>
      </c>
      <c r="I326" s="115"/>
      <c r="J326" s="113"/>
      <c r="K326" s="113"/>
      <c r="L326" s="113"/>
      <c r="M326" s="116"/>
    </row>
    <row r="327" spans="1:13" ht="40.5">
      <c r="A327" s="41">
        <v>294</v>
      </c>
      <c r="B327" s="131" t="s">
        <v>434</v>
      </c>
      <c r="C327" s="111" t="s">
        <v>435</v>
      </c>
      <c r="D327" s="112" t="s">
        <v>435</v>
      </c>
      <c r="E327" s="113" t="s">
        <v>31</v>
      </c>
      <c r="F327" s="114" t="s">
        <v>690</v>
      </c>
      <c r="G327" s="189"/>
      <c r="H327" s="115" t="s">
        <v>606</v>
      </c>
      <c r="I327" s="115"/>
      <c r="J327" s="113"/>
      <c r="K327" s="113"/>
      <c r="L327" s="113"/>
      <c r="M327" s="116"/>
    </row>
    <row r="328" spans="1:13">
      <c r="A328" s="41">
        <v>295</v>
      </c>
      <c r="B328" s="131" t="s">
        <v>434</v>
      </c>
      <c r="C328" s="111" t="s">
        <v>435</v>
      </c>
      <c r="D328" s="112" t="s">
        <v>435</v>
      </c>
      <c r="E328" s="113" t="s">
        <v>14</v>
      </c>
      <c r="F328" s="114" t="s">
        <v>479</v>
      </c>
      <c r="G328" s="188" t="s">
        <v>480</v>
      </c>
      <c r="H328" s="115" t="s">
        <v>606</v>
      </c>
      <c r="I328" s="115"/>
      <c r="J328" s="113"/>
      <c r="K328" s="113"/>
      <c r="L328" s="113"/>
      <c r="M328" s="116"/>
    </row>
    <row r="329" spans="1:13" ht="40.5">
      <c r="A329" s="41">
        <v>296</v>
      </c>
      <c r="B329" s="131" t="s">
        <v>434</v>
      </c>
      <c r="C329" s="111" t="s">
        <v>435</v>
      </c>
      <c r="D329" s="112" t="s">
        <v>435</v>
      </c>
      <c r="E329" s="113" t="s">
        <v>31</v>
      </c>
      <c r="F329" s="114" t="s">
        <v>691</v>
      </c>
      <c r="G329" s="197"/>
      <c r="H329" s="115" t="s">
        <v>606</v>
      </c>
      <c r="I329" s="115"/>
      <c r="J329" s="113"/>
      <c r="K329" s="113"/>
      <c r="L329" s="113"/>
      <c r="M329" s="116"/>
    </row>
    <row r="330" spans="1:13" ht="27">
      <c r="A330" s="41">
        <v>297</v>
      </c>
      <c r="B330" s="131" t="s">
        <v>434</v>
      </c>
      <c r="C330" s="111" t="s">
        <v>435</v>
      </c>
      <c r="D330" s="112" t="s">
        <v>435</v>
      </c>
      <c r="E330" s="113" t="s">
        <v>31</v>
      </c>
      <c r="F330" s="114" t="s">
        <v>692</v>
      </c>
      <c r="G330" s="189"/>
      <c r="H330" s="115" t="s">
        <v>606</v>
      </c>
      <c r="I330" s="115"/>
      <c r="J330" s="113"/>
      <c r="K330" s="113"/>
      <c r="L330" s="113"/>
      <c r="M330" s="116"/>
    </row>
    <row r="331" spans="1:13" ht="27">
      <c r="A331" s="41">
        <v>298</v>
      </c>
      <c r="B331" s="131" t="s">
        <v>434</v>
      </c>
      <c r="C331" s="111" t="s">
        <v>423</v>
      </c>
      <c r="D331" s="112" t="s">
        <v>423</v>
      </c>
      <c r="E331" s="113" t="s">
        <v>478</v>
      </c>
      <c r="F331" s="114" t="s">
        <v>482</v>
      </c>
      <c r="G331" s="188" t="s">
        <v>481</v>
      </c>
      <c r="H331" s="115" t="s">
        <v>606</v>
      </c>
      <c r="I331" s="115"/>
      <c r="J331" s="113"/>
      <c r="K331" s="113"/>
      <c r="L331" s="113"/>
      <c r="M331" s="116"/>
    </row>
    <row r="332" spans="1:13" ht="54">
      <c r="A332" s="41">
        <v>299</v>
      </c>
      <c r="B332" s="131" t="s">
        <v>434</v>
      </c>
      <c r="C332" s="111" t="s">
        <v>423</v>
      </c>
      <c r="D332" s="112" t="s">
        <v>423</v>
      </c>
      <c r="E332" s="113" t="s">
        <v>478</v>
      </c>
      <c r="F332" s="117" t="s">
        <v>483</v>
      </c>
      <c r="G332" s="189"/>
      <c r="H332" s="115" t="s">
        <v>606</v>
      </c>
      <c r="I332" s="115"/>
      <c r="J332" s="113"/>
      <c r="K332" s="113"/>
      <c r="L332" s="113"/>
      <c r="M332" s="116"/>
    </row>
    <row r="333" spans="1:13" ht="27">
      <c r="A333" s="41">
        <v>300</v>
      </c>
      <c r="B333" s="131" t="s">
        <v>434</v>
      </c>
      <c r="C333" s="111" t="s">
        <v>423</v>
      </c>
      <c r="D333" s="112" t="s">
        <v>423</v>
      </c>
      <c r="E333" s="113" t="s">
        <v>478</v>
      </c>
      <c r="F333" s="117" t="s">
        <v>485</v>
      </c>
      <c r="G333" s="188" t="s">
        <v>484</v>
      </c>
      <c r="H333" s="115" t="s">
        <v>606</v>
      </c>
      <c r="I333" s="115"/>
      <c r="J333" s="113"/>
      <c r="K333" s="113"/>
      <c r="L333" s="113"/>
      <c r="M333" s="116"/>
    </row>
    <row r="334" spans="1:13" ht="40.5">
      <c r="A334" s="41">
        <v>301</v>
      </c>
      <c r="B334" s="131" t="s">
        <v>434</v>
      </c>
      <c r="C334" s="111" t="s">
        <v>423</v>
      </c>
      <c r="D334" s="112" t="s">
        <v>423</v>
      </c>
      <c r="E334" s="113" t="s">
        <v>478</v>
      </c>
      <c r="F334" s="114" t="s">
        <v>486</v>
      </c>
      <c r="G334" s="197"/>
      <c r="H334" s="115" t="s">
        <v>606</v>
      </c>
      <c r="I334" s="118"/>
      <c r="J334" s="113"/>
      <c r="K334" s="113"/>
      <c r="L334" s="113"/>
      <c r="M334" s="116"/>
    </row>
    <row r="335" spans="1:13">
      <c r="A335" s="41">
        <v>302</v>
      </c>
      <c r="B335" s="131" t="s">
        <v>434</v>
      </c>
      <c r="C335" s="111" t="s">
        <v>423</v>
      </c>
      <c r="D335" s="112" t="s">
        <v>423</v>
      </c>
      <c r="E335" s="113" t="s">
        <v>478</v>
      </c>
      <c r="F335" s="114" t="s">
        <v>487</v>
      </c>
      <c r="G335" s="197"/>
      <c r="H335" s="115" t="s">
        <v>606</v>
      </c>
      <c r="I335" s="115"/>
      <c r="J335" s="113"/>
      <c r="K335" s="113"/>
      <c r="L335" s="113"/>
      <c r="M335" s="116"/>
    </row>
    <row r="336" spans="1:13" ht="27">
      <c r="A336" s="41">
        <v>303</v>
      </c>
      <c r="B336" s="131" t="s">
        <v>434</v>
      </c>
      <c r="C336" s="111" t="s">
        <v>423</v>
      </c>
      <c r="D336" s="112" t="s">
        <v>423</v>
      </c>
      <c r="E336" s="113" t="s">
        <v>478</v>
      </c>
      <c r="F336" s="114" t="s">
        <v>488</v>
      </c>
      <c r="G336" s="197"/>
      <c r="H336" s="115" t="s">
        <v>606</v>
      </c>
      <c r="I336" s="115"/>
      <c r="J336" s="113"/>
      <c r="K336" s="113"/>
      <c r="L336" s="113"/>
      <c r="M336" s="116"/>
    </row>
    <row r="337" spans="1:13" ht="27">
      <c r="A337" s="41">
        <v>304</v>
      </c>
      <c r="B337" s="131" t="s">
        <v>434</v>
      </c>
      <c r="C337" s="111" t="s">
        <v>423</v>
      </c>
      <c r="D337" s="112" t="s">
        <v>423</v>
      </c>
      <c r="E337" s="113" t="s">
        <v>477</v>
      </c>
      <c r="F337" s="114" t="s">
        <v>489</v>
      </c>
      <c r="G337" s="189"/>
      <c r="H337" s="115" t="s">
        <v>606</v>
      </c>
      <c r="I337" s="115"/>
      <c r="J337" s="113"/>
      <c r="K337" s="113"/>
      <c r="L337" s="113"/>
      <c r="M337" s="116"/>
    </row>
    <row r="338" spans="1:13" ht="27">
      <c r="A338" s="41">
        <v>305</v>
      </c>
      <c r="B338" s="131" t="s">
        <v>434</v>
      </c>
      <c r="C338" s="111" t="s">
        <v>423</v>
      </c>
      <c r="D338" s="112" t="s">
        <v>423</v>
      </c>
      <c r="E338" s="113" t="s">
        <v>478</v>
      </c>
      <c r="F338" s="114" t="s">
        <v>491</v>
      </c>
      <c r="G338" s="188" t="s">
        <v>490</v>
      </c>
      <c r="H338" s="115" t="s">
        <v>606</v>
      </c>
      <c r="I338" s="121"/>
      <c r="J338" s="113"/>
      <c r="K338" s="113"/>
      <c r="L338" s="113"/>
      <c r="M338" s="116"/>
    </row>
    <row r="339" spans="1:13" ht="40.5">
      <c r="A339" s="41">
        <v>306</v>
      </c>
      <c r="B339" s="131" t="s">
        <v>434</v>
      </c>
      <c r="C339" s="111" t="s">
        <v>423</v>
      </c>
      <c r="D339" s="112" t="s">
        <v>423</v>
      </c>
      <c r="E339" s="113" t="s">
        <v>478</v>
      </c>
      <c r="F339" s="114" t="s">
        <v>492</v>
      </c>
      <c r="G339" s="197"/>
      <c r="H339" s="115" t="s">
        <v>606</v>
      </c>
      <c r="I339" s="121"/>
      <c r="J339" s="113"/>
      <c r="K339" s="113"/>
      <c r="L339" s="113"/>
      <c r="M339" s="116"/>
    </row>
    <row r="340" spans="1:13">
      <c r="A340" s="41">
        <v>307</v>
      </c>
      <c r="B340" s="131" t="s">
        <v>434</v>
      </c>
      <c r="C340" s="111" t="s">
        <v>423</v>
      </c>
      <c r="D340" s="112" t="s">
        <v>423</v>
      </c>
      <c r="E340" s="113" t="s">
        <v>478</v>
      </c>
      <c r="F340" s="114" t="s">
        <v>493</v>
      </c>
      <c r="G340" s="189"/>
      <c r="H340" s="115" t="s">
        <v>606</v>
      </c>
      <c r="I340" s="115"/>
      <c r="J340" s="113"/>
      <c r="K340" s="113"/>
      <c r="L340" s="113"/>
      <c r="M340" s="116"/>
    </row>
    <row r="341" spans="1:13">
      <c r="A341" s="41">
        <v>308</v>
      </c>
      <c r="B341" s="131" t="s">
        <v>434</v>
      </c>
      <c r="C341" s="111" t="s">
        <v>423</v>
      </c>
      <c r="D341" s="112" t="s">
        <v>423</v>
      </c>
      <c r="E341" s="113" t="s">
        <v>31</v>
      </c>
      <c r="F341" s="114" t="s">
        <v>696</v>
      </c>
      <c r="G341" s="188" t="s">
        <v>494</v>
      </c>
      <c r="H341" s="115" t="s">
        <v>606</v>
      </c>
      <c r="I341" s="122"/>
      <c r="J341" s="113"/>
      <c r="K341" s="113"/>
      <c r="L341" s="113"/>
      <c r="M341" s="116"/>
    </row>
    <row r="342" spans="1:13" ht="40.5">
      <c r="A342" s="41">
        <v>309</v>
      </c>
      <c r="B342" s="131" t="s">
        <v>434</v>
      </c>
      <c r="C342" s="128" t="s">
        <v>423</v>
      </c>
      <c r="D342" s="112" t="s">
        <v>423</v>
      </c>
      <c r="E342" s="113" t="s">
        <v>31</v>
      </c>
      <c r="F342" s="114" t="s">
        <v>697</v>
      </c>
      <c r="G342" s="189"/>
      <c r="H342" s="115" t="s">
        <v>606</v>
      </c>
      <c r="I342" s="115"/>
      <c r="J342" s="113"/>
      <c r="K342" s="113"/>
      <c r="L342" s="113"/>
      <c r="M342" s="116"/>
    </row>
  </sheetData>
  <autoFilter ref="A1:L342"/>
  <mergeCells count="86">
    <mergeCell ref="G338:G340"/>
    <mergeCell ref="G328:G330"/>
    <mergeCell ref="G319:G321"/>
    <mergeCell ref="G322:G327"/>
    <mergeCell ref="G314:G318"/>
    <mergeCell ref="G289:G292"/>
    <mergeCell ref="G307:G310"/>
    <mergeCell ref="G311:G312"/>
    <mergeCell ref="G331:G332"/>
    <mergeCell ref="G333:G337"/>
    <mergeCell ref="G273:G276"/>
    <mergeCell ref="G279:G280"/>
    <mergeCell ref="G281:G282"/>
    <mergeCell ref="G283:G284"/>
    <mergeCell ref="G285:G287"/>
    <mergeCell ref="G259:G261"/>
    <mergeCell ref="G262:G263"/>
    <mergeCell ref="G264:G265"/>
    <mergeCell ref="G266:G267"/>
    <mergeCell ref="G268:G272"/>
    <mergeCell ref="G298:G300"/>
    <mergeCell ref="G302:G304"/>
    <mergeCell ref="G305:G306"/>
    <mergeCell ref="G254:G256"/>
    <mergeCell ref="G214:G217"/>
    <mergeCell ref="G218:G219"/>
    <mergeCell ref="G220:G221"/>
    <mergeCell ref="G222:G225"/>
    <mergeCell ref="G226:G229"/>
    <mergeCell ref="G231:G235"/>
    <mergeCell ref="G236:G240"/>
    <mergeCell ref="G241:G242"/>
    <mergeCell ref="G243:G244"/>
    <mergeCell ref="G248:G250"/>
    <mergeCell ref="G251:G252"/>
    <mergeCell ref="G294:G296"/>
    <mergeCell ref="G212:G213"/>
    <mergeCell ref="G170:G171"/>
    <mergeCell ref="G174:G175"/>
    <mergeCell ref="G176:G178"/>
    <mergeCell ref="G179:G180"/>
    <mergeCell ref="G181:G183"/>
    <mergeCell ref="G185:G187"/>
    <mergeCell ref="G190:G191"/>
    <mergeCell ref="G192:G194"/>
    <mergeCell ref="G195:G200"/>
    <mergeCell ref="G201:G206"/>
    <mergeCell ref="G207:G208"/>
    <mergeCell ref="G209:G210"/>
    <mergeCell ref="G188:G189"/>
    <mergeCell ref="G61:G62"/>
    <mergeCell ref="G63:G66"/>
    <mergeCell ref="G168:G169"/>
    <mergeCell ref="G92:G95"/>
    <mergeCell ref="G96:G102"/>
    <mergeCell ref="G103:G107"/>
    <mergeCell ref="G108:G113"/>
    <mergeCell ref="G115:G118"/>
    <mergeCell ref="G136:G142"/>
    <mergeCell ref="G143:G146"/>
    <mergeCell ref="G147:G150"/>
    <mergeCell ref="G159:G162"/>
    <mergeCell ref="G163:G165"/>
    <mergeCell ref="G166:G167"/>
    <mergeCell ref="G87:G90"/>
    <mergeCell ref="G2:G3"/>
    <mergeCell ref="G4:G5"/>
    <mergeCell ref="G6:G11"/>
    <mergeCell ref="G12:G13"/>
    <mergeCell ref="G14:G17"/>
    <mergeCell ref="G341:G342"/>
    <mergeCell ref="G18:G21"/>
    <mergeCell ref="G70:G73"/>
    <mergeCell ref="G75:G78"/>
    <mergeCell ref="G79:G81"/>
    <mergeCell ref="G82:G86"/>
    <mergeCell ref="G67:G68"/>
    <mergeCell ref="G22:G27"/>
    <mergeCell ref="G28:G29"/>
    <mergeCell ref="G30:G34"/>
    <mergeCell ref="G35:G38"/>
    <mergeCell ref="G39:G44"/>
    <mergeCell ref="G45:G48"/>
    <mergeCell ref="G49:G52"/>
    <mergeCell ref="G53:G58"/>
    <mergeCell ref="G59:G60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topLeftCell="B1" zoomScale="96" zoomScaleNormal="96" workbookViewId="0">
      <pane xSplit="2" ySplit="6" topLeftCell="D73" activePane="bottomRight" state="frozen"/>
      <selection activeCell="B1" sqref="B1"/>
      <selection pane="topRight" activeCell="D1" sqref="D1"/>
      <selection pane="bottomLeft" activeCell="B7" sqref="B7"/>
      <selection pane="bottomRight" activeCell="E16" sqref="E16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15</v>
      </c>
      <c r="B1" s="201" t="s">
        <v>55</v>
      </c>
      <c r="C1" s="201"/>
      <c r="D1" s="201"/>
      <c r="E1" s="35"/>
      <c r="F1" s="35"/>
      <c r="G1" s="38" t="s">
        <v>69</v>
      </c>
      <c r="H1" s="38" t="s">
        <v>70</v>
      </c>
      <c r="I1" s="38" t="s">
        <v>71</v>
      </c>
      <c r="J1" s="38" t="s">
        <v>72</v>
      </c>
    </row>
    <row r="2" spans="1:12">
      <c r="A2" s="6" t="s">
        <v>16</v>
      </c>
      <c r="B2" s="201" t="s">
        <v>17</v>
      </c>
      <c r="C2" s="201"/>
      <c r="D2" s="201"/>
      <c r="E2" s="35"/>
      <c r="F2" s="35"/>
      <c r="G2" s="37" t="s">
        <v>67</v>
      </c>
      <c r="H2" s="37">
        <f>COUNTIF($D$7:$D$163, "오류")</f>
        <v>127</v>
      </c>
      <c r="I2" s="37">
        <f>COUNTIFS($D$7:$D$163, "=오류", $I$7:$I$163, "O")</f>
        <v>47</v>
      </c>
      <c r="J2" s="37">
        <f>H2-I2</f>
        <v>80</v>
      </c>
    </row>
    <row r="3" spans="1:12">
      <c r="A3" s="6" t="s">
        <v>8</v>
      </c>
      <c r="B3" s="201" t="s">
        <v>18</v>
      </c>
      <c r="C3" s="201"/>
      <c r="D3" s="201"/>
      <c r="E3" s="35"/>
      <c r="F3" s="35"/>
      <c r="G3" s="37" t="s">
        <v>68</v>
      </c>
      <c r="H3" s="37">
        <f>COUNTIF($D$7:$D$163, "개선")</f>
        <v>30</v>
      </c>
      <c r="I3" s="37">
        <f>COUNTIFS($D$7:$D$163, "=개선", $I$7:$I$163, "O")</f>
        <v>1</v>
      </c>
      <c r="J3" s="37">
        <f>H3-I3</f>
        <v>29</v>
      </c>
    </row>
    <row r="4" spans="1:12">
      <c r="G4" s="37" t="s">
        <v>75</v>
      </c>
      <c r="H4" s="37">
        <f>SUM(H2:H3)</f>
        <v>157</v>
      </c>
      <c r="I4" s="37">
        <f>SUM(I2:I3)</f>
        <v>48</v>
      </c>
      <c r="J4" s="37">
        <f>SUM(J2:J3)</f>
        <v>109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19</v>
      </c>
      <c r="B6" s="96" t="s">
        <v>20</v>
      </c>
      <c r="C6" s="97" t="s">
        <v>21</v>
      </c>
      <c r="D6" s="98" t="s">
        <v>22</v>
      </c>
      <c r="E6" s="99" t="s">
        <v>78</v>
      </c>
      <c r="F6" s="97" t="s">
        <v>23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67.5">
      <c r="A7" s="202" t="s">
        <v>24</v>
      </c>
      <c r="B7" s="111" t="s">
        <v>25</v>
      </c>
      <c r="C7" s="112" t="s">
        <v>3</v>
      </c>
      <c r="D7" s="113" t="s">
        <v>26</v>
      </c>
      <c r="E7" s="114" t="s">
        <v>138</v>
      </c>
      <c r="F7" s="190" t="s">
        <v>215</v>
      </c>
      <c r="G7" s="115"/>
      <c r="H7" s="115"/>
      <c r="I7" s="113" t="s">
        <v>221</v>
      </c>
      <c r="J7" s="113"/>
      <c r="K7" s="113"/>
      <c r="L7" s="116"/>
    </row>
    <row r="8" spans="1:12" s="2" customFormat="1">
      <c r="A8" s="202"/>
      <c r="B8" s="111" t="s">
        <v>25</v>
      </c>
      <c r="C8" s="112" t="s">
        <v>3</v>
      </c>
      <c r="D8" s="113" t="s">
        <v>26</v>
      </c>
      <c r="E8" s="114" t="s">
        <v>139</v>
      </c>
      <c r="F8" s="190"/>
      <c r="G8" s="115"/>
      <c r="H8" s="115"/>
      <c r="I8" s="113" t="s">
        <v>221</v>
      </c>
      <c r="J8" s="113"/>
      <c r="K8" s="113"/>
      <c r="L8" s="116"/>
    </row>
    <row r="9" spans="1:12" s="2" customFormat="1" ht="54">
      <c r="A9" s="202"/>
      <c r="B9" s="111" t="s">
        <v>25</v>
      </c>
      <c r="C9" s="112" t="s">
        <v>3</v>
      </c>
      <c r="D9" s="113" t="s">
        <v>14</v>
      </c>
      <c r="E9" s="114" t="s">
        <v>140</v>
      </c>
      <c r="F9" s="190" t="s">
        <v>216</v>
      </c>
      <c r="G9" s="115"/>
      <c r="H9" s="115"/>
      <c r="I9" s="113" t="s">
        <v>221</v>
      </c>
      <c r="J9" s="113"/>
      <c r="K9" s="113"/>
      <c r="L9" s="116"/>
    </row>
    <row r="10" spans="1:12" s="2" customFormat="1" ht="94.5">
      <c r="A10" s="202"/>
      <c r="B10" s="111" t="s">
        <v>25</v>
      </c>
      <c r="C10" s="112" t="s">
        <v>3</v>
      </c>
      <c r="D10" s="113" t="s">
        <v>14</v>
      </c>
      <c r="E10" s="114" t="s">
        <v>141</v>
      </c>
      <c r="F10" s="190"/>
      <c r="G10" s="115"/>
      <c r="H10" s="115"/>
      <c r="I10" s="113" t="s">
        <v>221</v>
      </c>
      <c r="J10" s="113"/>
      <c r="K10" s="113"/>
      <c r="L10" s="116"/>
    </row>
    <row r="11" spans="1:12" s="2" customFormat="1" ht="27" customHeight="1">
      <c r="A11" s="202"/>
      <c r="B11" s="111" t="s">
        <v>25</v>
      </c>
      <c r="C11" s="112" t="s">
        <v>3</v>
      </c>
      <c r="D11" s="113" t="s">
        <v>14</v>
      </c>
      <c r="E11" s="114" t="s">
        <v>142</v>
      </c>
      <c r="F11" s="190" t="s">
        <v>217</v>
      </c>
      <c r="G11" s="115"/>
      <c r="H11" s="115"/>
      <c r="I11" s="113" t="s">
        <v>221</v>
      </c>
      <c r="J11" s="113"/>
      <c r="K11" s="113"/>
      <c r="L11" s="116"/>
    </row>
    <row r="12" spans="1:12" s="2" customFormat="1">
      <c r="A12" s="202"/>
      <c r="B12" s="111" t="s">
        <v>25</v>
      </c>
      <c r="C12" s="112" t="s">
        <v>3</v>
      </c>
      <c r="D12" s="113" t="s">
        <v>14</v>
      </c>
      <c r="E12" s="114" t="s">
        <v>143</v>
      </c>
      <c r="F12" s="190"/>
      <c r="G12" s="115"/>
      <c r="H12" s="115"/>
      <c r="I12" s="113" t="s">
        <v>221</v>
      </c>
      <c r="J12" s="113"/>
      <c r="K12" s="113"/>
      <c r="L12" s="116"/>
    </row>
    <row r="13" spans="1:12" s="2" customFormat="1" ht="27">
      <c r="A13" s="202"/>
      <c r="B13" s="111" t="s">
        <v>25</v>
      </c>
      <c r="C13" s="112" t="s">
        <v>3</v>
      </c>
      <c r="D13" s="113" t="s">
        <v>14</v>
      </c>
      <c r="E13" s="114" t="s">
        <v>144</v>
      </c>
      <c r="F13" s="190"/>
      <c r="G13" s="115"/>
      <c r="H13" s="115"/>
      <c r="I13" s="113" t="s">
        <v>221</v>
      </c>
      <c r="J13" s="113"/>
      <c r="K13" s="113"/>
      <c r="L13" s="116"/>
    </row>
    <row r="14" spans="1:12" s="2" customFormat="1" ht="27">
      <c r="A14" s="202"/>
      <c r="B14" s="111" t="s">
        <v>25</v>
      </c>
      <c r="C14" s="112" t="s">
        <v>3</v>
      </c>
      <c r="D14" s="113" t="s">
        <v>14</v>
      </c>
      <c r="E14" s="114" t="s">
        <v>145</v>
      </c>
      <c r="F14" s="190"/>
      <c r="G14" s="115" t="s">
        <v>603</v>
      </c>
      <c r="H14" s="115"/>
      <c r="I14" s="113"/>
      <c r="J14" s="113"/>
      <c r="K14" s="113"/>
      <c r="L14" s="116"/>
    </row>
    <row r="15" spans="1:12" s="2" customFormat="1" ht="40.5">
      <c r="A15" s="202"/>
      <c r="B15" s="111" t="s">
        <v>25</v>
      </c>
      <c r="C15" s="112" t="s">
        <v>3</v>
      </c>
      <c r="D15" s="113" t="s">
        <v>31</v>
      </c>
      <c r="E15" s="114" t="s">
        <v>146</v>
      </c>
      <c r="F15" s="190"/>
      <c r="G15" s="115" t="s">
        <v>603</v>
      </c>
      <c r="H15" s="115"/>
      <c r="I15" s="113"/>
      <c r="J15" s="113"/>
      <c r="K15" s="113"/>
      <c r="L15" s="116"/>
    </row>
    <row r="16" spans="1:12" s="2" customFormat="1">
      <c r="A16" s="202"/>
      <c r="B16" s="111" t="s">
        <v>25</v>
      </c>
      <c r="C16" s="112" t="s">
        <v>3</v>
      </c>
      <c r="D16" s="113" t="s">
        <v>14</v>
      </c>
      <c r="E16" s="114" t="s">
        <v>147</v>
      </c>
      <c r="F16" s="190"/>
      <c r="G16" s="115" t="s">
        <v>603</v>
      </c>
      <c r="H16" s="115"/>
      <c r="I16" s="113"/>
      <c r="J16" s="113"/>
      <c r="K16" s="113"/>
      <c r="L16" s="116"/>
    </row>
    <row r="17" spans="1:12" s="2" customFormat="1" ht="27" customHeight="1">
      <c r="A17" s="202"/>
      <c r="B17" s="111" t="s">
        <v>25</v>
      </c>
      <c r="C17" s="112" t="s">
        <v>3</v>
      </c>
      <c r="D17" s="113" t="s">
        <v>14</v>
      </c>
      <c r="E17" s="114" t="s">
        <v>148</v>
      </c>
      <c r="F17" s="190" t="s">
        <v>218</v>
      </c>
      <c r="G17" s="115"/>
      <c r="H17" s="115"/>
      <c r="I17" s="113" t="s">
        <v>221</v>
      </c>
      <c r="J17" s="113"/>
      <c r="K17" s="113"/>
      <c r="L17" s="116"/>
    </row>
    <row r="18" spans="1:12" s="2" customFormat="1" ht="87" customHeight="1">
      <c r="A18" s="202"/>
      <c r="B18" s="111" t="s">
        <v>25</v>
      </c>
      <c r="C18" s="112" t="s">
        <v>3</v>
      </c>
      <c r="D18" s="113" t="s">
        <v>14</v>
      </c>
      <c r="E18" s="117" t="s">
        <v>149</v>
      </c>
      <c r="F18" s="190"/>
      <c r="G18" s="118"/>
      <c r="H18" s="115"/>
      <c r="I18" s="113" t="s">
        <v>221</v>
      </c>
      <c r="J18" s="113"/>
      <c r="K18" s="113"/>
      <c r="L18" s="119" t="s">
        <v>115</v>
      </c>
    </row>
    <row r="19" spans="1:12" ht="27" customHeight="1">
      <c r="A19" s="202"/>
      <c r="B19" s="111" t="s">
        <v>25</v>
      </c>
      <c r="C19" s="112" t="s">
        <v>3</v>
      </c>
      <c r="D19" s="113" t="s">
        <v>14</v>
      </c>
      <c r="E19" s="114" t="s">
        <v>150</v>
      </c>
      <c r="F19" s="190" t="s">
        <v>219</v>
      </c>
      <c r="G19" s="115"/>
      <c r="H19" s="115"/>
      <c r="I19" s="113" t="s">
        <v>221</v>
      </c>
      <c r="J19" s="113"/>
      <c r="K19" s="113"/>
      <c r="L19" s="116"/>
    </row>
    <row r="20" spans="1:12" ht="40.5" customHeight="1">
      <c r="A20" s="202"/>
      <c r="B20" s="111" t="s">
        <v>25</v>
      </c>
      <c r="C20" s="112" t="s">
        <v>3</v>
      </c>
      <c r="D20" s="113" t="s">
        <v>31</v>
      </c>
      <c r="E20" s="114" t="s">
        <v>151</v>
      </c>
      <c r="F20" s="190"/>
      <c r="G20" s="115" t="s">
        <v>603</v>
      </c>
      <c r="H20" s="115"/>
      <c r="I20" s="113"/>
      <c r="J20" s="113"/>
      <c r="K20" s="113"/>
      <c r="L20" s="116"/>
    </row>
    <row r="21" spans="1:12" ht="27" customHeight="1">
      <c r="A21" s="202"/>
      <c r="B21" s="111" t="s">
        <v>25</v>
      </c>
      <c r="C21" s="112" t="s">
        <v>3</v>
      </c>
      <c r="D21" s="113" t="s">
        <v>14</v>
      </c>
      <c r="E21" s="114" t="s">
        <v>152</v>
      </c>
      <c r="F21" s="190"/>
      <c r="G21" s="115"/>
      <c r="H21" s="115"/>
      <c r="I21" s="113" t="s">
        <v>221</v>
      </c>
      <c r="J21" s="113"/>
      <c r="K21" s="113"/>
      <c r="L21" s="116"/>
    </row>
    <row r="22" spans="1:12" ht="40.5" customHeight="1">
      <c r="A22" s="202"/>
      <c r="B22" s="111" t="s">
        <v>25</v>
      </c>
      <c r="C22" s="112" t="s">
        <v>3</v>
      </c>
      <c r="D22" s="113" t="s">
        <v>14</v>
      </c>
      <c r="E22" s="117" t="s">
        <v>153</v>
      </c>
      <c r="F22" s="190"/>
      <c r="G22" s="115"/>
      <c r="H22" s="115"/>
      <c r="I22" s="113" t="s">
        <v>221</v>
      </c>
      <c r="J22" s="113"/>
      <c r="K22" s="113"/>
      <c r="L22" s="116"/>
    </row>
    <row r="23" spans="1:12" ht="27" customHeight="1">
      <c r="A23" s="202"/>
      <c r="B23" s="111" t="s">
        <v>25</v>
      </c>
      <c r="C23" s="112" t="s">
        <v>3</v>
      </c>
      <c r="D23" s="113" t="s">
        <v>14</v>
      </c>
      <c r="E23" s="114" t="s">
        <v>154</v>
      </c>
      <c r="F23" s="190" t="s">
        <v>164</v>
      </c>
      <c r="G23" s="115"/>
      <c r="H23" s="115"/>
      <c r="I23" s="113" t="s">
        <v>221</v>
      </c>
      <c r="J23" s="113"/>
      <c r="K23" s="113"/>
      <c r="L23" s="116"/>
    </row>
    <row r="24" spans="1:12" ht="40.5">
      <c r="A24" s="202"/>
      <c r="B24" s="111" t="s">
        <v>25</v>
      </c>
      <c r="C24" s="112" t="s">
        <v>3</v>
      </c>
      <c r="D24" s="113" t="s">
        <v>14</v>
      </c>
      <c r="E24" s="114" t="s">
        <v>155</v>
      </c>
      <c r="F24" s="190"/>
      <c r="G24" s="115"/>
      <c r="H24" s="115"/>
      <c r="I24" s="113" t="s">
        <v>221</v>
      </c>
      <c r="J24" s="113"/>
      <c r="K24" s="113"/>
      <c r="L24" s="120" t="s">
        <v>126</v>
      </c>
    </row>
    <row r="25" spans="1:12" ht="54">
      <c r="A25" s="202"/>
      <c r="B25" s="111" t="s">
        <v>25</v>
      </c>
      <c r="C25" s="112" t="s">
        <v>3</v>
      </c>
      <c r="D25" s="113" t="s">
        <v>14</v>
      </c>
      <c r="E25" s="114" t="s">
        <v>156</v>
      </c>
      <c r="F25" s="190"/>
      <c r="G25" s="115"/>
      <c r="H25" s="115"/>
      <c r="I25" s="113" t="s">
        <v>221</v>
      </c>
      <c r="J25" s="113"/>
      <c r="K25" s="113"/>
      <c r="L25" s="116"/>
    </row>
    <row r="26" spans="1:12" ht="54">
      <c r="A26" s="202"/>
      <c r="B26" s="111" t="s">
        <v>25</v>
      </c>
      <c r="C26" s="112" t="s">
        <v>3</v>
      </c>
      <c r="D26" s="113" t="s">
        <v>14</v>
      </c>
      <c r="E26" s="114" t="s">
        <v>157</v>
      </c>
      <c r="F26" s="190"/>
      <c r="G26" s="115"/>
      <c r="H26" s="115"/>
      <c r="I26" s="113" t="s">
        <v>221</v>
      </c>
      <c r="J26" s="113"/>
      <c r="K26" s="113"/>
      <c r="L26" s="116"/>
    </row>
    <row r="27" spans="1:12" ht="24" customHeight="1">
      <c r="A27" s="202"/>
      <c r="B27" s="111" t="s">
        <v>25</v>
      </c>
      <c r="C27" s="112" t="s">
        <v>3</v>
      </c>
      <c r="D27" s="113" t="s">
        <v>14</v>
      </c>
      <c r="E27" s="114" t="s">
        <v>158</v>
      </c>
      <c r="F27" s="190" t="s">
        <v>165</v>
      </c>
      <c r="G27" s="115"/>
      <c r="H27" s="115"/>
      <c r="I27" s="113" t="s">
        <v>221</v>
      </c>
      <c r="J27" s="113"/>
      <c r="K27" s="113"/>
      <c r="L27" s="116"/>
    </row>
    <row r="28" spans="1:12" ht="24" customHeight="1">
      <c r="A28" s="202"/>
      <c r="B28" s="111" t="s">
        <v>25</v>
      </c>
      <c r="C28" s="112" t="s">
        <v>3</v>
      </c>
      <c r="D28" s="113" t="s">
        <v>14</v>
      </c>
      <c r="E28" s="114" t="s">
        <v>159</v>
      </c>
      <c r="F28" s="190"/>
      <c r="G28" s="115" t="s">
        <v>603</v>
      </c>
      <c r="H28" s="115"/>
      <c r="I28" s="113"/>
      <c r="J28" s="113"/>
      <c r="K28" s="113"/>
      <c r="L28" s="116"/>
    </row>
    <row r="29" spans="1:12">
      <c r="A29" s="202"/>
      <c r="B29" s="111" t="s">
        <v>25</v>
      </c>
      <c r="C29" s="112" t="s">
        <v>3</v>
      </c>
      <c r="D29" s="113" t="s">
        <v>14</v>
      </c>
      <c r="E29" s="114" t="s">
        <v>160</v>
      </c>
      <c r="F29" s="190"/>
      <c r="G29" s="115" t="s">
        <v>603</v>
      </c>
      <c r="H29" s="115"/>
      <c r="I29" s="113"/>
      <c r="J29" s="113"/>
      <c r="K29" s="113"/>
      <c r="L29" s="116"/>
    </row>
    <row r="30" spans="1:12" ht="23.25" customHeight="1">
      <c r="A30" s="202"/>
      <c r="B30" s="111" t="s">
        <v>25</v>
      </c>
      <c r="C30" s="112" t="s">
        <v>3</v>
      </c>
      <c r="D30" s="113" t="s">
        <v>14</v>
      </c>
      <c r="E30" s="114" t="s">
        <v>161</v>
      </c>
      <c r="F30" s="190"/>
      <c r="G30" s="115" t="s">
        <v>603</v>
      </c>
      <c r="H30" s="115"/>
      <c r="I30" s="113"/>
      <c r="J30" s="113"/>
      <c r="K30" s="113"/>
      <c r="L30" s="116"/>
    </row>
    <row r="31" spans="1:12" ht="27" customHeight="1">
      <c r="A31" s="202"/>
      <c r="B31" s="111" t="s">
        <v>25</v>
      </c>
      <c r="C31" s="112" t="s">
        <v>3</v>
      </c>
      <c r="D31" s="113" t="s">
        <v>14</v>
      </c>
      <c r="E31" s="114" t="s">
        <v>162</v>
      </c>
      <c r="F31" s="190"/>
      <c r="G31" s="115"/>
      <c r="H31" s="115"/>
      <c r="I31" s="113" t="s">
        <v>221</v>
      </c>
      <c r="J31" s="113"/>
      <c r="K31" s="113"/>
      <c r="L31" s="116"/>
    </row>
    <row r="32" spans="1:12" ht="40.5" customHeight="1">
      <c r="A32" s="202"/>
      <c r="B32" s="111" t="s">
        <v>25</v>
      </c>
      <c r="C32" s="112" t="s">
        <v>3</v>
      </c>
      <c r="D32" s="113" t="s">
        <v>14</v>
      </c>
      <c r="E32" s="114" t="s">
        <v>163</v>
      </c>
      <c r="F32" s="190"/>
      <c r="G32" s="115"/>
      <c r="H32" s="115"/>
      <c r="I32" s="113" t="s">
        <v>221</v>
      </c>
      <c r="J32" s="113"/>
      <c r="K32" s="113"/>
      <c r="L32" s="116"/>
    </row>
    <row r="33" spans="1:12" ht="40.5" customHeight="1">
      <c r="A33" s="202"/>
      <c r="B33" s="111" t="s">
        <v>25</v>
      </c>
      <c r="C33" s="112" t="s">
        <v>3</v>
      </c>
      <c r="D33" s="113" t="s">
        <v>14</v>
      </c>
      <c r="E33" s="114" t="s">
        <v>166</v>
      </c>
      <c r="F33" s="190" t="s">
        <v>168</v>
      </c>
      <c r="G33" s="115"/>
      <c r="H33" s="115"/>
      <c r="I33" s="113" t="s">
        <v>221</v>
      </c>
      <c r="J33" s="113"/>
      <c r="K33" s="113"/>
      <c r="L33" s="116"/>
    </row>
    <row r="34" spans="1:12" ht="27" customHeight="1">
      <c r="A34" s="202"/>
      <c r="B34" s="111" t="s">
        <v>25</v>
      </c>
      <c r="C34" s="112" t="s">
        <v>3</v>
      </c>
      <c r="D34" s="113" t="s">
        <v>14</v>
      </c>
      <c r="E34" s="114" t="s">
        <v>167</v>
      </c>
      <c r="F34" s="190"/>
      <c r="G34" s="115"/>
      <c r="H34" s="115"/>
      <c r="I34" s="113" t="s">
        <v>221</v>
      </c>
      <c r="J34" s="113"/>
      <c r="K34" s="113"/>
      <c r="L34" s="116"/>
    </row>
    <row r="35" spans="1:12" ht="23.25" customHeight="1">
      <c r="A35" s="202"/>
      <c r="B35" s="111" t="s">
        <v>25</v>
      </c>
      <c r="C35" s="112" t="s">
        <v>3</v>
      </c>
      <c r="D35" s="113" t="s">
        <v>14</v>
      </c>
      <c r="E35" s="114" t="s">
        <v>169</v>
      </c>
      <c r="F35" s="190" t="s">
        <v>174</v>
      </c>
      <c r="G35" s="115"/>
      <c r="H35" s="115"/>
      <c r="I35" s="113"/>
      <c r="J35" s="113"/>
      <c r="K35" s="113"/>
      <c r="L35" s="116"/>
    </row>
    <row r="36" spans="1:12" ht="27" customHeight="1">
      <c r="A36" s="202"/>
      <c r="B36" s="111" t="s">
        <v>25</v>
      </c>
      <c r="C36" s="112" t="s">
        <v>3</v>
      </c>
      <c r="D36" s="113" t="s">
        <v>14</v>
      </c>
      <c r="E36" s="114" t="s">
        <v>170</v>
      </c>
      <c r="F36" s="190"/>
      <c r="G36" s="115"/>
      <c r="H36" s="115"/>
      <c r="I36" s="113" t="s">
        <v>221</v>
      </c>
      <c r="J36" s="113"/>
      <c r="K36" s="113"/>
      <c r="L36" s="116"/>
    </row>
    <row r="37" spans="1:12" ht="27" customHeight="1">
      <c r="A37" s="202"/>
      <c r="B37" s="111" t="s">
        <v>25</v>
      </c>
      <c r="C37" s="112" t="s">
        <v>3</v>
      </c>
      <c r="D37" s="113" t="s">
        <v>14</v>
      </c>
      <c r="E37" s="114" t="s">
        <v>171</v>
      </c>
      <c r="F37" s="190"/>
      <c r="G37" s="115" t="s">
        <v>603</v>
      </c>
      <c r="H37" s="115"/>
      <c r="I37" s="113"/>
      <c r="J37" s="113"/>
      <c r="K37" s="113"/>
      <c r="L37" s="116"/>
    </row>
    <row r="38" spans="1:12" ht="24" customHeight="1">
      <c r="A38" s="202"/>
      <c r="B38" s="111" t="s">
        <v>25</v>
      </c>
      <c r="C38" s="112" t="s">
        <v>3</v>
      </c>
      <c r="D38" s="113" t="s">
        <v>14</v>
      </c>
      <c r="E38" s="117" t="s">
        <v>172</v>
      </c>
      <c r="F38" s="190"/>
      <c r="G38" s="115" t="s">
        <v>603</v>
      </c>
      <c r="H38" s="115"/>
      <c r="I38" s="113"/>
      <c r="J38" s="113"/>
      <c r="K38" s="113"/>
      <c r="L38" s="116"/>
    </row>
    <row r="39" spans="1:12" ht="27" customHeight="1">
      <c r="A39" s="202"/>
      <c r="B39" s="111" t="s">
        <v>25</v>
      </c>
      <c r="C39" s="112" t="s">
        <v>3</v>
      </c>
      <c r="D39" s="113" t="s">
        <v>14</v>
      </c>
      <c r="E39" s="117" t="s">
        <v>173</v>
      </c>
      <c r="F39" s="190"/>
      <c r="G39" s="115" t="s">
        <v>603</v>
      </c>
      <c r="H39" s="115"/>
      <c r="I39" s="113"/>
      <c r="J39" s="113"/>
      <c r="K39" s="113"/>
      <c r="L39" s="116"/>
    </row>
    <row r="40" spans="1:12" ht="27" customHeight="1">
      <c r="A40" s="202"/>
      <c r="B40" s="111" t="s">
        <v>25</v>
      </c>
      <c r="C40" s="112" t="s">
        <v>3</v>
      </c>
      <c r="D40" s="113" t="s">
        <v>14</v>
      </c>
      <c r="E40" s="114" t="s">
        <v>175</v>
      </c>
      <c r="F40" s="195" t="s">
        <v>179</v>
      </c>
      <c r="G40" s="115" t="s">
        <v>603</v>
      </c>
      <c r="H40" s="118"/>
      <c r="I40" s="113"/>
      <c r="J40" s="113"/>
      <c r="K40" s="113"/>
      <c r="L40" s="116"/>
    </row>
    <row r="41" spans="1:12" ht="27" customHeight="1">
      <c r="A41" s="202"/>
      <c r="B41" s="111" t="s">
        <v>25</v>
      </c>
      <c r="C41" s="112" t="s">
        <v>3</v>
      </c>
      <c r="D41" s="113" t="s">
        <v>14</v>
      </c>
      <c r="E41" s="114" t="s">
        <v>176</v>
      </c>
      <c r="F41" s="195"/>
      <c r="G41" s="115" t="s">
        <v>603</v>
      </c>
      <c r="H41" s="115"/>
      <c r="I41" s="113"/>
      <c r="J41" s="113"/>
      <c r="K41" s="113"/>
      <c r="L41" s="116"/>
    </row>
    <row r="42" spans="1:12" ht="27" customHeight="1">
      <c r="A42" s="202"/>
      <c r="B42" s="111" t="s">
        <v>25</v>
      </c>
      <c r="C42" s="112" t="s">
        <v>3</v>
      </c>
      <c r="D42" s="113" t="s">
        <v>14</v>
      </c>
      <c r="E42" s="114" t="s">
        <v>177</v>
      </c>
      <c r="F42" s="195"/>
      <c r="G42" s="115" t="s">
        <v>603</v>
      </c>
      <c r="H42" s="115"/>
      <c r="I42" s="113"/>
      <c r="J42" s="113"/>
      <c r="K42" s="113"/>
      <c r="L42" s="116"/>
    </row>
    <row r="43" spans="1:12" ht="27" customHeight="1">
      <c r="A43" s="202"/>
      <c r="B43" s="111" t="s">
        <v>25</v>
      </c>
      <c r="C43" s="112" t="s">
        <v>3</v>
      </c>
      <c r="D43" s="113" t="s">
        <v>14</v>
      </c>
      <c r="E43" s="114" t="s">
        <v>178</v>
      </c>
      <c r="F43" s="195"/>
      <c r="G43" s="115"/>
      <c r="H43" s="115"/>
      <c r="I43" s="113" t="s">
        <v>221</v>
      </c>
      <c r="J43" s="113"/>
      <c r="K43" s="113"/>
      <c r="L43" s="116"/>
    </row>
    <row r="44" spans="1:12" ht="40.5" customHeight="1">
      <c r="A44" s="202"/>
      <c r="B44" s="111" t="s">
        <v>25</v>
      </c>
      <c r="C44" s="112" t="s">
        <v>3</v>
      </c>
      <c r="D44" s="113" t="s">
        <v>14</v>
      </c>
      <c r="E44" s="114" t="s">
        <v>180</v>
      </c>
      <c r="F44" s="190" t="s">
        <v>186</v>
      </c>
      <c r="G44" s="115" t="s">
        <v>603</v>
      </c>
      <c r="H44" s="121"/>
      <c r="I44" s="113"/>
      <c r="J44" s="113"/>
      <c r="K44" s="113"/>
      <c r="L44" s="116"/>
    </row>
    <row r="45" spans="1:12" ht="40.5" customHeight="1">
      <c r="A45" s="202"/>
      <c r="B45" s="111" t="s">
        <v>25</v>
      </c>
      <c r="C45" s="112" t="s">
        <v>3</v>
      </c>
      <c r="D45" s="113" t="s">
        <v>14</v>
      </c>
      <c r="E45" s="114" t="s">
        <v>181</v>
      </c>
      <c r="F45" s="190"/>
      <c r="G45" s="115" t="s">
        <v>603</v>
      </c>
      <c r="H45" s="121"/>
      <c r="I45" s="113"/>
      <c r="J45" s="113"/>
      <c r="K45" s="113"/>
      <c r="L45" s="116"/>
    </row>
    <row r="46" spans="1:12" ht="40.5" customHeight="1">
      <c r="A46" s="202"/>
      <c r="B46" s="111" t="s">
        <v>25</v>
      </c>
      <c r="C46" s="112" t="s">
        <v>3</v>
      </c>
      <c r="D46" s="113" t="s">
        <v>14</v>
      </c>
      <c r="E46" s="114" t="s">
        <v>182</v>
      </c>
      <c r="F46" s="190"/>
      <c r="G46" s="115" t="s">
        <v>603</v>
      </c>
      <c r="H46" s="115"/>
      <c r="I46" s="113"/>
      <c r="J46" s="113"/>
      <c r="K46" s="113"/>
      <c r="L46" s="116"/>
    </row>
    <row r="47" spans="1:12" ht="81.75" customHeight="1">
      <c r="A47" s="202"/>
      <c r="B47" s="111" t="s">
        <v>25</v>
      </c>
      <c r="C47" s="112" t="s">
        <v>3</v>
      </c>
      <c r="D47" s="113" t="s">
        <v>14</v>
      </c>
      <c r="E47" s="114" t="s">
        <v>183</v>
      </c>
      <c r="F47" s="190"/>
      <c r="G47" s="115" t="s">
        <v>603</v>
      </c>
      <c r="H47" s="122"/>
      <c r="I47" s="113"/>
      <c r="J47" s="113"/>
      <c r="K47" s="113"/>
      <c r="L47" s="116"/>
    </row>
    <row r="48" spans="1:12" ht="24" customHeight="1">
      <c r="A48" s="202"/>
      <c r="B48" s="111" t="s">
        <v>25</v>
      </c>
      <c r="C48" s="112" t="s">
        <v>3</v>
      </c>
      <c r="D48" s="113" t="s">
        <v>14</v>
      </c>
      <c r="E48" s="114" t="s">
        <v>184</v>
      </c>
      <c r="F48" s="190"/>
      <c r="G48" s="115" t="s">
        <v>603</v>
      </c>
      <c r="H48" s="115"/>
      <c r="I48" s="113"/>
      <c r="J48" s="113"/>
      <c r="K48" s="113"/>
      <c r="L48" s="116"/>
    </row>
    <row r="49" spans="1:12" ht="24" customHeight="1">
      <c r="A49" s="202"/>
      <c r="B49" s="111" t="s">
        <v>25</v>
      </c>
      <c r="C49" s="112" t="s">
        <v>3</v>
      </c>
      <c r="D49" s="113" t="s">
        <v>14</v>
      </c>
      <c r="E49" s="114" t="s">
        <v>185</v>
      </c>
      <c r="F49" s="190"/>
      <c r="G49" s="115" t="s">
        <v>603</v>
      </c>
      <c r="H49" s="115"/>
      <c r="I49" s="113"/>
      <c r="J49" s="113"/>
      <c r="K49" s="113"/>
      <c r="L49" s="116"/>
    </row>
    <row r="50" spans="1:12" ht="40.5">
      <c r="A50" s="202"/>
      <c r="B50" s="111" t="s">
        <v>25</v>
      </c>
      <c r="C50" s="112" t="s">
        <v>3</v>
      </c>
      <c r="D50" s="113" t="s">
        <v>14</v>
      </c>
      <c r="E50" s="114" t="s">
        <v>187</v>
      </c>
      <c r="F50" s="190" t="s">
        <v>191</v>
      </c>
      <c r="G50" s="115" t="s">
        <v>603</v>
      </c>
      <c r="H50" s="115"/>
      <c r="I50" s="113"/>
      <c r="J50" s="113"/>
      <c r="K50" s="113"/>
      <c r="L50" s="116"/>
    </row>
    <row r="51" spans="1:12" ht="40.5" customHeight="1">
      <c r="A51" s="202"/>
      <c r="B51" s="111" t="s">
        <v>25</v>
      </c>
      <c r="C51" s="112" t="s">
        <v>3</v>
      </c>
      <c r="D51" s="113" t="s">
        <v>14</v>
      </c>
      <c r="E51" s="114" t="s">
        <v>188</v>
      </c>
      <c r="F51" s="190"/>
      <c r="G51" s="115" t="s">
        <v>603</v>
      </c>
      <c r="H51" s="122"/>
      <c r="I51" s="113"/>
      <c r="J51" s="113"/>
      <c r="K51" s="113"/>
      <c r="L51" s="116"/>
    </row>
    <row r="52" spans="1:12" ht="27" customHeight="1">
      <c r="A52" s="202"/>
      <c r="B52" s="111" t="s">
        <v>25</v>
      </c>
      <c r="C52" s="112" t="s">
        <v>3</v>
      </c>
      <c r="D52" s="113" t="s">
        <v>14</v>
      </c>
      <c r="E52" s="114" t="s">
        <v>189</v>
      </c>
      <c r="F52" s="190"/>
      <c r="G52" s="115"/>
      <c r="H52" s="115"/>
      <c r="I52" s="113" t="s">
        <v>221</v>
      </c>
      <c r="J52" s="113"/>
      <c r="K52" s="113"/>
      <c r="L52" s="116"/>
    </row>
    <row r="53" spans="1:12" ht="32.25" customHeight="1">
      <c r="A53" s="202"/>
      <c r="B53" s="111" t="s">
        <v>25</v>
      </c>
      <c r="C53" s="112" t="s">
        <v>3</v>
      </c>
      <c r="D53" s="113" t="s">
        <v>14</v>
      </c>
      <c r="E53" s="114" t="s">
        <v>190</v>
      </c>
      <c r="F53" s="190"/>
      <c r="G53" s="115" t="s">
        <v>603</v>
      </c>
      <c r="H53" s="115"/>
      <c r="I53" s="113"/>
      <c r="J53" s="113"/>
      <c r="K53" s="113"/>
      <c r="L53" s="116"/>
    </row>
    <row r="54" spans="1:12" ht="33" customHeight="1">
      <c r="A54" s="202"/>
      <c r="B54" s="111" t="s">
        <v>25</v>
      </c>
      <c r="C54" s="112" t="s">
        <v>3</v>
      </c>
      <c r="D54" s="113" t="s">
        <v>14</v>
      </c>
      <c r="E54" s="114" t="s">
        <v>192</v>
      </c>
      <c r="F54" s="190" t="s">
        <v>196</v>
      </c>
      <c r="G54" s="115" t="s">
        <v>603</v>
      </c>
      <c r="H54" s="115"/>
      <c r="I54" s="113"/>
      <c r="J54" s="113"/>
      <c r="K54" s="113"/>
      <c r="L54" s="116"/>
    </row>
    <row r="55" spans="1:12" ht="45" customHeight="1">
      <c r="A55" s="202"/>
      <c r="B55" s="111" t="s">
        <v>25</v>
      </c>
      <c r="C55" s="112" t="s">
        <v>3</v>
      </c>
      <c r="D55" s="113" t="s">
        <v>14</v>
      </c>
      <c r="E55" s="114" t="s">
        <v>193</v>
      </c>
      <c r="F55" s="190"/>
      <c r="G55" s="115" t="s">
        <v>603</v>
      </c>
      <c r="H55" s="115"/>
      <c r="I55" s="113"/>
      <c r="J55" s="113"/>
      <c r="K55" s="113"/>
      <c r="L55" s="116"/>
    </row>
    <row r="56" spans="1:12" ht="48.75" customHeight="1">
      <c r="A56" s="202"/>
      <c r="B56" s="111" t="s">
        <v>25</v>
      </c>
      <c r="C56" s="112" t="s">
        <v>3</v>
      </c>
      <c r="D56" s="113" t="s">
        <v>14</v>
      </c>
      <c r="E56" s="114" t="s">
        <v>194</v>
      </c>
      <c r="F56" s="190"/>
      <c r="G56" s="115" t="s">
        <v>603</v>
      </c>
      <c r="H56" s="115"/>
      <c r="I56" s="113"/>
      <c r="J56" s="113"/>
      <c r="K56" s="113"/>
      <c r="L56" s="116"/>
    </row>
    <row r="57" spans="1:12" ht="51.75" customHeight="1">
      <c r="A57" s="202"/>
      <c r="B57" s="111" t="s">
        <v>25</v>
      </c>
      <c r="C57" s="112" t="s">
        <v>3</v>
      </c>
      <c r="D57" s="113" t="s">
        <v>14</v>
      </c>
      <c r="E57" s="114" t="s">
        <v>195</v>
      </c>
      <c r="F57" s="190"/>
      <c r="G57" s="115" t="s">
        <v>603</v>
      </c>
      <c r="H57" s="115"/>
      <c r="I57" s="113"/>
      <c r="J57" s="113"/>
      <c r="K57" s="113"/>
      <c r="L57" s="116"/>
    </row>
    <row r="58" spans="1:12" ht="27">
      <c r="A58" s="202"/>
      <c r="B58" s="111" t="s">
        <v>25</v>
      </c>
      <c r="C58" s="112" t="s">
        <v>3</v>
      </c>
      <c r="D58" s="113" t="s">
        <v>14</v>
      </c>
      <c r="E58" s="114" t="s">
        <v>197</v>
      </c>
      <c r="F58" s="196" t="s">
        <v>203</v>
      </c>
      <c r="G58" s="115"/>
      <c r="H58" s="115"/>
      <c r="I58" s="113" t="s">
        <v>221</v>
      </c>
      <c r="J58" s="113"/>
      <c r="K58" s="113"/>
      <c r="L58" s="116"/>
    </row>
    <row r="59" spans="1:12" ht="47.25" customHeight="1">
      <c r="A59" s="202"/>
      <c r="B59" s="111" t="s">
        <v>25</v>
      </c>
      <c r="C59" s="112" t="s">
        <v>3</v>
      </c>
      <c r="D59" s="113" t="s">
        <v>14</v>
      </c>
      <c r="E59" s="114" t="s">
        <v>198</v>
      </c>
      <c r="F59" s="196"/>
      <c r="G59" s="115"/>
      <c r="H59" s="115"/>
      <c r="I59" s="113" t="s">
        <v>221</v>
      </c>
      <c r="J59" s="113"/>
      <c r="K59" s="113"/>
      <c r="L59" s="116"/>
    </row>
    <row r="60" spans="1:12" ht="44.25" customHeight="1">
      <c r="A60" s="202"/>
      <c r="B60" s="111" t="s">
        <v>25</v>
      </c>
      <c r="C60" s="112" t="s">
        <v>3</v>
      </c>
      <c r="D60" s="113" t="s">
        <v>14</v>
      </c>
      <c r="E60" s="114" t="s">
        <v>199</v>
      </c>
      <c r="F60" s="196"/>
      <c r="G60" s="115" t="s">
        <v>603</v>
      </c>
      <c r="H60" s="115"/>
      <c r="I60" s="113"/>
      <c r="J60" s="113"/>
      <c r="K60" s="113"/>
      <c r="L60" s="116"/>
    </row>
    <row r="61" spans="1:12" ht="102" customHeight="1">
      <c r="A61" s="202"/>
      <c r="B61" s="111" t="s">
        <v>25</v>
      </c>
      <c r="C61" s="112" t="s">
        <v>3</v>
      </c>
      <c r="D61" s="113" t="s">
        <v>14</v>
      </c>
      <c r="E61" s="114" t="s">
        <v>200</v>
      </c>
      <c r="F61" s="196"/>
      <c r="G61" s="115"/>
      <c r="H61" s="115"/>
      <c r="I61" s="113" t="s">
        <v>221</v>
      </c>
      <c r="J61" s="113"/>
      <c r="K61" s="113"/>
      <c r="L61" s="116"/>
    </row>
    <row r="62" spans="1:12" ht="78" customHeight="1">
      <c r="A62" s="202"/>
      <c r="B62" s="111" t="s">
        <v>25</v>
      </c>
      <c r="C62" s="112" t="s">
        <v>3</v>
      </c>
      <c r="D62" s="113" t="s">
        <v>14</v>
      </c>
      <c r="E62" s="114" t="s">
        <v>201</v>
      </c>
      <c r="F62" s="196"/>
      <c r="G62" s="115"/>
      <c r="H62" s="115"/>
      <c r="I62" s="113" t="s">
        <v>221</v>
      </c>
      <c r="J62" s="113"/>
      <c r="K62" s="113"/>
      <c r="L62" s="116"/>
    </row>
    <row r="63" spans="1:12" ht="24" customHeight="1">
      <c r="A63" s="202"/>
      <c r="B63" s="111" t="s">
        <v>25</v>
      </c>
      <c r="C63" s="112" t="s">
        <v>3</v>
      </c>
      <c r="D63" s="113" t="s">
        <v>14</v>
      </c>
      <c r="E63" s="114" t="s">
        <v>202</v>
      </c>
      <c r="F63" s="196"/>
      <c r="G63" s="115"/>
      <c r="H63" s="115"/>
      <c r="I63" s="113"/>
      <c r="J63" s="113"/>
      <c r="K63" s="113"/>
      <c r="L63" s="116"/>
    </row>
    <row r="64" spans="1:12" ht="38.25" customHeight="1">
      <c r="A64" s="202"/>
      <c r="B64" s="111" t="s">
        <v>25</v>
      </c>
      <c r="C64" s="112" t="s">
        <v>3</v>
      </c>
      <c r="D64" s="113" t="s">
        <v>14</v>
      </c>
      <c r="E64" s="117" t="s">
        <v>204</v>
      </c>
      <c r="F64" s="190" t="s">
        <v>206</v>
      </c>
      <c r="G64" s="115"/>
      <c r="H64" s="115"/>
      <c r="I64" s="113" t="s">
        <v>221</v>
      </c>
      <c r="J64" s="113"/>
      <c r="K64" s="113"/>
      <c r="L64" s="116"/>
    </row>
    <row r="65" spans="1:12" ht="57" customHeight="1">
      <c r="A65" s="202"/>
      <c r="B65" s="111" t="s">
        <v>25</v>
      </c>
      <c r="C65" s="112" t="s">
        <v>3</v>
      </c>
      <c r="D65" s="113" t="s">
        <v>14</v>
      </c>
      <c r="E65" s="117" t="s">
        <v>205</v>
      </c>
      <c r="F65" s="190"/>
      <c r="G65" s="115" t="s">
        <v>603</v>
      </c>
      <c r="H65" s="115"/>
      <c r="I65" s="113"/>
      <c r="J65" s="113"/>
      <c r="K65" s="113"/>
      <c r="L65" s="116"/>
    </row>
    <row r="66" spans="1:12" ht="60.75" customHeight="1">
      <c r="A66" s="202"/>
      <c r="B66" s="111" t="s">
        <v>25</v>
      </c>
      <c r="C66" s="112" t="s">
        <v>3</v>
      </c>
      <c r="D66" s="113" t="s">
        <v>14</v>
      </c>
      <c r="E66" s="117" t="s">
        <v>207</v>
      </c>
      <c r="F66" s="190" t="s">
        <v>209</v>
      </c>
      <c r="G66" s="115"/>
      <c r="H66" s="115"/>
      <c r="I66" s="113" t="s">
        <v>221</v>
      </c>
      <c r="J66" s="113"/>
      <c r="K66" s="113"/>
      <c r="L66" s="116"/>
    </row>
    <row r="67" spans="1:12" ht="35.25" customHeight="1">
      <c r="A67" s="202"/>
      <c r="B67" s="111" t="s">
        <v>25</v>
      </c>
      <c r="C67" s="112" t="s">
        <v>3</v>
      </c>
      <c r="D67" s="113" t="s">
        <v>14</v>
      </c>
      <c r="E67" s="117" t="s">
        <v>208</v>
      </c>
      <c r="F67" s="190"/>
      <c r="G67" s="115"/>
      <c r="H67" s="115"/>
      <c r="I67" s="113" t="s">
        <v>221</v>
      </c>
      <c r="J67" s="113"/>
      <c r="K67" s="113"/>
      <c r="L67" s="116"/>
    </row>
    <row r="68" spans="1:12" ht="42" customHeight="1">
      <c r="A68" s="202"/>
      <c r="B68" s="111" t="s">
        <v>25</v>
      </c>
      <c r="C68" s="112" t="s">
        <v>3</v>
      </c>
      <c r="D68" s="113" t="s">
        <v>31</v>
      </c>
      <c r="E68" s="117" t="s">
        <v>210</v>
      </c>
      <c r="F68" s="190" t="s">
        <v>214</v>
      </c>
      <c r="G68" s="115"/>
      <c r="H68" s="115"/>
      <c r="I68" s="113" t="s">
        <v>221</v>
      </c>
      <c r="J68" s="113"/>
      <c r="K68" s="113"/>
      <c r="L68" s="116"/>
    </row>
    <row r="69" spans="1:12" ht="28.5" customHeight="1">
      <c r="A69" s="202"/>
      <c r="B69" s="111" t="s">
        <v>25</v>
      </c>
      <c r="C69" s="112" t="s">
        <v>3</v>
      </c>
      <c r="D69" s="113" t="s">
        <v>14</v>
      </c>
      <c r="E69" s="117" t="s">
        <v>211</v>
      </c>
      <c r="F69" s="190"/>
      <c r="G69" s="115" t="s">
        <v>603</v>
      </c>
      <c r="H69" s="122"/>
      <c r="I69" s="113"/>
      <c r="J69" s="113"/>
      <c r="K69" s="113"/>
      <c r="L69" s="116"/>
    </row>
    <row r="70" spans="1:12" ht="28.5" customHeight="1">
      <c r="A70" s="202"/>
      <c r="B70" s="111" t="s">
        <v>25</v>
      </c>
      <c r="C70" s="112" t="s">
        <v>3</v>
      </c>
      <c r="D70" s="113" t="s">
        <v>14</v>
      </c>
      <c r="E70" s="117" t="s">
        <v>212</v>
      </c>
      <c r="F70" s="190"/>
      <c r="G70" s="115" t="s">
        <v>603</v>
      </c>
      <c r="H70" s="118"/>
      <c r="I70" s="113"/>
      <c r="J70" s="113"/>
      <c r="K70" s="113"/>
      <c r="L70" s="116"/>
    </row>
    <row r="71" spans="1:12" ht="28.5" customHeight="1">
      <c r="A71" s="202"/>
      <c r="B71" s="111" t="s">
        <v>25</v>
      </c>
      <c r="C71" s="112" t="s">
        <v>3</v>
      </c>
      <c r="D71" s="113" t="s">
        <v>14</v>
      </c>
      <c r="E71" s="114" t="s">
        <v>213</v>
      </c>
      <c r="F71" s="190"/>
      <c r="G71" s="115" t="s">
        <v>603</v>
      </c>
      <c r="H71" s="118"/>
      <c r="I71" s="113"/>
      <c r="J71" s="113"/>
      <c r="K71" s="113"/>
      <c r="L71" s="116"/>
    </row>
    <row r="72" spans="1:12" ht="54">
      <c r="A72" s="202"/>
      <c r="B72" s="111" t="s">
        <v>25</v>
      </c>
      <c r="C72" s="112" t="s">
        <v>3</v>
      </c>
      <c r="D72" s="113" t="s">
        <v>76</v>
      </c>
      <c r="E72" s="117" t="s">
        <v>222</v>
      </c>
      <c r="F72" s="194" t="s">
        <v>224</v>
      </c>
      <c r="G72" s="115" t="s">
        <v>603</v>
      </c>
      <c r="H72" s="118"/>
      <c r="I72" s="113"/>
      <c r="J72" s="123"/>
      <c r="K72" s="113"/>
      <c r="L72" s="116"/>
    </row>
    <row r="73" spans="1:12" ht="28.5" customHeight="1">
      <c r="A73" s="202"/>
      <c r="B73" s="111" t="s">
        <v>25</v>
      </c>
      <c r="C73" s="112" t="s">
        <v>225</v>
      </c>
      <c r="D73" s="113" t="s">
        <v>77</v>
      </c>
      <c r="E73" s="114" t="s">
        <v>223</v>
      </c>
      <c r="F73" s="194"/>
      <c r="G73" s="115" t="s">
        <v>603</v>
      </c>
      <c r="H73" s="118"/>
      <c r="I73" s="113"/>
      <c r="J73" s="113"/>
      <c r="K73" s="113"/>
      <c r="L73" s="116"/>
    </row>
    <row r="74" spans="1:12" s="2" customFormat="1" ht="29.25" customHeight="1">
      <c r="A74" s="202"/>
      <c r="B74" s="108" t="s">
        <v>25</v>
      </c>
      <c r="C74" s="109" t="s">
        <v>122</v>
      </c>
      <c r="D74" s="113" t="s">
        <v>31</v>
      </c>
      <c r="E74" s="27" t="s">
        <v>654</v>
      </c>
      <c r="F74" s="57" t="s">
        <v>655</v>
      </c>
      <c r="G74" s="86"/>
      <c r="H74" s="86"/>
      <c r="I74" s="105"/>
      <c r="J74" s="105"/>
      <c r="K74" s="105"/>
      <c r="L74" s="110"/>
    </row>
    <row r="75" spans="1:12" s="2" customFormat="1" ht="29.25" customHeight="1">
      <c r="A75" s="202"/>
      <c r="B75" s="108" t="s">
        <v>25</v>
      </c>
      <c r="C75" s="109" t="s">
        <v>122</v>
      </c>
      <c r="D75" s="105" t="s">
        <v>4</v>
      </c>
      <c r="E75" s="27" t="s">
        <v>656</v>
      </c>
      <c r="F75" s="191" t="s">
        <v>660</v>
      </c>
      <c r="G75" s="86"/>
      <c r="H75" s="86"/>
      <c r="I75" s="105"/>
      <c r="J75" s="105"/>
      <c r="K75" s="105"/>
      <c r="L75" s="110"/>
    </row>
    <row r="76" spans="1:12" s="2" customFormat="1" ht="29.25" customHeight="1">
      <c r="A76" s="202"/>
      <c r="B76" s="108" t="s">
        <v>25</v>
      </c>
      <c r="C76" s="109" t="s">
        <v>122</v>
      </c>
      <c r="D76" s="105" t="s">
        <v>4</v>
      </c>
      <c r="E76" s="27" t="s">
        <v>657</v>
      </c>
      <c r="F76" s="192"/>
      <c r="G76" s="86"/>
      <c r="H76" s="86"/>
      <c r="I76" s="105"/>
      <c r="J76" s="105"/>
      <c r="K76" s="105"/>
      <c r="L76" s="110"/>
    </row>
    <row r="77" spans="1:12" s="2" customFormat="1" ht="29.25" customHeight="1">
      <c r="A77" s="202"/>
      <c r="B77" s="108" t="s">
        <v>25</v>
      </c>
      <c r="C77" s="109" t="s">
        <v>122</v>
      </c>
      <c r="D77" s="105" t="s">
        <v>4</v>
      </c>
      <c r="E77" s="27" t="s">
        <v>658</v>
      </c>
      <c r="F77" s="192"/>
      <c r="G77" s="86"/>
      <c r="H77" s="86"/>
      <c r="I77" s="105"/>
      <c r="J77" s="105"/>
      <c r="K77" s="105"/>
      <c r="L77" s="110"/>
    </row>
    <row r="78" spans="1:12" s="2" customFormat="1" ht="29.25" customHeight="1">
      <c r="A78" s="202"/>
      <c r="B78" s="108" t="s">
        <v>25</v>
      </c>
      <c r="C78" s="109" t="s">
        <v>122</v>
      </c>
      <c r="D78" s="105" t="s">
        <v>4</v>
      </c>
      <c r="E78" s="27" t="s">
        <v>659</v>
      </c>
      <c r="F78" s="193"/>
      <c r="G78" s="86"/>
      <c r="H78" s="86"/>
      <c r="I78" s="105"/>
      <c r="J78" s="105"/>
      <c r="K78" s="105"/>
      <c r="L78" s="110"/>
    </row>
    <row r="79" spans="1:12" s="2" customFormat="1" ht="29.25" customHeight="1">
      <c r="A79" s="202"/>
      <c r="B79" s="108" t="s">
        <v>25</v>
      </c>
      <c r="C79" s="109" t="s">
        <v>122</v>
      </c>
      <c r="D79" s="105" t="s">
        <v>4</v>
      </c>
      <c r="E79" s="27" t="s">
        <v>661</v>
      </c>
      <c r="F79" s="57" t="s">
        <v>662</v>
      </c>
      <c r="G79" s="86"/>
      <c r="H79" s="86"/>
      <c r="I79" s="105"/>
      <c r="J79" s="105"/>
      <c r="K79" s="105"/>
      <c r="L79" s="110"/>
    </row>
    <row r="80" spans="1:12" s="2" customFormat="1" ht="29.25" customHeight="1">
      <c r="A80" s="202"/>
      <c r="B80" s="108" t="s">
        <v>25</v>
      </c>
      <c r="C80" s="109" t="s">
        <v>122</v>
      </c>
      <c r="D80" s="105" t="s">
        <v>4</v>
      </c>
      <c r="E80" s="27" t="s">
        <v>663</v>
      </c>
      <c r="F80" s="191" t="s">
        <v>667</v>
      </c>
      <c r="G80" s="86"/>
      <c r="H80" s="86"/>
      <c r="I80" s="105"/>
      <c r="J80" s="105"/>
      <c r="K80" s="105"/>
      <c r="L80" s="110"/>
    </row>
    <row r="81" spans="1:12" s="2" customFormat="1" ht="29.25" customHeight="1">
      <c r="A81" s="202"/>
      <c r="B81" s="108" t="s">
        <v>25</v>
      </c>
      <c r="C81" s="109" t="s">
        <v>122</v>
      </c>
      <c r="D81" s="105" t="s">
        <v>4</v>
      </c>
      <c r="E81" s="27" t="s">
        <v>664</v>
      </c>
      <c r="F81" s="192"/>
      <c r="G81" s="86"/>
      <c r="H81" s="86"/>
      <c r="I81" s="105"/>
      <c r="J81" s="105"/>
      <c r="K81" s="105"/>
      <c r="L81" s="110"/>
    </row>
    <row r="82" spans="1:12" s="2" customFormat="1" ht="29.25" customHeight="1">
      <c r="A82" s="202"/>
      <c r="B82" s="108" t="s">
        <v>25</v>
      </c>
      <c r="C82" s="109" t="s">
        <v>122</v>
      </c>
      <c r="D82" s="105" t="s">
        <v>4</v>
      </c>
      <c r="E82" s="27" t="s">
        <v>665</v>
      </c>
      <c r="F82" s="192"/>
      <c r="G82" s="86"/>
      <c r="H82" s="86"/>
      <c r="I82" s="105"/>
      <c r="J82" s="105"/>
      <c r="K82" s="105"/>
      <c r="L82" s="110"/>
    </row>
    <row r="83" spans="1:12" s="2" customFormat="1" ht="29.25" customHeight="1">
      <c r="A83" s="202"/>
      <c r="B83" s="108" t="s">
        <v>25</v>
      </c>
      <c r="C83" s="109" t="s">
        <v>122</v>
      </c>
      <c r="D83" s="105" t="s">
        <v>4</v>
      </c>
      <c r="E83" s="27" t="s">
        <v>666</v>
      </c>
      <c r="F83" s="193"/>
      <c r="G83" s="86"/>
      <c r="H83" s="86"/>
      <c r="I83" s="105"/>
      <c r="J83" s="105"/>
      <c r="K83" s="105"/>
      <c r="L83" s="110"/>
    </row>
    <row r="84" spans="1:12" s="2" customFormat="1" ht="29.25" customHeight="1">
      <c r="A84" s="202"/>
      <c r="B84" s="108" t="s">
        <v>25</v>
      </c>
      <c r="C84" s="109" t="s">
        <v>122</v>
      </c>
      <c r="D84" s="105" t="s">
        <v>4</v>
      </c>
      <c r="E84" s="27" t="s">
        <v>668</v>
      </c>
      <c r="F84" s="191" t="s">
        <v>671</v>
      </c>
      <c r="G84" s="86"/>
      <c r="H84" s="86"/>
      <c r="I84" s="105"/>
      <c r="J84" s="105"/>
      <c r="K84" s="105"/>
      <c r="L84" s="110"/>
    </row>
    <row r="85" spans="1:12" s="2" customFormat="1" ht="29.25" customHeight="1">
      <c r="A85" s="202"/>
      <c r="B85" s="108" t="s">
        <v>25</v>
      </c>
      <c r="C85" s="109" t="s">
        <v>122</v>
      </c>
      <c r="D85" s="105" t="s">
        <v>4</v>
      </c>
      <c r="E85" s="27" t="s">
        <v>669</v>
      </c>
      <c r="F85" s="192"/>
      <c r="G85" s="86"/>
      <c r="H85" s="86"/>
      <c r="I85" s="105"/>
      <c r="J85" s="105"/>
      <c r="K85" s="105"/>
      <c r="L85" s="110"/>
    </row>
    <row r="86" spans="1:12" s="2" customFormat="1" ht="29.25" customHeight="1">
      <c r="A86" s="202"/>
      <c r="B86" s="108" t="s">
        <v>25</v>
      </c>
      <c r="C86" s="109" t="s">
        <v>122</v>
      </c>
      <c r="D86" s="105" t="s">
        <v>4</v>
      </c>
      <c r="E86" s="27" t="s">
        <v>670</v>
      </c>
      <c r="F86" s="193"/>
      <c r="G86" s="86"/>
      <c r="H86" s="86"/>
      <c r="I86" s="105"/>
      <c r="J86" s="105"/>
      <c r="K86" s="105"/>
      <c r="L86" s="110"/>
    </row>
    <row r="87" spans="1:12" s="2" customFormat="1" ht="29.25" customHeight="1">
      <c r="A87" s="202"/>
      <c r="B87" s="108" t="s">
        <v>25</v>
      </c>
      <c r="C87" s="109" t="s">
        <v>122</v>
      </c>
      <c r="D87" s="105" t="s">
        <v>4</v>
      </c>
      <c r="E87" s="27" t="s">
        <v>673</v>
      </c>
      <c r="F87" s="191" t="s">
        <v>672</v>
      </c>
      <c r="G87" s="86"/>
      <c r="H87" s="86"/>
      <c r="I87" s="105"/>
      <c r="J87" s="105"/>
      <c r="K87" s="105"/>
      <c r="L87" s="110"/>
    </row>
    <row r="88" spans="1:12" s="2" customFormat="1" ht="29.25" customHeight="1">
      <c r="A88" s="202"/>
      <c r="B88" s="108" t="s">
        <v>25</v>
      </c>
      <c r="C88" s="109" t="s">
        <v>122</v>
      </c>
      <c r="D88" s="105" t="s">
        <v>4</v>
      </c>
      <c r="E88" s="27" t="s">
        <v>674</v>
      </c>
      <c r="F88" s="192"/>
      <c r="G88" s="86"/>
      <c r="H88" s="86"/>
      <c r="I88" s="105"/>
      <c r="J88" s="105"/>
      <c r="K88" s="105"/>
      <c r="L88" s="110"/>
    </row>
    <row r="89" spans="1:12" s="2" customFormat="1" ht="29.25" customHeight="1">
      <c r="A89" s="202"/>
      <c r="B89" s="108" t="s">
        <v>25</v>
      </c>
      <c r="C89" s="109" t="s">
        <v>122</v>
      </c>
      <c r="D89" s="105" t="s">
        <v>4</v>
      </c>
      <c r="E89" s="27" t="s">
        <v>675</v>
      </c>
      <c r="F89" s="192"/>
      <c r="G89" s="86"/>
      <c r="H89" s="86"/>
      <c r="I89" s="105"/>
      <c r="J89" s="105"/>
      <c r="K89" s="105"/>
      <c r="L89" s="110"/>
    </row>
    <row r="90" spans="1:12" s="2" customFormat="1" ht="29.25" customHeight="1">
      <c r="A90" s="202"/>
      <c r="B90" s="108" t="s">
        <v>25</v>
      </c>
      <c r="C90" s="109" t="s">
        <v>122</v>
      </c>
      <c r="D90" s="105" t="s">
        <v>4</v>
      </c>
      <c r="E90" s="27" t="s">
        <v>676</v>
      </c>
      <c r="F90" s="192"/>
      <c r="G90" s="86"/>
      <c r="H90" s="86"/>
      <c r="I90" s="105"/>
      <c r="J90" s="105"/>
      <c r="K90" s="105"/>
      <c r="L90" s="110"/>
    </row>
    <row r="91" spans="1:12" s="2" customFormat="1" ht="29.25" customHeight="1">
      <c r="A91" s="202"/>
      <c r="B91" s="108" t="s">
        <v>25</v>
      </c>
      <c r="C91" s="109" t="s">
        <v>122</v>
      </c>
      <c r="D91" s="105" t="s">
        <v>4</v>
      </c>
      <c r="E91" s="27" t="s">
        <v>677</v>
      </c>
      <c r="F91" s="193"/>
      <c r="G91" s="86"/>
      <c r="H91" s="86"/>
      <c r="I91" s="105"/>
      <c r="J91" s="105"/>
      <c r="K91" s="105"/>
      <c r="L91" s="110"/>
    </row>
    <row r="92" spans="1:12" s="2" customFormat="1" ht="29.25" customHeight="1">
      <c r="A92" s="202"/>
      <c r="B92" s="108" t="s">
        <v>25</v>
      </c>
      <c r="C92" s="109" t="s">
        <v>122</v>
      </c>
      <c r="D92" s="105" t="s">
        <v>4</v>
      </c>
      <c r="E92" s="27" t="s">
        <v>679</v>
      </c>
      <c r="F92" s="191" t="s">
        <v>678</v>
      </c>
      <c r="G92" s="86"/>
      <c r="H92" s="86"/>
      <c r="I92" s="105"/>
      <c r="J92" s="105"/>
      <c r="K92" s="105"/>
      <c r="L92" s="110"/>
    </row>
    <row r="93" spans="1:12" s="2" customFormat="1" ht="29.25" customHeight="1">
      <c r="A93" s="202"/>
      <c r="B93" s="108" t="s">
        <v>25</v>
      </c>
      <c r="C93" s="109" t="s">
        <v>122</v>
      </c>
      <c r="D93" s="105" t="s">
        <v>4</v>
      </c>
      <c r="E93" s="27" t="s">
        <v>680</v>
      </c>
      <c r="F93" s="192"/>
      <c r="G93" s="86"/>
      <c r="H93" s="86"/>
      <c r="I93" s="105"/>
      <c r="J93" s="105"/>
      <c r="K93" s="105"/>
      <c r="L93" s="110"/>
    </row>
    <row r="94" spans="1:12" s="2" customFormat="1" ht="29.25" customHeight="1">
      <c r="A94" s="202"/>
      <c r="B94" s="108" t="s">
        <v>25</v>
      </c>
      <c r="C94" s="109" t="s">
        <v>122</v>
      </c>
      <c r="D94" s="105" t="s">
        <v>4</v>
      </c>
      <c r="E94" s="27" t="s">
        <v>681</v>
      </c>
      <c r="F94" s="192"/>
      <c r="G94" s="86"/>
      <c r="H94" s="86"/>
      <c r="I94" s="105"/>
      <c r="J94" s="105"/>
      <c r="K94" s="105"/>
      <c r="L94" s="110"/>
    </row>
    <row r="95" spans="1:12" s="2" customFormat="1" ht="29.25" customHeight="1">
      <c r="A95" s="202"/>
      <c r="B95" s="108" t="s">
        <v>25</v>
      </c>
      <c r="C95" s="109" t="s">
        <v>122</v>
      </c>
      <c r="D95" s="105" t="s">
        <v>4</v>
      </c>
      <c r="E95" s="27" t="s">
        <v>682</v>
      </c>
      <c r="F95" s="193"/>
      <c r="G95" s="86"/>
      <c r="H95" s="86"/>
      <c r="I95" s="105"/>
      <c r="J95" s="105"/>
      <c r="K95" s="105"/>
      <c r="L95" s="110"/>
    </row>
    <row r="96" spans="1:12" s="2" customFormat="1" ht="29.25" customHeight="1">
      <c r="A96" s="202"/>
      <c r="B96" s="108" t="s">
        <v>25</v>
      </c>
      <c r="C96" s="109" t="s">
        <v>122</v>
      </c>
      <c r="D96" s="105" t="s">
        <v>4</v>
      </c>
      <c r="E96" s="27" t="s">
        <v>684</v>
      </c>
      <c r="F96" s="57" t="s">
        <v>683</v>
      </c>
      <c r="G96" s="86"/>
      <c r="H96" s="86"/>
      <c r="I96" s="105"/>
      <c r="J96" s="105"/>
      <c r="K96" s="105"/>
      <c r="L96" s="110"/>
    </row>
    <row r="97" spans="1:12" s="2" customFormat="1" ht="31.5" customHeight="1">
      <c r="A97" s="202"/>
      <c r="B97" s="111" t="s">
        <v>25</v>
      </c>
      <c r="C97" s="112" t="s">
        <v>227</v>
      </c>
      <c r="D97" s="113" t="s">
        <v>4</v>
      </c>
      <c r="E97" s="124" t="s">
        <v>247</v>
      </c>
      <c r="F97" s="188" t="s">
        <v>251</v>
      </c>
      <c r="G97" s="115"/>
      <c r="H97" s="115"/>
      <c r="I97" s="113"/>
      <c r="J97" s="113"/>
      <c r="K97" s="113"/>
      <c r="L97" s="116"/>
    </row>
    <row r="98" spans="1:12" s="2" customFormat="1" ht="31.5" customHeight="1">
      <c r="A98" s="202"/>
      <c r="B98" s="111" t="s">
        <v>25</v>
      </c>
      <c r="C98" s="112" t="s">
        <v>227</v>
      </c>
      <c r="D98" s="113" t="s">
        <v>4</v>
      </c>
      <c r="E98" s="124" t="s">
        <v>248</v>
      </c>
      <c r="F98" s="197"/>
      <c r="G98" s="115"/>
      <c r="H98" s="115"/>
      <c r="I98" s="113"/>
      <c r="J98" s="113"/>
      <c r="K98" s="113"/>
      <c r="L98" s="116"/>
    </row>
    <row r="99" spans="1:12" s="2" customFormat="1" ht="31.5" customHeight="1">
      <c r="A99" s="202"/>
      <c r="B99" s="111" t="s">
        <v>25</v>
      </c>
      <c r="C99" s="112" t="s">
        <v>227</v>
      </c>
      <c r="D99" s="113" t="s">
        <v>4</v>
      </c>
      <c r="E99" s="124" t="s">
        <v>249</v>
      </c>
      <c r="F99" s="197"/>
      <c r="G99" s="115"/>
      <c r="H99" s="115"/>
      <c r="I99" s="113"/>
      <c r="J99" s="113"/>
      <c r="K99" s="113"/>
      <c r="L99" s="116"/>
    </row>
    <row r="100" spans="1:12" s="2" customFormat="1" ht="31.5" customHeight="1">
      <c r="A100" s="202"/>
      <c r="B100" s="111" t="s">
        <v>25</v>
      </c>
      <c r="C100" s="112" t="s">
        <v>227</v>
      </c>
      <c r="D100" s="113" t="s">
        <v>4</v>
      </c>
      <c r="E100" s="124" t="s">
        <v>250</v>
      </c>
      <c r="F100" s="189"/>
      <c r="G100" s="115"/>
      <c r="H100" s="115"/>
      <c r="I100" s="113"/>
      <c r="J100" s="113"/>
      <c r="K100" s="113"/>
      <c r="L100" s="116"/>
    </row>
    <row r="101" spans="1:12" s="2" customFormat="1" ht="31.5" customHeight="1">
      <c r="A101" s="202"/>
      <c r="B101" s="111" t="s">
        <v>25</v>
      </c>
      <c r="C101" s="112" t="s">
        <v>227</v>
      </c>
      <c r="D101" s="113" t="s">
        <v>4</v>
      </c>
      <c r="E101" s="124" t="s">
        <v>252</v>
      </c>
      <c r="F101" s="188" t="s">
        <v>259</v>
      </c>
      <c r="G101" s="115"/>
      <c r="H101" s="115"/>
      <c r="I101" s="113"/>
      <c r="J101" s="113"/>
      <c r="K101" s="113"/>
      <c r="L101" s="116"/>
    </row>
    <row r="102" spans="1:12" s="2" customFormat="1" ht="31.5" customHeight="1">
      <c r="A102" s="202"/>
      <c r="B102" s="111" t="s">
        <v>25</v>
      </c>
      <c r="C102" s="112" t="s">
        <v>227</v>
      </c>
      <c r="D102" s="113" t="s">
        <v>4</v>
      </c>
      <c r="E102" s="124" t="s">
        <v>253</v>
      </c>
      <c r="F102" s="197"/>
      <c r="G102" s="115"/>
      <c r="H102" s="115"/>
      <c r="I102" s="113"/>
      <c r="J102" s="113"/>
      <c r="K102" s="113"/>
      <c r="L102" s="116"/>
    </row>
    <row r="103" spans="1:12" s="2" customFormat="1" ht="31.5" customHeight="1">
      <c r="A103" s="202"/>
      <c r="B103" s="111" t="s">
        <v>25</v>
      </c>
      <c r="C103" s="112" t="s">
        <v>227</v>
      </c>
      <c r="D103" s="113" t="s">
        <v>4</v>
      </c>
      <c r="E103" s="124" t="s">
        <v>254</v>
      </c>
      <c r="F103" s="197"/>
      <c r="G103" s="115"/>
      <c r="H103" s="115"/>
      <c r="I103" s="113"/>
      <c r="J103" s="113"/>
      <c r="K103" s="113"/>
      <c r="L103" s="116"/>
    </row>
    <row r="104" spans="1:12" s="2" customFormat="1" ht="31.5" customHeight="1">
      <c r="A104" s="202"/>
      <c r="B104" s="111" t="s">
        <v>25</v>
      </c>
      <c r="C104" s="112" t="s">
        <v>227</v>
      </c>
      <c r="D104" s="113" t="s">
        <v>4</v>
      </c>
      <c r="E104" s="124" t="s">
        <v>255</v>
      </c>
      <c r="F104" s="197"/>
      <c r="G104" s="115"/>
      <c r="H104" s="115"/>
      <c r="I104" s="113"/>
      <c r="J104" s="113"/>
      <c r="K104" s="113"/>
      <c r="L104" s="116"/>
    </row>
    <row r="105" spans="1:12" s="2" customFormat="1" ht="31.5" customHeight="1">
      <c r="A105" s="202"/>
      <c r="B105" s="111" t="s">
        <v>25</v>
      </c>
      <c r="C105" s="112" t="s">
        <v>227</v>
      </c>
      <c r="D105" s="113" t="s">
        <v>4</v>
      </c>
      <c r="E105" s="124" t="s">
        <v>256</v>
      </c>
      <c r="F105" s="197"/>
      <c r="G105" s="115"/>
      <c r="H105" s="115"/>
      <c r="I105" s="113"/>
      <c r="J105" s="113"/>
      <c r="K105" s="113"/>
      <c r="L105" s="116"/>
    </row>
    <row r="106" spans="1:12" s="2" customFormat="1" ht="31.5" customHeight="1">
      <c r="A106" s="202"/>
      <c r="B106" s="111" t="s">
        <v>25</v>
      </c>
      <c r="C106" s="112" t="s">
        <v>227</v>
      </c>
      <c r="D106" s="113" t="s">
        <v>4</v>
      </c>
      <c r="E106" s="124" t="s">
        <v>257</v>
      </c>
      <c r="F106" s="197"/>
      <c r="G106" s="115"/>
      <c r="H106" s="115"/>
      <c r="I106" s="113"/>
      <c r="J106" s="113"/>
      <c r="K106" s="113"/>
      <c r="L106" s="116"/>
    </row>
    <row r="107" spans="1:12" s="2" customFormat="1" ht="31.5" customHeight="1">
      <c r="A107" s="202"/>
      <c r="B107" s="111" t="s">
        <v>25</v>
      </c>
      <c r="C107" s="112" t="s">
        <v>227</v>
      </c>
      <c r="D107" s="113" t="s">
        <v>4</v>
      </c>
      <c r="E107" s="124" t="s">
        <v>258</v>
      </c>
      <c r="F107" s="189"/>
      <c r="G107" s="115"/>
      <c r="H107" s="115"/>
      <c r="I107" s="113"/>
      <c r="J107" s="113"/>
      <c r="K107" s="113"/>
      <c r="L107" s="116"/>
    </row>
    <row r="108" spans="1:12" s="2" customFormat="1" ht="31.5" customHeight="1">
      <c r="A108" s="202"/>
      <c r="B108" s="111" t="s">
        <v>25</v>
      </c>
      <c r="C108" s="112" t="s">
        <v>227</v>
      </c>
      <c r="D108" s="113" t="s">
        <v>4</v>
      </c>
      <c r="E108" s="124" t="s">
        <v>260</v>
      </c>
      <c r="F108" s="188" t="s">
        <v>265</v>
      </c>
      <c r="G108" s="115"/>
      <c r="H108" s="115"/>
      <c r="I108" s="113"/>
      <c r="J108" s="113"/>
      <c r="K108" s="113"/>
      <c r="L108" s="116"/>
    </row>
    <row r="109" spans="1:12" s="2" customFormat="1" ht="31.5" customHeight="1">
      <c r="A109" s="202"/>
      <c r="B109" s="111" t="s">
        <v>25</v>
      </c>
      <c r="C109" s="112" t="s">
        <v>227</v>
      </c>
      <c r="D109" s="113" t="s">
        <v>4</v>
      </c>
      <c r="E109" s="124" t="s">
        <v>261</v>
      </c>
      <c r="F109" s="197"/>
      <c r="G109" s="115"/>
      <c r="H109" s="115"/>
      <c r="I109" s="113"/>
      <c r="J109" s="113"/>
      <c r="K109" s="113"/>
      <c r="L109" s="116"/>
    </row>
    <row r="110" spans="1:12" s="2" customFormat="1" ht="31.5" customHeight="1">
      <c r="A110" s="202"/>
      <c r="B110" s="111" t="s">
        <v>25</v>
      </c>
      <c r="C110" s="112" t="s">
        <v>227</v>
      </c>
      <c r="D110" s="113" t="s">
        <v>4</v>
      </c>
      <c r="E110" s="124" t="s">
        <v>262</v>
      </c>
      <c r="F110" s="197"/>
      <c r="G110" s="115"/>
      <c r="H110" s="115"/>
      <c r="I110" s="113"/>
      <c r="J110" s="113"/>
      <c r="K110" s="113"/>
      <c r="L110" s="116"/>
    </row>
    <row r="111" spans="1:12" s="2" customFormat="1" ht="31.5" customHeight="1">
      <c r="A111" s="202"/>
      <c r="B111" s="111" t="s">
        <v>25</v>
      </c>
      <c r="C111" s="112" t="s">
        <v>227</v>
      </c>
      <c r="D111" s="113" t="s">
        <v>4</v>
      </c>
      <c r="E111" s="124" t="s">
        <v>263</v>
      </c>
      <c r="F111" s="197"/>
      <c r="G111" s="115"/>
      <c r="H111" s="115"/>
      <c r="I111" s="113"/>
      <c r="J111" s="113"/>
      <c r="K111" s="113"/>
      <c r="L111" s="116"/>
    </row>
    <row r="112" spans="1:12" s="2" customFormat="1" ht="31.5" customHeight="1">
      <c r="A112" s="202"/>
      <c r="B112" s="111" t="s">
        <v>25</v>
      </c>
      <c r="C112" s="112" t="s">
        <v>227</v>
      </c>
      <c r="D112" s="113" t="s">
        <v>4</v>
      </c>
      <c r="E112" s="124" t="s">
        <v>264</v>
      </c>
      <c r="F112" s="189"/>
      <c r="G112" s="115"/>
      <c r="H112" s="115"/>
      <c r="I112" s="113"/>
      <c r="J112" s="113"/>
      <c r="K112" s="113"/>
      <c r="L112" s="116"/>
    </row>
    <row r="113" spans="1:12" s="2" customFormat="1" ht="31.5" customHeight="1">
      <c r="A113" s="202"/>
      <c r="B113" s="111" t="s">
        <v>25</v>
      </c>
      <c r="C113" s="112" t="s">
        <v>227</v>
      </c>
      <c r="D113" s="113" t="s">
        <v>4</v>
      </c>
      <c r="E113" s="124" t="s">
        <v>266</v>
      </c>
      <c r="F113" s="188" t="s">
        <v>272</v>
      </c>
      <c r="G113" s="115"/>
      <c r="H113" s="115"/>
      <c r="I113" s="113"/>
      <c r="J113" s="113"/>
      <c r="K113" s="113"/>
      <c r="L113" s="116"/>
    </row>
    <row r="114" spans="1:12" s="2" customFormat="1" ht="31.5" customHeight="1">
      <c r="A114" s="202"/>
      <c r="B114" s="111" t="s">
        <v>25</v>
      </c>
      <c r="C114" s="112" t="s">
        <v>227</v>
      </c>
      <c r="D114" s="113" t="s">
        <v>4</v>
      </c>
      <c r="E114" s="124" t="s">
        <v>267</v>
      </c>
      <c r="F114" s="197"/>
      <c r="G114" s="115"/>
      <c r="H114" s="115"/>
      <c r="I114" s="113"/>
      <c r="J114" s="113"/>
      <c r="K114" s="113"/>
      <c r="L114" s="116"/>
    </row>
    <row r="115" spans="1:12" s="2" customFormat="1" ht="31.5" customHeight="1">
      <c r="A115" s="202"/>
      <c r="B115" s="111" t="s">
        <v>25</v>
      </c>
      <c r="C115" s="112" t="s">
        <v>227</v>
      </c>
      <c r="D115" s="113" t="s">
        <v>4</v>
      </c>
      <c r="E115" s="124" t="s">
        <v>268</v>
      </c>
      <c r="F115" s="197"/>
      <c r="G115" s="115"/>
      <c r="H115" s="115"/>
      <c r="I115" s="113"/>
      <c r="J115" s="113"/>
      <c r="K115" s="113"/>
      <c r="L115" s="116"/>
    </row>
    <row r="116" spans="1:12" s="2" customFormat="1" ht="31.5" customHeight="1">
      <c r="A116" s="202"/>
      <c r="B116" s="111" t="s">
        <v>25</v>
      </c>
      <c r="C116" s="112" t="s">
        <v>227</v>
      </c>
      <c r="D116" s="113" t="s">
        <v>4</v>
      </c>
      <c r="E116" s="124" t="s">
        <v>269</v>
      </c>
      <c r="F116" s="197"/>
      <c r="G116" s="115"/>
      <c r="H116" s="115"/>
      <c r="I116" s="113"/>
      <c r="J116" s="113"/>
      <c r="K116" s="113"/>
      <c r="L116" s="116"/>
    </row>
    <row r="117" spans="1:12" s="2" customFormat="1" ht="31.5" customHeight="1">
      <c r="A117" s="202"/>
      <c r="B117" s="111" t="s">
        <v>25</v>
      </c>
      <c r="C117" s="112" t="s">
        <v>227</v>
      </c>
      <c r="D117" s="113" t="s">
        <v>4</v>
      </c>
      <c r="E117" s="124" t="s">
        <v>270</v>
      </c>
      <c r="F117" s="197"/>
      <c r="G117" s="115"/>
      <c r="H117" s="115"/>
      <c r="I117" s="113"/>
      <c r="J117" s="113"/>
      <c r="K117" s="113"/>
      <c r="L117" s="116"/>
    </row>
    <row r="118" spans="1:12" s="2" customFormat="1" ht="31.5" customHeight="1">
      <c r="A118" s="202"/>
      <c r="B118" s="111" t="s">
        <v>25</v>
      </c>
      <c r="C118" s="112" t="s">
        <v>227</v>
      </c>
      <c r="D118" s="113" t="s">
        <v>4</v>
      </c>
      <c r="E118" s="124" t="s">
        <v>271</v>
      </c>
      <c r="F118" s="189"/>
      <c r="G118" s="115"/>
      <c r="H118" s="115"/>
      <c r="I118" s="113"/>
      <c r="J118" s="113"/>
      <c r="K118" s="113"/>
      <c r="L118" s="116"/>
    </row>
    <row r="119" spans="1:12" s="2" customFormat="1" ht="31.5" customHeight="1">
      <c r="A119" s="202"/>
      <c r="B119" s="111" t="s">
        <v>25</v>
      </c>
      <c r="C119" s="112" t="s">
        <v>227</v>
      </c>
      <c r="D119" s="113" t="s">
        <v>4</v>
      </c>
      <c r="E119" s="124" t="s">
        <v>273</v>
      </c>
      <c r="F119" s="117" t="s">
        <v>274</v>
      </c>
      <c r="G119" s="115"/>
      <c r="H119" s="115"/>
      <c r="I119" s="113"/>
      <c r="J119" s="113"/>
      <c r="K119" s="113"/>
      <c r="L119" s="116"/>
    </row>
    <row r="120" spans="1:12" s="2" customFormat="1" ht="31.5" customHeight="1">
      <c r="A120" s="202"/>
      <c r="B120" s="111" t="s">
        <v>25</v>
      </c>
      <c r="C120" s="112" t="s">
        <v>227</v>
      </c>
      <c r="D120" s="113" t="s">
        <v>4</v>
      </c>
      <c r="E120" s="124" t="s">
        <v>276</v>
      </c>
      <c r="F120" s="188" t="s">
        <v>275</v>
      </c>
      <c r="G120" s="115"/>
      <c r="H120" s="115"/>
      <c r="I120" s="113"/>
      <c r="J120" s="113"/>
      <c r="K120" s="113"/>
      <c r="L120" s="116"/>
    </row>
    <row r="121" spans="1:12" s="2" customFormat="1" ht="31.5" customHeight="1">
      <c r="A121" s="202"/>
      <c r="B121" s="111" t="s">
        <v>25</v>
      </c>
      <c r="C121" s="112" t="s">
        <v>227</v>
      </c>
      <c r="D121" s="113" t="s">
        <v>4</v>
      </c>
      <c r="E121" s="124" t="s">
        <v>277</v>
      </c>
      <c r="F121" s="197"/>
      <c r="G121" s="115"/>
      <c r="H121" s="115"/>
      <c r="I121" s="113"/>
      <c r="J121" s="113"/>
      <c r="K121" s="113"/>
      <c r="L121" s="116"/>
    </row>
    <row r="122" spans="1:12" s="2" customFormat="1" ht="31.5" customHeight="1">
      <c r="A122" s="202"/>
      <c r="B122" s="111" t="s">
        <v>25</v>
      </c>
      <c r="C122" s="112" t="s">
        <v>227</v>
      </c>
      <c r="D122" s="113" t="s">
        <v>4</v>
      </c>
      <c r="E122" s="124" t="s">
        <v>278</v>
      </c>
      <c r="F122" s="197"/>
      <c r="G122" s="115"/>
      <c r="H122" s="115"/>
      <c r="I122" s="113"/>
      <c r="J122" s="113"/>
      <c r="K122" s="113"/>
      <c r="L122" s="116"/>
    </row>
    <row r="123" spans="1:12" s="2" customFormat="1" ht="31.5" customHeight="1">
      <c r="A123" s="202"/>
      <c r="B123" s="111" t="s">
        <v>25</v>
      </c>
      <c r="C123" s="112" t="s">
        <v>227</v>
      </c>
      <c r="D123" s="113" t="s">
        <v>4</v>
      </c>
      <c r="E123" s="124" t="s">
        <v>279</v>
      </c>
      <c r="F123" s="189"/>
      <c r="G123" s="115"/>
      <c r="H123" s="115"/>
      <c r="I123" s="113"/>
      <c r="J123" s="113"/>
      <c r="K123" s="113"/>
      <c r="L123" s="116"/>
    </row>
    <row r="124" spans="1:12" s="2" customFormat="1" ht="67.5">
      <c r="A124" s="202"/>
      <c r="B124" s="127" t="s">
        <v>25</v>
      </c>
      <c r="C124" s="109" t="s">
        <v>280</v>
      </c>
      <c r="D124" s="105" t="s">
        <v>31</v>
      </c>
      <c r="E124" s="27" t="s">
        <v>574</v>
      </c>
      <c r="F124" s="126"/>
      <c r="G124" s="86"/>
      <c r="H124" s="86"/>
      <c r="I124" s="105"/>
      <c r="J124" s="105"/>
      <c r="K124" s="105"/>
      <c r="L124" s="110"/>
    </row>
    <row r="125" spans="1:12" s="2" customFormat="1" ht="67.5">
      <c r="A125" s="202"/>
      <c r="B125" s="127" t="s">
        <v>25</v>
      </c>
      <c r="C125" s="109" t="s">
        <v>280</v>
      </c>
      <c r="D125" s="105" t="s">
        <v>31</v>
      </c>
      <c r="E125" s="27" t="s">
        <v>575</v>
      </c>
      <c r="F125" s="126"/>
      <c r="G125" s="86"/>
      <c r="H125" s="86"/>
      <c r="I125" s="105"/>
      <c r="J125" s="105"/>
      <c r="K125" s="105"/>
      <c r="L125" s="110"/>
    </row>
    <row r="126" spans="1:12" s="2" customFormat="1" ht="31.5" customHeight="1">
      <c r="A126" s="202"/>
      <c r="B126" s="127" t="s">
        <v>25</v>
      </c>
      <c r="C126" s="109" t="s">
        <v>280</v>
      </c>
      <c r="D126" s="105" t="s">
        <v>31</v>
      </c>
      <c r="E126" s="27" t="s">
        <v>576</v>
      </c>
      <c r="F126" s="126"/>
      <c r="G126" s="86"/>
      <c r="H126" s="86"/>
      <c r="I126" s="105"/>
      <c r="J126" s="105"/>
      <c r="K126" s="105"/>
      <c r="L126" s="110"/>
    </row>
    <row r="127" spans="1:12" s="2" customFormat="1" ht="31.5" customHeight="1">
      <c r="A127" s="202"/>
      <c r="B127" s="127" t="s">
        <v>25</v>
      </c>
      <c r="C127" s="109" t="s">
        <v>280</v>
      </c>
      <c r="D127" s="105" t="s">
        <v>31</v>
      </c>
      <c r="E127" s="27" t="s">
        <v>577</v>
      </c>
      <c r="F127" s="126"/>
      <c r="G127" s="86"/>
      <c r="H127" s="86"/>
      <c r="I127" s="105"/>
      <c r="J127" s="105"/>
      <c r="K127" s="105"/>
      <c r="L127" s="110"/>
    </row>
    <row r="128" spans="1:12" s="2" customFormat="1" ht="31.5" customHeight="1">
      <c r="A128" s="202"/>
      <c r="B128" s="127" t="s">
        <v>25</v>
      </c>
      <c r="C128" s="109" t="s">
        <v>280</v>
      </c>
      <c r="D128" s="105" t="s">
        <v>31</v>
      </c>
      <c r="E128" s="27" t="s">
        <v>578</v>
      </c>
      <c r="F128" s="126"/>
      <c r="G128" s="86"/>
      <c r="H128" s="86"/>
      <c r="I128" s="105"/>
      <c r="J128" s="105"/>
      <c r="K128" s="105"/>
      <c r="L128" s="110"/>
    </row>
    <row r="129" spans="1:12" s="2" customFormat="1" ht="31.5" customHeight="1">
      <c r="A129" s="202"/>
      <c r="B129" s="127" t="s">
        <v>25</v>
      </c>
      <c r="C129" s="109" t="s">
        <v>280</v>
      </c>
      <c r="D129" s="105" t="s">
        <v>31</v>
      </c>
      <c r="E129" s="27" t="s">
        <v>579</v>
      </c>
      <c r="F129" s="126"/>
      <c r="G129" s="86"/>
      <c r="H129" s="86"/>
      <c r="I129" s="105"/>
      <c r="J129" s="105"/>
      <c r="K129" s="105"/>
      <c r="L129" s="110"/>
    </row>
    <row r="130" spans="1:12" s="2" customFormat="1" ht="31.5" customHeight="1">
      <c r="A130" s="202"/>
      <c r="B130" s="127" t="s">
        <v>25</v>
      </c>
      <c r="C130" s="109" t="s">
        <v>280</v>
      </c>
      <c r="D130" s="105" t="s">
        <v>31</v>
      </c>
      <c r="E130" s="27" t="s">
        <v>580</v>
      </c>
      <c r="F130" s="126"/>
      <c r="G130" s="86"/>
      <c r="H130" s="86"/>
      <c r="I130" s="105"/>
      <c r="J130" s="105"/>
      <c r="K130" s="105"/>
      <c r="L130" s="110"/>
    </row>
    <row r="131" spans="1:12" s="2" customFormat="1" ht="31.5" customHeight="1">
      <c r="A131" s="202"/>
      <c r="B131" s="127" t="s">
        <v>25</v>
      </c>
      <c r="C131" s="109" t="s">
        <v>280</v>
      </c>
      <c r="D131" s="105" t="s">
        <v>31</v>
      </c>
      <c r="E131" s="27" t="s">
        <v>581</v>
      </c>
      <c r="F131" s="126"/>
      <c r="G131" s="86"/>
      <c r="H131" s="86"/>
      <c r="I131" s="105"/>
      <c r="J131" s="105"/>
      <c r="K131" s="105"/>
      <c r="L131" s="110"/>
    </row>
    <row r="132" spans="1:12" s="2" customFormat="1" ht="31.5" customHeight="1">
      <c r="A132" s="202"/>
      <c r="B132" s="127" t="s">
        <v>25</v>
      </c>
      <c r="C132" s="109" t="s">
        <v>280</v>
      </c>
      <c r="D132" s="105" t="s">
        <v>31</v>
      </c>
      <c r="E132" s="27" t="s">
        <v>582</v>
      </c>
      <c r="F132" s="126"/>
      <c r="G132" s="86"/>
      <c r="H132" s="86"/>
      <c r="I132" s="105"/>
      <c r="J132" s="105"/>
      <c r="K132" s="105"/>
      <c r="L132" s="110"/>
    </row>
    <row r="133" spans="1:12" s="2" customFormat="1" ht="31.5" customHeight="1">
      <c r="A133" s="202"/>
      <c r="B133" s="127" t="s">
        <v>25</v>
      </c>
      <c r="C133" s="109" t="s">
        <v>280</v>
      </c>
      <c r="D133" s="105" t="s">
        <v>31</v>
      </c>
      <c r="E133" s="27" t="s">
        <v>583</v>
      </c>
      <c r="F133" s="126"/>
      <c r="G133" s="86"/>
      <c r="H133" s="86"/>
      <c r="I133" s="105"/>
      <c r="J133" s="105"/>
      <c r="K133" s="105"/>
      <c r="L133" s="110"/>
    </row>
    <row r="134" spans="1:12" s="2" customFormat="1" ht="31.5" customHeight="1">
      <c r="A134" s="202"/>
      <c r="B134" s="127" t="s">
        <v>25</v>
      </c>
      <c r="C134" s="109" t="s">
        <v>280</v>
      </c>
      <c r="D134" s="105" t="s">
        <v>31</v>
      </c>
      <c r="E134" s="27" t="s">
        <v>584</v>
      </c>
      <c r="F134" s="126"/>
      <c r="G134" s="86"/>
      <c r="H134" s="86"/>
      <c r="I134" s="105"/>
      <c r="J134" s="105"/>
      <c r="K134" s="105"/>
      <c r="L134" s="110"/>
    </row>
    <row r="135" spans="1:12" s="2" customFormat="1" ht="31.5" customHeight="1">
      <c r="A135" s="202"/>
      <c r="B135" s="127" t="s">
        <v>25</v>
      </c>
      <c r="C135" s="109" t="s">
        <v>280</v>
      </c>
      <c r="D135" s="105" t="s">
        <v>31</v>
      </c>
      <c r="E135" s="27" t="s">
        <v>585</v>
      </c>
      <c r="F135" s="126"/>
      <c r="G135" s="86"/>
      <c r="H135" s="86"/>
      <c r="I135" s="105"/>
      <c r="J135" s="105"/>
      <c r="K135" s="105"/>
      <c r="L135" s="110"/>
    </row>
    <row r="136" spans="1:12" s="2" customFormat="1" ht="31.5" customHeight="1">
      <c r="A136" s="202"/>
      <c r="B136" s="127" t="s">
        <v>25</v>
      </c>
      <c r="C136" s="109" t="s">
        <v>280</v>
      </c>
      <c r="D136" s="105" t="s">
        <v>31</v>
      </c>
      <c r="E136" s="27" t="s">
        <v>586</v>
      </c>
      <c r="F136" s="126"/>
      <c r="G136" s="86"/>
      <c r="H136" s="86"/>
      <c r="I136" s="105"/>
      <c r="J136" s="105"/>
      <c r="K136" s="105"/>
      <c r="L136" s="110"/>
    </row>
    <row r="137" spans="1:12" s="2" customFormat="1" ht="31.5" customHeight="1">
      <c r="A137" s="202"/>
      <c r="B137" s="127" t="s">
        <v>25</v>
      </c>
      <c r="C137" s="109" t="s">
        <v>280</v>
      </c>
      <c r="D137" s="105" t="s">
        <v>31</v>
      </c>
      <c r="E137" s="27" t="s">
        <v>587</v>
      </c>
      <c r="F137" s="126"/>
      <c r="G137" s="86"/>
      <c r="H137" s="86"/>
      <c r="I137" s="105"/>
      <c r="J137" s="105"/>
      <c r="K137" s="105"/>
      <c r="L137" s="110"/>
    </row>
    <row r="138" spans="1:12" s="2" customFormat="1" ht="31.5" customHeight="1">
      <c r="A138" s="202"/>
      <c r="B138" s="127" t="s">
        <v>25</v>
      </c>
      <c r="C138" s="109" t="s">
        <v>280</v>
      </c>
      <c r="D138" s="105" t="s">
        <v>31</v>
      </c>
      <c r="E138" s="27" t="s">
        <v>588</v>
      </c>
      <c r="F138" s="126"/>
      <c r="G138" s="86"/>
      <c r="H138" s="86"/>
      <c r="I138" s="105"/>
      <c r="J138" s="105"/>
      <c r="K138" s="105"/>
      <c r="L138" s="110"/>
    </row>
    <row r="139" spans="1:12" s="2" customFormat="1" ht="27">
      <c r="A139" s="202"/>
      <c r="B139" s="101" t="s">
        <v>27</v>
      </c>
      <c r="C139" s="94" t="s">
        <v>28</v>
      </c>
      <c r="D139" s="105" t="s">
        <v>31</v>
      </c>
      <c r="E139" s="103" t="s">
        <v>226</v>
      </c>
      <c r="F139" s="95"/>
      <c r="G139" s="106"/>
      <c r="H139" s="106"/>
      <c r="I139" s="107"/>
      <c r="J139" s="107"/>
      <c r="K139" s="107"/>
      <c r="L139" s="104"/>
    </row>
    <row r="140" spans="1:12" s="2" customFormat="1" ht="27">
      <c r="A140" s="202"/>
      <c r="B140" s="102" t="s">
        <v>230</v>
      </c>
      <c r="C140" s="93" t="s">
        <v>229</v>
      </c>
      <c r="D140" s="105" t="s">
        <v>31</v>
      </c>
      <c r="E140" s="42" t="s">
        <v>226</v>
      </c>
      <c r="F140" s="54"/>
      <c r="G140" s="86"/>
      <c r="H140" s="86"/>
      <c r="I140" s="105"/>
      <c r="J140" s="105"/>
      <c r="K140" s="105"/>
      <c r="L140" s="64"/>
    </row>
    <row r="141" spans="1:12" s="2" customFormat="1" ht="21.75" customHeight="1">
      <c r="A141" s="202"/>
      <c r="B141" s="128" t="s">
        <v>230</v>
      </c>
      <c r="C141" s="112" t="s">
        <v>282</v>
      </c>
      <c r="D141" s="113" t="s">
        <v>4</v>
      </c>
      <c r="E141" s="129" t="s">
        <v>231</v>
      </c>
      <c r="F141" s="188" t="s">
        <v>238</v>
      </c>
      <c r="G141" s="115"/>
      <c r="H141" s="115"/>
      <c r="I141" s="113" t="s">
        <v>220</v>
      </c>
      <c r="J141" s="113"/>
      <c r="K141" s="113"/>
      <c r="L141" s="116"/>
    </row>
    <row r="142" spans="1:12" s="2" customFormat="1" ht="21.75" customHeight="1">
      <c r="A142" s="202"/>
      <c r="B142" s="128" t="s">
        <v>230</v>
      </c>
      <c r="C142" s="112" t="s">
        <v>282</v>
      </c>
      <c r="D142" s="113" t="s">
        <v>4</v>
      </c>
      <c r="E142" s="129" t="s">
        <v>232</v>
      </c>
      <c r="F142" s="197"/>
      <c r="G142" s="115"/>
      <c r="H142" s="115"/>
      <c r="I142" s="113" t="s">
        <v>220</v>
      </c>
      <c r="J142" s="113"/>
      <c r="K142" s="113"/>
      <c r="L142" s="116"/>
    </row>
    <row r="143" spans="1:12" s="2" customFormat="1" ht="21.75" customHeight="1">
      <c r="A143" s="202"/>
      <c r="B143" s="128" t="s">
        <v>230</v>
      </c>
      <c r="C143" s="112" t="s">
        <v>282</v>
      </c>
      <c r="D143" s="113" t="s">
        <v>4</v>
      </c>
      <c r="E143" s="129" t="s">
        <v>233</v>
      </c>
      <c r="F143" s="197"/>
      <c r="G143" s="115"/>
      <c r="H143" s="115"/>
      <c r="I143" s="113" t="s">
        <v>220</v>
      </c>
      <c r="J143" s="113"/>
      <c r="K143" s="113"/>
      <c r="L143" s="116"/>
    </row>
    <row r="144" spans="1:12" s="2" customFormat="1" ht="21.75" customHeight="1">
      <c r="A144" s="202"/>
      <c r="B144" s="128" t="s">
        <v>230</v>
      </c>
      <c r="C144" s="112" t="s">
        <v>282</v>
      </c>
      <c r="D144" s="113" t="s">
        <v>4</v>
      </c>
      <c r="E144" s="129" t="s">
        <v>234</v>
      </c>
      <c r="F144" s="197"/>
      <c r="G144" s="115"/>
      <c r="H144" s="115"/>
      <c r="I144" s="113" t="s">
        <v>220</v>
      </c>
      <c r="J144" s="113"/>
      <c r="K144" s="113"/>
      <c r="L144" s="116"/>
    </row>
    <row r="145" spans="1:12" s="2" customFormat="1" ht="21.75" customHeight="1">
      <c r="A145" s="202"/>
      <c r="B145" s="128" t="s">
        <v>230</v>
      </c>
      <c r="C145" s="112" t="s">
        <v>282</v>
      </c>
      <c r="D145" s="113" t="s">
        <v>4</v>
      </c>
      <c r="E145" s="129" t="s">
        <v>235</v>
      </c>
      <c r="F145" s="197"/>
      <c r="G145" s="115"/>
      <c r="H145" s="115"/>
      <c r="I145" s="113" t="s">
        <v>220</v>
      </c>
      <c r="J145" s="113"/>
      <c r="K145" s="113"/>
      <c r="L145" s="116"/>
    </row>
    <row r="146" spans="1:12" s="2" customFormat="1" ht="21.75" customHeight="1">
      <c r="A146" s="202"/>
      <c r="B146" s="128" t="s">
        <v>230</v>
      </c>
      <c r="C146" s="112" t="s">
        <v>282</v>
      </c>
      <c r="D146" s="113" t="s">
        <v>4</v>
      </c>
      <c r="E146" s="129" t="s">
        <v>236</v>
      </c>
      <c r="F146" s="197"/>
      <c r="G146" s="115"/>
      <c r="H146" s="115"/>
      <c r="I146" s="113" t="s">
        <v>220</v>
      </c>
      <c r="J146" s="113"/>
      <c r="K146" s="113"/>
      <c r="L146" s="116"/>
    </row>
    <row r="147" spans="1:12" s="2" customFormat="1" ht="21.75" customHeight="1">
      <c r="A147" s="202"/>
      <c r="B147" s="128" t="s">
        <v>230</v>
      </c>
      <c r="C147" s="112" t="s">
        <v>282</v>
      </c>
      <c r="D147" s="113" t="s">
        <v>4</v>
      </c>
      <c r="E147" s="129" t="s">
        <v>237</v>
      </c>
      <c r="F147" s="189"/>
      <c r="G147" s="115"/>
      <c r="H147" s="115"/>
      <c r="I147" s="113" t="s">
        <v>220</v>
      </c>
      <c r="J147" s="113"/>
      <c r="K147" s="113"/>
      <c r="L147" s="116"/>
    </row>
    <row r="148" spans="1:12" s="2" customFormat="1" ht="21.75" customHeight="1">
      <c r="A148" s="202"/>
      <c r="B148" s="128" t="s">
        <v>230</v>
      </c>
      <c r="C148" s="112" t="s">
        <v>282</v>
      </c>
      <c r="D148" s="113" t="s">
        <v>4</v>
      </c>
      <c r="E148" s="129" t="s">
        <v>234</v>
      </c>
      <c r="F148" s="188" t="s">
        <v>241</v>
      </c>
      <c r="G148" s="115"/>
      <c r="H148" s="115"/>
      <c r="I148" s="113" t="s">
        <v>221</v>
      </c>
      <c r="J148" s="113"/>
      <c r="K148" s="113"/>
      <c r="L148" s="116"/>
    </row>
    <row r="149" spans="1:12" s="2" customFormat="1" ht="21.75" customHeight="1">
      <c r="A149" s="202"/>
      <c r="B149" s="128" t="s">
        <v>230</v>
      </c>
      <c r="C149" s="112" t="s">
        <v>282</v>
      </c>
      <c r="D149" s="113" t="s">
        <v>4</v>
      </c>
      <c r="E149" s="129" t="s">
        <v>235</v>
      </c>
      <c r="F149" s="197"/>
      <c r="G149" s="115"/>
      <c r="H149" s="115"/>
      <c r="I149" s="113" t="s">
        <v>221</v>
      </c>
      <c r="J149" s="113"/>
      <c r="K149" s="113"/>
      <c r="L149" s="116"/>
    </row>
    <row r="150" spans="1:12" s="2" customFormat="1" ht="21.75" customHeight="1">
      <c r="A150" s="202"/>
      <c r="B150" s="128" t="s">
        <v>230</v>
      </c>
      <c r="C150" s="112" t="s">
        <v>282</v>
      </c>
      <c r="D150" s="113" t="s">
        <v>4</v>
      </c>
      <c r="E150" s="129" t="s">
        <v>239</v>
      </c>
      <c r="F150" s="197"/>
      <c r="G150" s="115"/>
      <c r="H150" s="115"/>
      <c r="I150" s="113" t="s">
        <v>220</v>
      </c>
      <c r="J150" s="113"/>
      <c r="K150" s="113"/>
      <c r="L150" s="116"/>
    </row>
    <row r="151" spans="1:12" s="2" customFormat="1" ht="21.75" customHeight="1">
      <c r="A151" s="202"/>
      <c r="B151" s="128" t="s">
        <v>230</v>
      </c>
      <c r="C151" s="112" t="s">
        <v>282</v>
      </c>
      <c r="D151" s="113" t="s">
        <v>4</v>
      </c>
      <c r="E151" s="129" t="s">
        <v>240</v>
      </c>
      <c r="F151" s="189"/>
      <c r="G151" s="115"/>
      <c r="H151" s="115"/>
      <c r="I151" s="113" t="s">
        <v>220</v>
      </c>
      <c r="J151" s="113"/>
      <c r="K151" s="113"/>
      <c r="L151" s="116"/>
    </row>
    <row r="152" spans="1:12" s="2" customFormat="1" ht="21.75" customHeight="1">
      <c r="A152" s="202"/>
      <c r="B152" s="128" t="s">
        <v>230</v>
      </c>
      <c r="C152" s="112" t="s">
        <v>282</v>
      </c>
      <c r="D152" s="113" t="s">
        <v>4</v>
      </c>
      <c r="E152" s="129" t="s">
        <v>234</v>
      </c>
      <c r="F152" s="188" t="s">
        <v>244</v>
      </c>
      <c r="G152" s="115"/>
      <c r="H152" s="115"/>
      <c r="I152" s="113" t="s">
        <v>221</v>
      </c>
      <c r="J152" s="113"/>
      <c r="K152" s="113"/>
      <c r="L152" s="116"/>
    </row>
    <row r="153" spans="1:12" s="2" customFormat="1" ht="21.75" customHeight="1">
      <c r="A153" s="202"/>
      <c r="B153" s="128" t="s">
        <v>230</v>
      </c>
      <c r="C153" s="112" t="s">
        <v>282</v>
      </c>
      <c r="D153" s="113" t="s">
        <v>4</v>
      </c>
      <c r="E153" s="129" t="s">
        <v>235</v>
      </c>
      <c r="F153" s="197"/>
      <c r="G153" s="115"/>
      <c r="H153" s="115"/>
      <c r="I153" s="113" t="s">
        <v>220</v>
      </c>
      <c r="J153" s="113"/>
      <c r="K153" s="113"/>
      <c r="L153" s="116"/>
    </row>
    <row r="154" spans="1:12" s="2" customFormat="1" ht="21.75" customHeight="1">
      <c r="A154" s="202"/>
      <c r="B154" s="128" t="s">
        <v>230</v>
      </c>
      <c r="C154" s="112" t="s">
        <v>282</v>
      </c>
      <c r="D154" s="113" t="s">
        <v>4</v>
      </c>
      <c r="E154" s="129" t="s">
        <v>242</v>
      </c>
      <c r="F154" s="197"/>
      <c r="G154" s="115"/>
      <c r="H154" s="115"/>
      <c r="I154" s="113" t="s">
        <v>220</v>
      </c>
      <c r="J154" s="113"/>
      <c r="K154" s="113"/>
      <c r="L154" s="116"/>
    </row>
    <row r="155" spans="1:12" s="2" customFormat="1" ht="21.75" customHeight="1">
      <c r="A155" s="202"/>
      <c r="B155" s="128" t="s">
        <v>230</v>
      </c>
      <c r="C155" s="112" t="s">
        <v>282</v>
      </c>
      <c r="D155" s="113" t="s">
        <v>4</v>
      </c>
      <c r="E155" s="129" t="s">
        <v>243</v>
      </c>
      <c r="F155" s="189"/>
      <c r="G155" s="115"/>
      <c r="H155" s="115"/>
      <c r="I155" s="113" t="s">
        <v>220</v>
      </c>
      <c r="J155" s="113"/>
      <c r="K155" s="113"/>
      <c r="L155" s="116"/>
    </row>
    <row r="156" spans="1:12" s="2" customFormat="1" ht="21.75" customHeight="1">
      <c r="A156" s="202"/>
      <c r="B156" s="128" t="s">
        <v>230</v>
      </c>
      <c r="C156" s="112" t="s">
        <v>282</v>
      </c>
      <c r="D156" s="113" t="s">
        <v>4</v>
      </c>
      <c r="E156" s="129" t="s">
        <v>245</v>
      </c>
      <c r="F156" s="117" t="s">
        <v>246</v>
      </c>
      <c r="G156" s="115"/>
      <c r="H156" s="115"/>
      <c r="I156" s="113" t="s">
        <v>220</v>
      </c>
      <c r="J156" s="113"/>
      <c r="K156" s="113"/>
      <c r="L156" s="116"/>
    </row>
    <row r="157" spans="1:12" s="2" customFormat="1" ht="21.75" customHeight="1">
      <c r="A157" s="202"/>
      <c r="B157" s="102" t="s">
        <v>230</v>
      </c>
      <c r="C157" s="93" t="s">
        <v>283</v>
      </c>
      <c r="D157" s="105" t="s">
        <v>31</v>
      </c>
      <c r="E157" s="42" t="s">
        <v>589</v>
      </c>
      <c r="F157" s="54" t="s">
        <v>281</v>
      </c>
      <c r="G157" s="86" t="s">
        <v>603</v>
      </c>
      <c r="H157" s="86"/>
      <c r="I157" s="105"/>
      <c r="J157" s="105"/>
      <c r="K157" s="105"/>
      <c r="L157" s="64"/>
    </row>
    <row r="158" spans="1:12" s="2" customFormat="1" ht="112.5" customHeight="1">
      <c r="A158" s="202"/>
      <c r="B158" s="102" t="s">
        <v>230</v>
      </c>
      <c r="C158" s="93" t="s">
        <v>283</v>
      </c>
      <c r="D158" s="105" t="s">
        <v>31</v>
      </c>
      <c r="E158" s="42" t="s">
        <v>590</v>
      </c>
      <c r="F158" s="54" t="s">
        <v>281</v>
      </c>
      <c r="G158" s="86" t="s">
        <v>603</v>
      </c>
      <c r="H158" s="86"/>
      <c r="I158" s="105"/>
      <c r="J158" s="105"/>
      <c r="K158" s="105"/>
      <c r="L158" s="64"/>
    </row>
    <row r="159" spans="1:12" s="2" customFormat="1" ht="21.75" customHeight="1">
      <c r="A159" s="202"/>
      <c r="B159" s="102" t="s">
        <v>230</v>
      </c>
      <c r="C159" s="93" t="s">
        <v>283</v>
      </c>
      <c r="D159" s="105" t="s">
        <v>31</v>
      </c>
      <c r="E159" s="42" t="s">
        <v>591</v>
      </c>
      <c r="F159" s="54" t="s">
        <v>281</v>
      </c>
      <c r="G159" s="86" t="s">
        <v>603</v>
      </c>
      <c r="H159" s="86"/>
      <c r="I159" s="105"/>
      <c r="J159" s="105"/>
      <c r="K159" s="105"/>
      <c r="L159" s="64"/>
    </row>
    <row r="160" spans="1:12" s="2" customFormat="1" ht="21.75" customHeight="1">
      <c r="A160" s="202"/>
      <c r="B160" s="102" t="s">
        <v>230</v>
      </c>
      <c r="C160" s="93" t="s">
        <v>283</v>
      </c>
      <c r="D160" s="105" t="s">
        <v>31</v>
      </c>
      <c r="E160" s="42" t="s">
        <v>594</v>
      </c>
      <c r="F160" s="54" t="s">
        <v>281</v>
      </c>
      <c r="G160" s="86" t="s">
        <v>603</v>
      </c>
      <c r="H160" s="86"/>
      <c r="I160" s="105"/>
      <c r="J160" s="105"/>
      <c r="K160" s="105"/>
      <c r="L160" s="64"/>
    </row>
    <row r="161" spans="1:12" s="2" customFormat="1" ht="67.5">
      <c r="A161" s="202"/>
      <c r="B161" s="102" t="s">
        <v>230</v>
      </c>
      <c r="C161" s="93" t="s">
        <v>283</v>
      </c>
      <c r="D161" s="105" t="s">
        <v>31</v>
      </c>
      <c r="E161" s="42" t="s">
        <v>592</v>
      </c>
      <c r="F161" s="54" t="s">
        <v>281</v>
      </c>
      <c r="G161" s="86" t="s">
        <v>603</v>
      </c>
      <c r="H161" s="86"/>
      <c r="I161" s="105"/>
      <c r="J161" s="105"/>
      <c r="K161" s="105"/>
      <c r="L161" s="64"/>
    </row>
    <row r="162" spans="1:12" s="2" customFormat="1" ht="21.75" customHeight="1">
      <c r="A162" s="202"/>
      <c r="B162" s="102" t="s">
        <v>230</v>
      </c>
      <c r="C162" s="93" t="s">
        <v>283</v>
      </c>
      <c r="D162" s="105" t="s">
        <v>31</v>
      </c>
      <c r="E162" s="42" t="s">
        <v>593</v>
      </c>
      <c r="F162" s="54" t="s">
        <v>281</v>
      </c>
      <c r="G162" s="86" t="s">
        <v>603</v>
      </c>
      <c r="H162" s="86"/>
      <c r="I162" s="105"/>
      <c r="J162" s="105"/>
      <c r="K162" s="105"/>
      <c r="L162" s="64"/>
    </row>
    <row r="163" spans="1:12" s="2" customFormat="1" ht="21.75" customHeight="1">
      <c r="A163" s="202"/>
      <c r="B163" s="102" t="s">
        <v>230</v>
      </c>
      <c r="C163" s="93" t="s">
        <v>283</v>
      </c>
      <c r="D163" s="105" t="s">
        <v>31</v>
      </c>
      <c r="E163" s="42" t="s">
        <v>595</v>
      </c>
      <c r="F163" s="54" t="s">
        <v>281</v>
      </c>
      <c r="G163" s="86" t="s">
        <v>603</v>
      </c>
      <c r="H163" s="86"/>
      <c r="I163" s="105"/>
      <c r="J163" s="105"/>
      <c r="K163" s="105"/>
      <c r="L163" s="64"/>
    </row>
  </sheetData>
  <autoFilter ref="A6:L163"/>
  <mergeCells count="35">
    <mergeCell ref="F72:F73"/>
    <mergeCell ref="F141:F147"/>
    <mergeCell ref="F148:F151"/>
    <mergeCell ref="F152:F155"/>
    <mergeCell ref="F97:F100"/>
    <mergeCell ref="F101:F107"/>
    <mergeCell ref="F108:F112"/>
    <mergeCell ref="F113:F118"/>
    <mergeCell ref="F120:F123"/>
    <mergeCell ref="F50:F53"/>
    <mergeCell ref="F54:F57"/>
    <mergeCell ref="F33:F34"/>
    <mergeCell ref="F27:F32"/>
    <mergeCell ref="F23:F26"/>
    <mergeCell ref="F17:F18"/>
    <mergeCell ref="F19:F22"/>
    <mergeCell ref="F40:F43"/>
    <mergeCell ref="F44:F49"/>
    <mergeCell ref="F35:F39"/>
    <mergeCell ref="B1:D1"/>
    <mergeCell ref="B2:D2"/>
    <mergeCell ref="B3:D3"/>
    <mergeCell ref="A7:A163"/>
    <mergeCell ref="F75:F78"/>
    <mergeCell ref="F80:F83"/>
    <mergeCell ref="F84:F86"/>
    <mergeCell ref="F87:F91"/>
    <mergeCell ref="F92:F95"/>
    <mergeCell ref="F58:F63"/>
    <mergeCell ref="F64:F65"/>
    <mergeCell ref="F66:F67"/>
    <mergeCell ref="F68:F71"/>
    <mergeCell ref="F7:F8"/>
    <mergeCell ref="F9:F10"/>
    <mergeCell ref="F11:F16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Normal="100" workbookViewId="0">
      <pane xSplit="5" ySplit="6" topLeftCell="F25" activePane="bottomRight" state="frozen"/>
      <selection pane="topRight" activeCell="F1" sqref="F1"/>
      <selection pane="bottomLeft" activeCell="A7" sqref="A7"/>
      <selection pane="bottomRight" activeCell="E35" sqref="E3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10.375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33.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13</v>
      </c>
      <c r="C2" s="201"/>
      <c r="D2" s="201"/>
      <c r="E2" s="35"/>
      <c r="F2" s="35"/>
      <c r="G2" s="37" t="s">
        <v>67</v>
      </c>
      <c r="H2" s="37">
        <f>COUNTIF($D$7:$D$59, "오류")</f>
        <v>51</v>
      </c>
      <c r="I2" s="37">
        <f>COUNTIFS($D$7:$D$59, "=오류", $I$7:$I$59, "O")</f>
        <v>48</v>
      </c>
      <c r="J2" s="37">
        <f>H2-I2</f>
        <v>3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COUNTIF($D$7:$D$59, "개선")</f>
        <v>2</v>
      </c>
      <c r="I3" s="37">
        <f>COUNTIFS($D$7:$D$59, "=개선", $I$7:$I$59, "O")</f>
        <v>1</v>
      </c>
      <c r="J3" s="37">
        <f>H3-I3</f>
        <v>1</v>
      </c>
    </row>
    <row r="4" spans="1:12">
      <c r="G4" s="37" t="s">
        <v>75</v>
      </c>
      <c r="H4" s="37">
        <f>SUM(H2:H3)</f>
        <v>53</v>
      </c>
      <c r="I4" s="37">
        <f>SUM(I2:I3)</f>
        <v>49</v>
      </c>
      <c r="J4" s="37">
        <f>SUM(J2:J3)</f>
        <v>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556</v>
      </c>
      <c r="B7" s="111" t="s">
        <v>284</v>
      </c>
      <c r="C7" s="112" t="s">
        <v>288</v>
      </c>
      <c r="D7" s="113" t="s">
        <v>14</v>
      </c>
      <c r="E7" s="114" t="s">
        <v>287</v>
      </c>
      <c r="F7" s="188" t="s">
        <v>286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284</v>
      </c>
      <c r="C8" s="112" t="s">
        <v>288</v>
      </c>
      <c r="D8" s="113" t="s">
        <v>14</v>
      </c>
      <c r="E8" s="114" t="s">
        <v>289</v>
      </c>
      <c r="F8" s="197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284</v>
      </c>
      <c r="C9" s="112" t="s">
        <v>288</v>
      </c>
      <c r="D9" s="113" t="s">
        <v>14</v>
      </c>
      <c r="E9" s="114" t="s">
        <v>290</v>
      </c>
      <c r="F9" s="197"/>
      <c r="G9" s="115"/>
      <c r="H9" s="115"/>
      <c r="I9" s="113" t="s">
        <v>220</v>
      </c>
      <c r="J9" s="113"/>
      <c r="K9" s="113"/>
      <c r="L9" s="116"/>
    </row>
    <row r="10" spans="1:12" s="2" customFormat="1" ht="54">
      <c r="A10" s="131"/>
      <c r="B10" s="111" t="s">
        <v>284</v>
      </c>
      <c r="C10" s="112" t="s">
        <v>288</v>
      </c>
      <c r="D10" s="113" t="s">
        <v>14</v>
      </c>
      <c r="E10" s="114" t="s">
        <v>291</v>
      </c>
      <c r="F10" s="189"/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284</v>
      </c>
      <c r="C11" s="112" t="s">
        <v>288</v>
      </c>
      <c r="D11" s="113" t="s">
        <v>14</v>
      </c>
      <c r="E11" s="114" t="s">
        <v>292</v>
      </c>
      <c r="F11" s="188" t="s">
        <v>295</v>
      </c>
      <c r="G11" s="115"/>
      <c r="H11" s="115"/>
      <c r="I11" s="113" t="s">
        <v>220</v>
      </c>
      <c r="J11" s="113"/>
      <c r="K11" s="113"/>
      <c r="L11" s="116"/>
    </row>
    <row r="12" spans="1:12" s="2" customFormat="1">
      <c r="A12" s="131"/>
      <c r="B12" s="111" t="s">
        <v>284</v>
      </c>
      <c r="C12" s="112" t="s">
        <v>288</v>
      </c>
      <c r="D12" s="113" t="s">
        <v>14</v>
      </c>
      <c r="E12" s="114" t="s">
        <v>293</v>
      </c>
      <c r="F12" s="197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284</v>
      </c>
      <c r="C13" s="112" t="s">
        <v>288</v>
      </c>
      <c r="D13" s="113" t="s">
        <v>14</v>
      </c>
      <c r="E13" s="114" t="s">
        <v>294</v>
      </c>
      <c r="F13" s="189"/>
      <c r="G13" s="115" t="s">
        <v>600</v>
      </c>
      <c r="H13" s="115" t="s">
        <v>685</v>
      </c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284</v>
      </c>
      <c r="C14" s="112" t="s">
        <v>288</v>
      </c>
      <c r="D14" s="113" t="s">
        <v>14</v>
      </c>
      <c r="E14" s="114" t="s">
        <v>296</v>
      </c>
      <c r="F14" s="188" t="s">
        <v>298</v>
      </c>
      <c r="G14" s="115" t="s">
        <v>600</v>
      </c>
      <c r="H14" s="115" t="s">
        <v>600</v>
      </c>
      <c r="I14" s="113" t="s">
        <v>220</v>
      </c>
      <c r="J14" s="113"/>
      <c r="K14" s="113"/>
      <c r="L14" s="116"/>
    </row>
    <row r="15" spans="1:12" s="2" customFormat="1" ht="27">
      <c r="A15" s="131"/>
      <c r="B15" s="111" t="s">
        <v>284</v>
      </c>
      <c r="C15" s="112" t="s">
        <v>288</v>
      </c>
      <c r="D15" s="113" t="s">
        <v>14</v>
      </c>
      <c r="E15" s="114" t="s">
        <v>297</v>
      </c>
      <c r="F15" s="189"/>
      <c r="G15" s="115" t="s">
        <v>600</v>
      </c>
      <c r="H15" s="115" t="s">
        <v>685</v>
      </c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284</v>
      </c>
      <c r="C16" s="112" t="s">
        <v>288</v>
      </c>
      <c r="D16" s="113" t="s">
        <v>14</v>
      </c>
      <c r="E16" s="114" t="s">
        <v>299</v>
      </c>
      <c r="F16" s="188" t="s">
        <v>301</v>
      </c>
      <c r="G16" s="115" t="s">
        <v>600</v>
      </c>
      <c r="H16" s="115" t="s">
        <v>685</v>
      </c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284</v>
      </c>
      <c r="C17" s="112" t="s">
        <v>288</v>
      </c>
      <c r="D17" s="113" t="s">
        <v>14</v>
      </c>
      <c r="E17" s="114" t="s">
        <v>300</v>
      </c>
      <c r="F17" s="189"/>
      <c r="G17" s="115" t="s">
        <v>600</v>
      </c>
      <c r="H17" s="115" t="s">
        <v>685</v>
      </c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284</v>
      </c>
      <c r="C18" s="112" t="s">
        <v>288</v>
      </c>
      <c r="D18" s="113" t="s">
        <v>14</v>
      </c>
      <c r="E18" s="117" t="s">
        <v>302</v>
      </c>
      <c r="F18" s="188" t="s">
        <v>304</v>
      </c>
      <c r="G18" s="115" t="s">
        <v>600</v>
      </c>
      <c r="H18" s="115" t="s">
        <v>685</v>
      </c>
      <c r="I18" s="113" t="s">
        <v>220</v>
      </c>
      <c r="J18" s="113"/>
      <c r="K18" s="113"/>
      <c r="L18" s="119"/>
    </row>
    <row r="19" spans="1:12" ht="27" customHeight="1">
      <c r="A19" s="131"/>
      <c r="B19" s="111" t="s">
        <v>284</v>
      </c>
      <c r="C19" s="112" t="s">
        <v>288</v>
      </c>
      <c r="D19" s="113" t="s">
        <v>14</v>
      </c>
      <c r="E19" s="114" t="s">
        <v>303</v>
      </c>
      <c r="F19" s="189"/>
      <c r="G19" s="115" t="s">
        <v>600</v>
      </c>
      <c r="H19" s="115" t="s">
        <v>685</v>
      </c>
      <c r="I19" s="113" t="s">
        <v>220</v>
      </c>
      <c r="J19" s="113"/>
      <c r="K19" s="113"/>
      <c r="L19" s="116"/>
    </row>
    <row r="20" spans="1:12" ht="40.5" customHeight="1">
      <c r="A20" s="131"/>
      <c r="B20" s="111" t="s">
        <v>284</v>
      </c>
      <c r="C20" s="112" t="s">
        <v>288</v>
      </c>
      <c r="D20" s="113" t="s">
        <v>31</v>
      </c>
      <c r="E20" s="114" t="s">
        <v>305</v>
      </c>
      <c r="F20" s="117" t="s">
        <v>306</v>
      </c>
      <c r="G20" s="115" t="s">
        <v>600</v>
      </c>
      <c r="H20" s="115" t="s">
        <v>685</v>
      </c>
      <c r="I20" s="113" t="s">
        <v>220</v>
      </c>
      <c r="J20" s="113"/>
      <c r="K20" s="113"/>
      <c r="L20" s="116" t="s">
        <v>686</v>
      </c>
    </row>
    <row r="21" spans="1:12" ht="27" customHeight="1">
      <c r="A21" s="131"/>
      <c r="B21" s="111" t="s">
        <v>284</v>
      </c>
      <c r="C21" s="112" t="s">
        <v>288</v>
      </c>
      <c r="D21" s="113" t="s">
        <v>14</v>
      </c>
      <c r="E21" s="114" t="s">
        <v>307</v>
      </c>
      <c r="F21" s="117" t="s">
        <v>308</v>
      </c>
      <c r="G21" s="115" t="s">
        <v>600</v>
      </c>
      <c r="H21" s="115" t="s">
        <v>685</v>
      </c>
      <c r="I21" s="113" t="s">
        <v>220</v>
      </c>
      <c r="J21" s="113"/>
      <c r="K21" s="113"/>
      <c r="L21" s="116"/>
    </row>
    <row r="22" spans="1:12" ht="36.75" customHeight="1">
      <c r="A22" s="131"/>
      <c r="B22" s="111" t="s">
        <v>284</v>
      </c>
      <c r="C22" s="112" t="s">
        <v>309</v>
      </c>
      <c r="D22" s="113" t="s">
        <v>14</v>
      </c>
      <c r="E22" s="117" t="s">
        <v>310</v>
      </c>
      <c r="F22" s="188" t="s">
        <v>312</v>
      </c>
      <c r="G22" s="115" t="s">
        <v>600</v>
      </c>
      <c r="H22" s="115"/>
      <c r="I22" s="113"/>
      <c r="J22" s="113"/>
      <c r="K22" s="113"/>
      <c r="L22" s="116"/>
    </row>
    <row r="23" spans="1:12" ht="27" customHeight="1">
      <c r="A23" s="131"/>
      <c r="B23" s="111" t="s">
        <v>284</v>
      </c>
      <c r="C23" s="112" t="s">
        <v>309</v>
      </c>
      <c r="D23" s="113" t="s">
        <v>14</v>
      </c>
      <c r="E23" s="114" t="s">
        <v>311</v>
      </c>
      <c r="F23" s="189"/>
      <c r="G23" s="115" t="s">
        <v>600</v>
      </c>
      <c r="H23" s="115" t="s">
        <v>698</v>
      </c>
      <c r="I23" s="113" t="s">
        <v>220</v>
      </c>
      <c r="J23" s="113"/>
      <c r="K23" s="113"/>
      <c r="L23" s="116"/>
    </row>
    <row r="24" spans="1:12" ht="27">
      <c r="A24" s="131"/>
      <c r="B24" s="130" t="s">
        <v>285</v>
      </c>
      <c r="C24" s="112" t="s">
        <v>313</v>
      </c>
      <c r="D24" s="113" t="s">
        <v>14</v>
      </c>
      <c r="E24" s="114" t="s">
        <v>314</v>
      </c>
      <c r="F24" s="188" t="s">
        <v>317</v>
      </c>
      <c r="G24" s="115" t="s">
        <v>600</v>
      </c>
      <c r="H24" s="115" t="s">
        <v>685</v>
      </c>
      <c r="I24" s="113" t="s">
        <v>220</v>
      </c>
      <c r="J24" s="113"/>
      <c r="K24" s="113"/>
      <c r="L24" s="120"/>
    </row>
    <row r="25" spans="1:12" ht="27">
      <c r="A25" s="131"/>
      <c r="B25" s="130" t="s">
        <v>285</v>
      </c>
      <c r="C25" s="112" t="s">
        <v>313</v>
      </c>
      <c r="D25" s="113" t="s">
        <v>14</v>
      </c>
      <c r="E25" s="114" t="s">
        <v>315</v>
      </c>
      <c r="F25" s="197"/>
      <c r="G25" s="115" t="s">
        <v>600</v>
      </c>
      <c r="H25" s="115" t="s">
        <v>685</v>
      </c>
      <c r="I25" s="113" t="s">
        <v>220</v>
      </c>
      <c r="J25" s="113"/>
      <c r="K25" s="113"/>
      <c r="L25" s="116"/>
    </row>
    <row r="26" spans="1:12" ht="27">
      <c r="A26" s="131"/>
      <c r="B26" s="130" t="s">
        <v>285</v>
      </c>
      <c r="C26" s="112" t="s">
        <v>313</v>
      </c>
      <c r="D26" s="113" t="s">
        <v>14</v>
      </c>
      <c r="E26" s="114" t="s">
        <v>316</v>
      </c>
      <c r="F26" s="189"/>
      <c r="G26" s="115" t="s">
        <v>600</v>
      </c>
      <c r="H26" s="115" t="s">
        <v>600</v>
      </c>
      <c r="I26" s="113" t="s">
        <v>220</v>
      </c>
      <c r="J26" s="113"/>
      <c r="K26" s="113"/>
      <c r="L26" s="116"/>
    </row>
    <row r="27" spans="1:12" ht="24" customHeight="1">
      <c r="A27" s="131"/>
      <c r="B27" s="130" t="s">
        <v>285</v>
      </c>
      <c r="C27" s="112" t="s">
        <v>313</v>
      </c>
      <c r="D27" s="113" t="s">
        <v>14</v>
      </c>
      <c r="E27" s="114" t="s">
        <v>318</v>
      </c>
      <c r="F27" s="188" t="s">
        <v>320</v>
      </c>
      <c r="G27" s="115" t="s">
        <v>600</v>
      </c>
      <c r="H27" s="115" t="s">
        <v>600</v>
      </c>
      <c r="I27" s="113" t="s">
        <v>220</v>
      </c>
      <c r="J27" s="113"/>
      <c r="K27" s="113"/>
      <c r="L27" s="116"/>
    </row>
    <row r="28" spans="1:12" ht="24" customHeight="1">
      <c r="A28" s="131"/>
      <c r="B28" s="130" t="s">
        <v>285</v>
      </c>
      <c r="C28" s="112" t="s">
        <v>313</v>
      </c>
      <c r="D28" s="113" t="s">
        <v>14</v>
      </c>
      <c r="E28" s="114" t="s">
        <v>319</v>
      </c>
      <c r="F28" s="189"/>
      <c r="G28" s="115" t="s">
        <v>600</v>
      </c>
      <c r="H28" s="115" t="s">
        <v>685</v>
      </c>
      <c r="I28" s="113" t="s">
        <v>220</v>
      </c>
      <c r="J28" s="113"/>
      <c r="K28" s="113"/>
      <c r="L28" s="116"/>
    </row>
    <row r="29" spans="1:12" ht="40.5">
      <c r="A29" s="131"/>
      <c r="B29" s="130" t="s">
        <v>285</v>
      </c>
      <c r="C29" s="112" t="s">
        <v>313</v>
      </c>
      <c r="D29" s="113" t="s">
        <v>14</v>
      </c>
      <c r="E29" s="114" t="s">
        <v>321</v>
      </c>
      <c r="F29" s="188" t="s">
        <v>324</v>
      </c>
      <c r="G29" s="115" t="s">
        <v>600</v>
      </c>
      <c r="H29" s="115" t="s">
        <v>685</v>
      </c>
      <c r="I29" s="113" t="s">
        <v>220</v>
      </c>
      <c r="J29" s="113"/>
      <c r="K29" s="113"/>
      <c r="L29" s="116"/>
    </row>
    <row r="30" spans="1:12" ht="23.25" customHeight="1">
      <c r="A30" s="131"/>
      <c r="B30" s="130" t="s">
        <v>285</v>
      </c>
      <c r="C30" s="112" t="s">
        <v>313</v>
      </c>
      <c r="D30" s="113" t="s">
        <v>14</v>
      </c>
      <c r="E30" s="114" t="s">
        <v>322</v>
      </c>
      <c r="F30" s="197"/>
      <c r="G30" s="115" t="s">
        <v>600</v>
      </c>
      <c r="H30" s="115" t="s">
        <v>685</v>
      </c>
      <c r="I30" s="113" t="s">
        <v>220</v>
      </c>
      <c r="J30" s="113"/>
      <c r="K30" s="113"/>
      <c r="L30" s="116"/>
    </row>
    <row r="31" spans="1:12" ht="27" customHeight="1">
      <c r="A31" s="131"/>
      <c r="B31" s="130" t="s">
        <v>285</v>
      </c>
      <c r="C31" s="112" t="s">
        <v>313</v>
      </c>
      <c r="D31" s="113" t="s">
        <v>14</v>
      </c>
      <c r="E31" s="114" t="s">
        <v>323</v>
      </c>
      <c r="F31" s="189"/>
      <c r="G31" s="115" t="s">
        <v>600</v>
      </c>
      <c r="H31" s="115" t="s">
        <v>685</v>
      </c>
      <c r="I31" s="113" t="s">
        <v>220</v>
      </c>
      <c r="J31" s="113"/>
      <c r="K31" s="113"/>
      <c r="L31" s="116"/>
    </row>
    <row r="32" spans="1:12" ht="40.5" customHeight="1">
      <c r="A32" s="131"/>
      <c r="B32" s="130" t="s">
        <v>285</v>
      </c>
      <c r="C32" s="112" t="s">
        <v>313</v>
      </c>
      <c r="D32" s="113" t="s">
        <v>14</v>
      </c>
      <c r="E32" s="114" t="s">
        <v>325</v>
      </c>
      <c r="F32" s="117" t="s">
        <v>326</v>
      </c>
      <c r="G32" s="115" t="s">
        <v>600</v>
      </c>
      <c r="H32" s="115" t="s">
        <v>698</v>
      </c>
      <c r="I32" s="113" t="s">
        <v>220</v>
      </c>
      <c r="J32" s="113"/>
      <c r="K32" s="113"/>
      <c r="L32" s="116"/>
    </row>
    <row r="33" spans="1:12" ht="40.5" customHeight="1">
      <c r="A33" s="131"/>
      <c r="B33" s="130" t="s">
        <v>285</v>
      </c>
      <c r="C33" s="112" t="s">
        <v>313</v>
      </c>
      <c r="D33" s="113" t="s">
        <v>14</v>
      </c>
      <c r="E33" s="114" t="s">
        <v>327</v>
      </c>
      <c r="F33" s="188" t="s">
        <v>330</v>
      </c>
      <c r="G33" s="115" t="s">
        <v>600</v>
      </c>
      <c r="H33" s="115" t="s">
        <v>698</v>
      </c>
      <c r="I33" s="113" t="s">
        <v>220</v>
      </c>
      <c r="J33" s="113"/>
      <c r="K33" s="113"/>
      <c r="L33" s="116"/>
    </row>
    <row r="34" spans="1:12" ht="27" customHeight="1">
      <c r="A34" s="131"/>
      <c r="B34" s="130" t="s">
        <v>285</v>
      </c>
      <c r="C34" s="112" t="s">
        <v>313</v>
      </c>
      <c r="D34" s="113" t="s">
        <v>14</v>
      </c>
      <c r="E34" s="114" t="s">
        <v>328</v>
      </c>
      <c r="F34" s="197"/>
      <c r="G34" s="115" t="s">
        <v>600</v>
      </c>
      <c r="H34" s="115" t="s">
        <v>698</v>
      </c>
      <c r="I34" s="113" t="s">
        <v>220</v>
      </c>
      <c r="J34" s="113"/>
      <c r="K34" s="113"/>
      <c r="L34" s="116"/>
    </row>
    <row r="35" spans="1:12" ht="23.25" customHeight="1">
      <c r="A35" s="131"/>
      <c r="B35" s="130" t="s">
        <v>285</v>
      </c>
      <c r="C35" s="112" t="s">
        <v>313</v>
      </c>
      <c r="D35" s="113" t="s">
        <v>14</v>
      </c>
      <c r="E35" s="114" t="s">
        <v>329</v>
      </c>
      <c r="F35" s="189"/>
      <c r="G35" s="115" t="s">
        <v>600</v>
      </c>
      <c r="H35" s="115"/>
      <c r="I35" s="113"/>
      <c r="J35" s="113"/>
      <c r="K35" s="113"/>
      <c r="L35" s="116"/>
    </row>
    <row r="36" spans="1:12" ht="27" customHeight="1">
      <c r="A36" s="131"/>
      <c r="B36" s="130" t="s">
        <v>285</v>
      </c>
      <c r="C36" s="112" t="s">
        <v>313</v>
      </c>
      <c r="D36" s="113" t="s">
        <v>14</v>
      </c>
      <c r="E36" s="114" t="s">
        <v>331</v>
      </c>
      <c r="F36" s="188" t="s">
        <v>333</v>
      </c>
      <c r="G36" s="115" t="s">
        <v>600</v>
      </c>
      <c r="H36" s="115" t="s">
        <v>698</v>
      </c>
      <c r="I36" s="113" t="s">
        <v>220</v>
      </c>
      <c r="J36" s="113"/>
      <c r="K36" s="113"/>
      <c r="L36" s="116"/>
    </row>
    <row r="37" spans="1:12" ht="27" customHeight="1">
      <c r="A37" s="131"/>
      <c r="B37" s="130" t="s">
        <v>285</v>
      </c>
      <c r="C37" s="112" t="s">
        <v>313</v>
      </c>
      <c r="D37" s="113" t="s">
        <v>14</v>
      </c>
      <c r="E37" s="114" t="s">
        <v>332</v>
      </c>
      <c r="F37" s="189"/>
      <c r="G37" s="115" t="s">
        <v>600</v>
      </c>
      <c r="H37" s="115" t="s">
        <v>698</v>
      </c>
      <c r="I37" s="113" t="s">
        <v>220</v>
      </c>
      <c r="J37" s="113"/>
      <c r="K37" s="113"/>
      <c r="L37" s="116"/>
    </row>
    <row r="38" spans="1:12" ht="27" customHeight="1">
      <c r="A38" s="131"/>
      <c r="B38" s="130" t="s">
        <v>285</v>
      </c>
      <c r="C38" s="112" t="s">
        <v>313</v>
      </c>
      <c r="D38" s="113" t="s">
        <v>14</v>
      </c>
      <c r="E38" s="114" t="s">
        <v>702</v>
      </c>
      <c r="F38" s="197" t="s">
        <v>704</v>
      </c>
      <c r="G38" s="115" t="s">
        <v>600</v>
      </c>
      <c r="H38" s="115" t="s">
        <v>600</v>
      </c>
      <c r="I38" s="113" t="s">
        <v>220</v>
      </c>
      <c r="J38" s="113"/>
      <c r="K38" s="113"/>
      <c r="L38" s="116"/>
    </row>
    <row r="39" spans="1:12" ht="27" customHeight="1">
      <c r="A39" s="131"/>
      <c r="B39" s="130" t="s">
        <v>285</v>
      </c>
      <c r="C39" s="112" t="s">
        <v>313</v>
      </c>
      <c r="D39" s="113" t="s">
        <v>14</v>
      </c>
      <c r="E39" s="114" t="s">
        <v>703</v>
      </c>
      <c r="F39" s="189"/>
      <c r="G39" s="115" t="s">
        <v>600</v>
      </c>
      <c r="H39" s="115" t="s">
        <v>600</v>
      </c>
      <c r="I39" s="113" t="s">
        <v>220</v>
      </c>
      <c r="J39" s="113"/>
      <c r="K39" s="113"/>
      <c r="L39" s="116"/>
    </row>
    <row r="40" spans="1:12" ht="24" customHeight="1">
      <c r="A40" s="131"/>
      <c r="B40" s="130" t="s">
        <v>285</v>
      </c>
      <c r="C40" s="112" t="s">
        <v>334</v>
      </c>
      <c r="D40" s="113" t="s">
        <v>14</v>
      </c>
      <c r="E40" s="117" t="s">
        <v>335</v>
      </c>
      <c r="F40" s="188" t="s">
        <v>336</v>
      </c>
      <c r="G40" s="115"/>
      <c r="H40" s="115"/>
      <c r="I40" s="113" t="s">
        <v>221</v>
      </c>
      <c r="J40" s="113"/>
      <c r="K40" s="113"/>
      <c r="L40" s="116"/>
    </row>
    <row r="41" spans="1:12" ht="27" customHeight="1">
      <c r="A41" s="131"/>
      <c r="B41" s="130" t="s">
        <v>285</v>
      </c>
      <c r="C41" s="112" t="s">
        <v>334</v>
      </c>
      <c r="D41" s="113" t="s">
        <v>14</v>
      </c>
      <c r="E41" s="117" t="s">
        <v>337</v>
      </c>
      <c r="F41" s="197"/>
      <c r="G41" s="115"/>
      <c r="H41" s="115"/>
      <c r="I41" s="113" t="s">
        <v>221</v>
      </c>
      <c r="J41" s="113"/>
      <c r="K41" s="113"/>
      <c r="L41" s="116"/>
    </row>
    <row r="42" spans="1:12" ht="27" customHeight="1">
      <c r="A42" s="131"/>
      <c r="B42" s="130" t="s">
        <v>285</v>
      </c>
      <c r="C42" s="112" t="s">
        <v>334</v>
      </c>
      <c r="D42" s="113" t="s">
        <v>14</v>
      </c>
      <c r="E42" s="114" t="s">
        <v>338</v>
      </c>
      <c r="F42" s="189"/>
      <c r="G42" s="118"/>
      <c r="H42" s="118"/>
      <c r="I42" s="113" t="s">
        <v>221</v>
      </c>
      <c r="J42" s="113"/>
      <c r="K42" s="113"/>
      <c r="L42" s="116"/>
    </row>
    <row r="43" spans="1:12" ht="27" customHeight="1">
      <c r="A43" s="131"/>
      <c r="B43" s="130" t="s">
        <v>285</v>
      </c>
      <c r="C43" s="112" t="s">
        <v>334</v>
      </c>
      <c r="D43" s="113" t="s">
        <v>14</v>
      </c>
      <c r="E43" s="114" t="s">
        <v>339</v>
      </c>
      <c r="F43" s="198" t="s">
        <v>345</v>
      </c>
      <c r="G43" s="115"/>
      <c r="H43" s="115"/>
      <c r="I43" s="113" t="s">
        <v>221</v>
      </c>
      <c r="J43" s="113"/>
      <c r="K43" s="113"/>
      <c r="L43" s="116"/>
    </row>
    <row r="44" spans="1:12" ht="27" customHeight="1">
      <c r="A44" s="131"/>
      <c r="B44" s="130" t="s">
        <v>285</v>
      </c>
      <c r="C44" s="112" t="s">
        <v>334</v>
      </c>
      <c r="D44" s="113" t="s">
        <v>14</v>
      </c>
      <c r="E44" s="114" t="s">
        <v>340</v>
      </c>
      <c r="F44" s="199"/>
      <c r="G44" s="115"/>
      <c r="H44" s="115"/>
      <c r="I44" s="113" t="s">
        <v>221</v>
      </c>
      <c r="J44" s="113"/>
      <c r="K44" s="113"/>
      <c r="L44" s="116"/>
    </row>
    <row r="45" spans="1:12" ht="27" customHeight="1">
      <c r="A45" s="131"/>
      <c r="B45" s="130" t="s">
        <v>285</v>
      </c>
      <c r="C45" s="112" t="s">
        <v>334</v>
      </c>
      <c r="D45" s="113" t="s">
        <v>14</v>
      </c>
      <c r="E45" s="114" t="s">
        <v>341</v>
      </c>
      <c r="F45" s="199"/>
      <c r="G45" s="115"/>
      <c r="H45" s="115"/>
      <c r="I45" s="113" t="s">
        <v>221</v>
      </c>
      <c r="J45" s="113"/>
      <c r="K45" s="113"/>
      <c r="L45" s="116"/>
    </row>
    <row r="46" spans="1:12" ht="40.5" customHeight="1">
      <c r="A46" s="131"/>
      <c r="B46" s="130" t="s">
        <v>285</v>
      </c>
      <c r="C46" s="112" t="s">
        <v>334</v>
      </c>
      <c r="D46" s="113" t="s">
        <v>14</v>
      </c>
      <c r="E46" s="114" t="s">
        <v>342</v>
      </c>
      <c r="F46" s="199"/>
      <c r="G46" s="115"/>
      <c r="H46" s="121"/>
      <c r="I46" s="113" t="s">
        <v>221</v>
      </c>
      <c r="J46" s="113"/>
      <c r="K46" s="113"/>
      <c r="L46" s="116"/>
    </row>
    <row r="47" spans="1:12" ht="40.5" customHeight="1">
      <c r="A47" s="131"/>
      <c r="B47" s="130" t="s">
        <v>285</v>
      </c>
      <c r="C47" s="112" t="s">
        <v>334</v>
      </c>
      <c r="D47" s="113" t="s">
        <v>14</v>
      </c>
      <c r="E47" s="114" t="s">
        <v>343</v>
      </c>
      <c r="F47" s="199"/>
      <c r="G47" s="115"/>
      <c r="H47" s="121"/>
      <c r="I47" s="113" t="s">
        <v>221</v>
      </c>
      <c r="J47" s="113"/>
      <c r="K47" s="113"/>
      <c r="L47" s="116"/>
    </row>
    <row r="48" spans="1:12" ht="40.5" customHeight="1">
      <c r="A48" s="131"/>
      <c r="B48" s="130" t="s">
        <v>285</v>
      </c>
      <c r="C48" s="112" t="s">
        <v>334</v>
      </c>
      <c r="D48" s="113" t="s">
        <v>14</v>
      </c>
      <c r="E48" s="114" t="s">
        <v>344</v>
      </c>
      <c r="F48" s="200"/>
      <c r="G48" s="115"/>
      <c r="H48" s="115"/>
      <c r="I48" s="113" t="s">
        <v>221</v>
      </c>
      <c r="J48" s="113"/>
      <c r="K48" s="113"/>
      <c r="L48" s="116"/>
    </row>
    <row r="49" spans="1:12" ht="81.75" customHeight="1">
      <c r="A49" s="131"/>
      <c r="B49" s="130" t="s">
        <v>285</v>
      </c>
      <c r="C49" s="112" t="s">
        <v>334</v>
      </c>
      <c r="D49" s="113" t="s">
        <v>14</v>
      </c>
      <c r="E49" s="114" t="s">
        <v>346</v>
      </c>
      <c r="F49" s="188" t="s">
        <v>351</v>
      </c>
      <c r="G49" s="122"/>
      <c r="H49" s="122"/>
      <c r="I49" s="113" t="s">
        <v>221</v>
      </c>
      <c r="J49" s="113"/>
      <c r="K49" s="113"/>
      <c r="L49" s="116"/>
    </row>
    <row r="50" spans="1:12" ht="24" customHeight="1">
      <c r="A50" s="131"/>
      <c r="B50" s="130" t="s">
        <v>285</v>
      </c>
      <c r="C50" s="112" t="s">
        <v>334</v>
      </c>
      <c r="D50" s="113" t="s">
        <v>14</v>
      </c>
      <c r="E50" s="114" t="s">
        <v>347</v>
      </c>
      <c r="F50" s="197"/>
      <c r="G50" s="115"/>
      <c r="H50" s="115"/>
      <c r="I50" s="113" t="s">
        <v>221</v>
      </c>
      <c r="J50" s="113"/>
      <c r="K50" s="113"/>
      <c r="L50" s="116"/>
    </row>
    <row r="51" spans="1:12" ht="24" customHeight="1">
      <c r="A51" s="131"/>
      <c r="B51" s="130" t="s">
        <v>285</v>
      </c>
      <c r="C51" s="112" t="s">
        <v>334</v>
      </c>
      <c r="D51" s="113" t="s">
        <v>14</v>
      </c>
      <c r="E51" s="114" t="s">
        <v>348</v>
      </c>
      <c r="F51" s="197"/>
      <c r="G51" s="115"/>
      <c r="H51" s="115"/>
      <c r="I51" s="113" t="s">
        <v>221</v>
      </c>
      <c r="J51" s="113"/>
      <c r="K51" s="113"/>
      <c r="L51" s="116"/>
    </row>
    <row r="52" spans="1:12" ht="27">
      <c r="A52" s="131"/>
      <c r="B52" s="130" t="s">
        <v>285</v>
      </c>
      <c r="C52" s="112" t="s">
        <v>334</v>
      </c>
      <c r="D52" s="113" t="s">
        <v>14</v>
      </c>
      <c r="E52" s="114" t="s">
        <v>346</v>
      </c>
      <c r="F52" s="197"/>
      <c r="G52" s="115"/>
      <c r="H52" s="115"/>
      <c r="I52" s="113" t="s">
        <v>221</v>
      </c>
      <c r="J52" s="113"/>
      <c r="K52" s="113"/>
      <c r="L52" s="116"/>
    </row>
    <row r="53" spans="1:12" ht="40.5" customHeight="1">
      <c r="A53" s="131"/>
      <c r="B53" s="130" t="s">
        <v>285</v>
      </c>
      <c r="C53" s="112" t="s">
        <v>334</v>
      </c>
      <c r="D53" s="113" t="s">
        <v>14</v>
      </c>
      <c r="E53" s="114" t="s">
        <v>349</v>
      </c>
      <c r="F53" s="197"/>
      <c r="G53" s="115" t="s">
        <v>600</v>
      </c>
      <c r="H53" s="122"/>
      <c r="I53" s="113"/>
      <c r="J53" s="113"/>
      <c r="K53" s="113"/>
      <c r="L53" s="120" t="s">
        <v>705</v>
      </c>
    </row>
    <row r="54" spans="1:12" ht="27" customHeight="1">
      <c r="A54" s="131"/>
      <c r="B54" s="130" t="s">
        <v>285</v>
      </c>
      <c r="C54" s="112" t="s">
        <v>334</v>
      </c>
      <c r="D54" s="113" t="s">
        <v>14</v>
      </c>
      <c r="E54" s="114" t="s">
        <v>350</v>
      </c>
      <c r="F54" s="189"/>
      <c r="G54" s="115"/>
      <c r="H54" s="115"/>
      <c r="I54" s="113" t="s">
        <v>221</v>
      </c>
      <c r="J54" s="113"/>
      <c r="K54" s="113"/>
      <c r="L54" s="116"/>
    </row>
    <row r="55" spans="1:12" ht="32.25" customHeight="1">
      <c r="A55" s="131"/>
      <c r="B55" s="130" t="s">
        <v>285</v>
      </c>
      <c r="C55" s="112" t="s">
        <v>334</v>
      </c>
      <c r="D55" s="113" t="s">
        <v>14</v>
      </c>
      <c r="E55" s="114" t="s">
        <v>352</v>
      </c>
      <c r="F55" s="188" t="s">
        <v>354</v>
      </c>
      <c r="G55" s="115"/>
      <c r="H55" s="115"/>
      <c r="I55" s="113" t="s">
        <v>221</v>
      </c>
      <c r="J55" s="113"/>
      <c r="K55" s="113"/>
      <c r="L55" s="116"/>
    </row>
    <row r="56" spans="1:12" ht="33" customHeight="1">
      <c r="A56" s="131"/>
      <c r="B56" s="130" t="s">
        <v>285</v>
      </c>
      <c r="C56" s="112" t="s">
        <v>334</v>
      </c>
      <c r="D56" s="113" t="s">
        <v>14</v>
      </c>
      <c r="E56" s="114" t="s">
        <v>353</v>
      </c>
      <c r="F56" s="189"/>
      <c r="G56" s="115"/>
      <c r="H56" s="115"/>
      <c r="I56" s="113" t="s">
        <v>221</v>
      </c>
      <c r="J56" s="113"/>
      <c r="K56" s="113"/>
      <c r="L56" s="116"/>
    </row>
    <row r="57" spans="1:12" ht="45" customHeight="1">
      <c r="A57" s="131"/>
      <c r="B57" s="130" t="s">
        <v>285</v>
      </c>
      <c r="C57" s="112" t="s">
        <v>137</v>
      </c>
      <c r="D57" s="113" t="s">
        <v>14</v>
      </c>
      <c r="E57" s="114" t="s">
        <v>699</v>
      </c>
      <c r="F57" s="188" t="s">
        <v>700</v>
      </c>
      <c r="G57" s="115" t="s">
        <v>600</v>
      </c>
      <c r="H57" s="115"/>
      <c r="I57" s="113" t="s">
        <v>63</v>
      </c>
      <c r="J57" s="113"/>
      <c r="K57" s="113"/>
      <c r="L57" s="116"/>
    </row>
    <row r="58" spans="1:12" ht="45" customHeight="1">
      <c r="A58" s="131"/>
      <c r="B58" s="130" t="s">
        <v>285</v>
      </c>
      <c r="C58" s="112" t="s">
        <v>137</v>
      </c>
      <c r="D58" s="113" t="s">
        <v>14</v>
      </c>
      <c r="E58" s="114" t="s">
        <v>701</v>
      </c>
      <c r="F58" s="189"/>
      <c r="G58" s="115" t="s">
        <v>600</v>
      </c>
      <c r="H58" s="115"/>
      <c r="I58" s="113" t="s">
        <v>63</v>
      </c>
      <c r="J58" s="113"/>
      <c r="K58" s="113"/>
      <c r="L58" s="116"/>
    </row>
    <row r="59" spans="1:12" ht="45" customHeight="1">
      <c r="A59" s="131"/>
      <c r="B59" s="130" t="s">
        <v>285</v>
      </c>
      <c r="C59" s="112" t="s">
        <v>355</v>
      </c>
      <c r="D59" s="113" t="s">
        <v>31</v>
      </c>
      <c r="E59" s="114" t="s">
        <v>356</v>
      </c>
      <c r="F59" s="117" t="s">
        <v>601</v>
      </c>
      <c r="G59" s="115"/>
      <c r="H59" s="115"/>
      <c r="I59" s="113"/>
      <c r="J59" s="113"/>
      <c r="K59" s="113"/>
      <c r="L59" s="116"/>
    </row>
  </sheetData>
  <autoFilter ref="A6:K34"/>
  <mergeCells count="20">
    <mergeCell ref="F57:F58"/>
    <mergeCell ref="F36:F37"/>
    <mergeCell ref="F38:F39"/>
    <mergeCell ref="F43:F48"/>
    <mergeCell ref="F49:F54"/>
    <mergeCell ref="F55:F56"/>
    <mergeCell ref="B1:D1"/>
    <mergeCell ref="B2:D2"/>
    <mergeCell ref="B3:D3"/>
    <mergeCell ref="F40:F42"/>
    <mergeCell ref="F7:F10"/>
    <mergeCell ref="F11:F13"/>
    <mergeCell ref="F14:F15"/>
    <mergeCell ref="F16:F17"/>
    <mergeCell ref="F18:F19"/>
    <mergeCell ref="F22:F23"/>
    <mergeCell ref="F24:F26"/>
    <mergeCell ref="F27:F28"/>
    <mergeCell ref="F29:F31"/>
    <mergeCell ref="F33:F35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pane xSplit="3" ySplit="6" topLeftCell="F40" activePane="bottomRight" state="frozen"/>
      <selection pane="topRight" activeCell="D1" sqref="D1"/>
      <selection pane="bottomLeft" activeCell="A7" sqref="A7"/>
      <selection pane="bottomRight" activeCell="G7" sqref="G7:L41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32</v>
      </c>
      <c r="C2" s="201"/>
      <c r="D2" s="201"/>
      <c r="E2" s="35"/>
      <c r="F2" s="35"/>
      <c r="G2" s="37" t="s">
        <v>67</v>
      </c>
      <c r="H2" s="37">
        <f>COUNTIF($D$7:$D$41, "오류")</f>
        <v>33</v>
      </c>
      <c r="I2" s="37">
        <f>COUNTIFS($D$7:$D$41, "=오류", $I$7:$I$41, "O")</f>
        <v>0</v>
      </c>
      <c r="J2" s="37">
        <f>H2-I2</f>
        <v>33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COUNTIF($D$7:$D$41, "개선")</f>
        <v>1</v>
      </c>
      <c r="I3" s="37">
        <f>COUNTIFS($D$7:$D$41, "=개선", $I$7:$I$41, "O")</f>
        <v>0</v>
      </c>
      <c r="J3" s="37">
        <f>H3-I3</f>
        <v>1</v>
      </c>
    </row>
    <row r="4" spans="1:12">
      <c r="G4" s="37" t="s">
        <v>75</v>
      </c>
      <c r="H4" s="37">
        <f>SUM(H2:H3)</f>
        <v>34</v>
      </c>
      <c r="I4" s="37">
        <f>SUM(I2:I3)</f>
        <v>0</v>
      </c>
      <c r="J4" s="37">
        <f>SUM(J2:J3)</f>
        <v>34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495</v>
      </c>
      <c r="B7" s="111" t="s">
        <v>496</v>
      </c>
      <c r="C7" s="112" t="s">
        <v>497</v>
      </c>
      <c r="D7" s="113" t="s">
        <v>14</v>
      </c>
      <c r="E7" s="114" t="s">
        <v>499</v>
      </c>
      <c r="F7" s="188" t="s">
        <v>498</v>
      </c>
      <c r="G7" s="115" t="s">
        <v>605</v>
      </c>
      <c r="H7" s="115"/>
      <c r="I7" s="113"/>
      <c r="J7" s="113"/>
      <c r="K7" s="113"/>
      <c r="L7" s="116"/>
    </row>
    <row r="8" spans="1:12" s="2" customFormat="1" ht="27">
      <c r="A8" s="131" t="s">
        <v>495</v>
      </c>
      <c r="B8" s="111" t="s">
        <v>496</v>
      </c>
      <c r="C8" s="112" t="s">
        <v>497</v>
      </c>
      <c r="D8" s="113" t="s">
        <v>14</v>
      </c>
      <c r="E8" s="114" t="s">
        <v>500</v>
      </c>
      <c r="F8" s="189"/>
      <c r="G8" s="115" t="s">
        <v>605</v>
      </c>
      <c r="H8" s="115"/>
      <c r="I8" s="113"/>
      <c r="J8" s="113"/>
      <c r="K8" s="113"/>
      <c r="L8" s="116"/>
    </row>
    <row r="9" spans="1:12" s="2" customFormat="1" ht="27">
      <c r="A9" s="131" t="s">
        <v>495</v>
      </c>
      <c r="B9" s="111" t="s">
        <v>496</v>
      </c>
      <c r="C9" s="112" t="s">
        <v>497</v>
      </c>
      <c r="D9" s="113" t="s">
        <v>14</v>
      </c>
      <c r="E9" s="114" t="s">
        <v>502</v>
      </c>
      <c r="F9" s="188" t="s">
        <v>501</v>
      </c>
      <c r="G9" s="115" t="s">
        <v>605</v>
      </c>
      <c r="H9" s="115"/>
      <c r="I9" s="113"/>
      <c r="J9" s="113"/>
      <c r="K9" s="113"/>
      <c r="L9" s="116"/>
    </row>
    <row r="10" spans="1:12" s="2" customFormat="1" ht="27">
      <c r="A10" s="131" t="s">
        <v>495</v>
      </c>
      <c r="B10" s="111" t="s">
        <v>496</v>
      </c>
      <c r="C10" s="112" t="s">
        <v>497</v>
      </c>
      <c r="D10" s="113" t="s">
        <v>14</v>
      </c>
      <c r="E10" s="114" t="s">
        <v>503</v>
      </c>
      <c r="F10" s="197"/>
      <c r="G10" s="115" t="s">
        <v>605</v>
      </c>
      <c r="H10" s="115"/>
      <c r="I10" s="113"/>
      <c r="J10" s="113"/>
      <c r="K10" s="113"/>
      <c r="L10" s="116"/>
    </row>
    <row r="11" spans="1:12" s="2" customFormat="1" ht="27" customHeight="1">
      <c r="A11" s="131" t="s">
        <v>495</v>
      </c>
      <c r="B11" s="111" t="s">
        <v>496</v>
      </c>
      <c r="C11" s="112" t="s">
        <v>497</v>
      </c>
      <c r="D11" s="113" t="s">
        <v>14</v>
      </c>
      <c r="E11" s="114" t="s">
        <v>504</v>
      </c>
      <c r="F11" s="197"/>
      <c r="G11" s="115" t="s">
        <v>605</v>
      </c>
      <c r="H11" s="115"/>
      <c r="I11" s="113"/>
      <c r="J11" s="113"/>
      <c r="K11" s="113"/>
      <c r="L11" s="116"/>
    </row>
    <row r="12" spans="1:12" s="2" customFormat="1" ht="40.5">
      <c r="A12" s="131" t="s">
        <v>495</v>
      </c>
      <c r="B12" s="111" t="s">
        <v>496</v>
      </c>
      <c r="C12" s="112" t="s">
        <v>497</v>
      </c>
      <c r="D12" s="113" t="s">
        <v>14</v>
      </c>
      <c r="E12" s="114" t="s">
        <v>505</v>
      </c>
      <c r="F12" s="189"/>
      <c r="G12" s="115" t="s">
        <v>605</v>
      </c>
      <c r="H12" s="115"/>
      <c r="I12" s="113"/>
      <c r="J12" s="113"/>
      <c r="K12" s="113"/>
      <c r="L12" s="116"/>
    </row>
    <row r="13" spans="1:12" s="2" customFormat="1" ht="27">
      <c r="A13" s="131" t="s">
        <v>495</v>
      </c>
      <c r="B13" s="111" t="s">
        <v>496</v>
      </c>
      <c r="C13" s="112" t="s">
        <v>497</v>
      </c>
      <c r="D13" s="113" t="s">
        <v>14</v>
      </c>
      <c r="E13" s="114" t="s">
        <v>507</v>
      </c>
      <c r="F13" s="188" t="s">
        <v>506</v>
      </c>
      <c r="G13" s="115" t="s">
        <v>605</v>
      </c>
      <c r="H13" s="115"/>
      <c r="I13" s="113"/>
      <c r="J13" s="113"/>
      <c r="K13" s="113"/>
      <c r="L13" s="116"/>
    </row>
    <row r="14" spans="1:12" s="2" customFormat="1" ht="27">
      <c r="A14" s="131" t="s">
        <v>495</v>
      </c>
      <c r="B14" s="111" t="s">
        <v>496</v>
      </c>
      <c r="C14" s="112" t="s">
        <v>497</v>
      </c>
      <c r="D14" s="113" t="s">
        <v>14</v>
      </c>
      <c r="E14" s="114" t="s">
        <v>508</v>
      </c>
      <c r="F14" s="189"/>
      <c r="G14" s="115" t="s">
        <v>605</v>
      </c>
      <c r="H14" s="115"/>
      <c r="I14" s="113"/>
      <c r="J14" s="113"/>
      <c r="K14" s="113"/>
      <c r="L14" s="116"/>
    </row>
    <row r="15" spans="1:12" s="2" customFormat="1" ht="27">
      <c r="A15" s="131" t="s">
        <v>495</v>
      </c>
      <c r="B15" s="111" t="s">
        <v>496</v>
      </c>
      <c r="C15" s="112" t="s">
        <v>497</v>
      </c>
      <c r="D15" s="113" t="s">
        <v>14</v>
      </c>
      <c r="E15" s="114" t="s">
        <v>510</v>
      </c>
      <c r="F15" s="188" t="s">
        <v>509</v>
      </c>
      <c r="G15" s="115" t="s">
        <v>605</v>
      </c>
      <c r="H15" s="115"/>
      <c r="I15" s="113"/>
      <c r="J15" s="113"/>
      <c r="K15" s="113"/>
      <c r="L15" s="116"/>
    </row>
    <row r="16" spans="1:12" s="2" customFormat="1">
      <c r="A16" s="131" t="s">
        <v>495</v>
      </c>
      <c r="B16" s="111" t="s">
        <v>496</v>
      </c>
      <c r="C16" s="112" t="s">
        <v>497</v>
      </c>
      <c r="D16" s="113" t="s">
        <v>14</v>
      </c>
      <c r="E16" s="114" t="s">
        <v>511</v>
      </c>
      <c r="F16" s="189"/>
      <c r="G16" s="115" t="s">
        <v>605</v>
      </c>
      <c r="H16" s="115"/>
      <c r="I16" s="113"/>
      <c r="J16" s="113"/>
      <c r="K16" s="113"/>
      <c r="L16" s="116"/>
    </row>
    <row r="17" spans="1:12" s="2" customFormat="1" ht="27" customHeight="1">
      <c r="A17" s="131" t="s">
        <v>495</v>
      </c>
      <c r="B17" s="111" t="s">
        <v>496</v>
      </c>
      <c r="C17" s="112" t="s">
        <v>569</v>
      </c>
      <c r="D17" s="113" t="s">
        <v>14</v>
      </c>
      <c r="E17" s="114" t="s">
        <v>513</v>
      </c>
      <c r="F17" s="188" t="s">
        <v>512</v>
      </c>
      <c r="G17" s="115" t="s">
        <v>605</v>
      </c>
      <c r="H17" s="115"/>
      <c r="I17" s="113"/>
      <c r="J17" s="113"/>
      <c r="K17" s="113"/>
      <c r="L17" s="116"/>
    </row>
    <row r="18" spans="1:12" s="2" customFormat="1" ht="87" customHeight="1">
      <c r="A18" s="131" t="s">
        <v>495</v>
      </c>
      <c r="B18" s="111" t="s">
        <v>496</v>
      </c>
      <c r="C18" s="112" t="s">
        <v>569</v>
      </c>
      <c r="D18" s="113" t="s">
        <v>14</v>
      </c>
      <c r="E18" s="117" t="s">
        <v>514</v>
      </c>
      <c r="F18" s="197"/>
      <c r="G18" s="115" t="s">
        <v>605</v>
      </c>
      <c r="H18" s="115"/>
      <c r="I18" s="113"/>
      <c r="J18" s="113"/>
      <c r="K18" s="113"/>
      <c r="L18" s="119" t="s">
        <v>115</v>
      </c>
    </row>
    <row r="19" spans="1:12" ht="27" customHeight="1">
      <c r="A19" s="131" t="s">
        <v>495</v>
      </c>
      <c r="B19" s="111" t="s">
        <v>496</v>
      </c>
      <c r="C19" s="112" t="s">
        <v>569</v>
      </c>
      <c r="D19" s="113" t="s">
        <v>14</v>
      </c>
      <c r="E19" s="114" t="s">
        <v>515</v>
      </c>
      <c r="F19" s="197"/>
      <c r="G19" s="115" t="s">
        <v>605</v>
      </c>
      <c r="H19" s="115"/>
      <c r="I19" s="113"/>
      <c r="J19" s="113"/>
      <c r="K19" s="113"/>
      <c r="L19" s="116"/>
    </row>
    <row r="20" spans="1:12" ht="27" customHeight="1">
      <c r="A20" s="131" t="s">
        <v>495</v>
      </c>
      <c r="B20" s="111" t="s">
        <v>496</v>
      </c>
      <c r="C20" s="112" t="s">
        <v>569</v>
      </c>
      <c r="D20" s="113" t="s">
        <v>14</v>
      </c>
      <c r="E20" s="114" t="s">
        <v>516</v>
      </c>
      <c r="F20" s="189"/>
      <c r="G20" s="115" t="s">
        <v>605</v>
      </c>
      <c r="H20" s="115"/>
      <c r="I20" s="113"/>
      <c r="J20" s="113"/>
      <c r="K20" s="113"/>
      <c r="L20" s="116"/>
    </row>
    <row r="21" spans="1:12" ht="40.5" customHeight="1">
      <c r="A21" s="131" t="s">
        <v>495</v>
      </c>
      <c r="B21" s="111" t="s">
        <v>496</v>
      </c>
      <c r="C21" s="112" t="s">
        <v>569</v>
      </c>
      <c r="D21" s="113" t="s">
        <v>14</v>
      </c>
      <c r="E21" s="114" t="s">
        <v>518</v>
      </c>
      <c r="F21" s="188" t="s">
        <v>517</v>
      </c>
      <c r="G21" s="115" t="s">
        <v>605</v>
      </c>
      <c r="H21" s="115"/>
      <c r="I21" s="113"/>
      <c r="J21" s="113"/>
      <c r="K21" s="113"/>
      <c r="L21" s="116"/>
    </row>
    <row r="22" spans="1:12" ht="27" customHeight="1">
      <c r="A22" s="131" t="s">
        <v>495</v>
      </c>
      <c r="B22" s="111" t="s">
        <v>496</v>
      </c>
      <c r="C22" s="112" t="s">
        <v>569</v>
      </c>
      <c r="D22" s="113" t="s">
        <v>14</v>
      </c>
      <c r="E22" s="114" t="s">
        <v>519</v>
      </c>
      <c r="F22" s="197"/>
      <c r="G22" s="115" t="s">
        <v>605</v>
      </c>
      <c r="H22" s="115"/>
      <c r="I22" s="113"/>
      <c r="J22" s="113"/>
      <c r="K22" s="113"/>
      <c r="L22" s="116"/>
    </row>
    <row r="23" spans="1:12" ht="116.25" customHeight="1">
      <c r="A23" s="131" t="s">
        <v>495</v>
      </c>
      <c r="B23" s="111" t="s">
        <v>496</v>
      </c>
      <c r="C23" s="112" t="s">
        <v>569</v>
      </c>
      <c r="D23" s="113" t="s">
        <v>14</v>
      </c>
      <c r="E23" s="117" t="s">
        <v>520</v>
      </c>
      <c r="F23" s="197"/>
      <c r="G23" s="115" t="s">
        <v>605</v>
      </c>
      <c r="H23" s="115"/>
      <c r="I23" s="113"/>
      <c r="J23" s="113"/>
      <c r="K23" s="113"/>
      <c r="L23" s="116"/>
    </row>
    <row r="24" spans="1:12" ht="27" customHeight="1">
      <c r="A24" s="131" t="s">
        <v>495</v>
      </c>
      <c r="B24" s="111" t="s">
        <v>496</v>
      </c>
      <c r="C24" s="112" t="s">
        <v>569</v>
      </c>
      <c r="D24" s="113" t="s">
        <v>14</v>
      </c>
      <c r="E24" s="114" t="s">
        <v>521</v>
      </c>
      <c r="F24" s="189"/>
      <c r="G24" s="115" t="s">
        <v>605</v>
      </c>
      <c r="H24" s="115"/>
      <c r="I24" s="113"/>
      <c r="J24" s="113"/>
      <c r="K24" s="113"/>
      <c r="L24" s="116"/>
    </row>
    <row r="25" spans="1:12" ht="40.5">
      <c r="A25" s="131" t="s">
        <v>495</v>
      </c>
      <c r="B25" s="111" t="s">
        <v>496</v>
      </c>
      <c r="C25" s="112" t="s">
        <v>523</v>
      </c>
      <c r="D25" s="113" t="s">
        <v>14</v>
      </c>
      <c r="E25" s="114" t="s">
        <v>524</v>
      </c>
      <c r="F25" s="117" t="s">
        <v>522</v>
      </c>
      <c r="G25" s="115" t="s">
        <v>605</v>
      </c>
      <c r="H25" s="115"/>
      <c r="I25" s="113"/>
      <c r="J25" s="113"/>
      <c r="K25" s="113"/>
      <c r="L25" s="120" t="s">
        <v>126</v>
      </c>
    </row>
    <row r="26" spans="1:12" ht="40.5">
      <c r="A26" s="131" t="s">
        <v>495</v>
      </c>
      <c r="B26" s="111" t="s">
        <v>496</v>
      </c>
      <c r="C26" s="112" t="s">
        <v>523</v>
      </c>
      <c r="D26" s="113" t="s">
        <v>14</v>
      </c>
      <c r="E26" s="114" t="s">
        <v>526</v>
      </c>
      <c r="F26" s="188" t="s">
        <v>525</v>
      </c>
      <c r="G26" s="115" t="s">
        <v>605</v>
      </c>
      <c r="H26" s="115"/>
      <c r="I26" s="113"/>
      <c r="J26" s="113"/>
      <c r="K26" s="113"/>
      <c r="L26" s="116"/>
    </row>
    <row r="27" spans="1:12" ht="27">
      <c r="A27" s="131" t="s">
        <v>495</v>
      </c>
      <c r="B27" s="111" t="s">
        <v>496</v>
      </c>
      <c r="C27" s="112" t="s">
        <v>523</v>
      </c>
      <c r="D27" s="113" t="s">
        <v>14</v>
      </c>
      <c r="E27" s="114" t="s">
        <v>527</v>
      </c>
      <c r="F27" s="197"/>
      <c r="G27" s="115" t="s">
        <v>605</v>
      </c>
      <c r="H27" s="115"/>
      <c r="I27" s="113"/>
      <c r="J27" s="113"/>
      <c r="K27" s="113"/>
      <c r="L27" s="116"/>
    </row>
    <row r="28" spans="1:12" ht="24" customHeight="1">
      <c r="A28" s="131" t="s">
        <v>495</v>
      </c>
      <c r="B28" s="111" t="s">
        <v>496</v>
      </c>
      <c r="C28" s="112" t="s">
        <v>523</v>
      </c>
      <c r="D28" s="113" t="s">
        <v>14</v>
      </c>
      <c r="E28" s="114" t="s">
        <v>528</v>
      </c>
      <c r="F28" s="197"/>
      <c r="G28" s="115" t="s">
        <v>605</v>
      </c>
      <c r="H28" s="115"/>
      <c r="I28" s="113"/>
      <c r="J28" s="113"/>
      <c r="K28" s="113"/>
      <c r="L28" s="116"/>
    </row>
    <row r="29" spans="1:12" ht="24" customHeight="1">
      <c r="A29" s="131" t="s">
        <v>495</v>
      </c>
      <c r="B29" s="111" t="s">
        <v>496</v>
      </c>
      <c r="C29" s="112" t="s">
        <v>523</v>
      </c>
      <c r="D29" s="113" t="s">
        <v>14</v>
      </c>
      <c r="E29" s="114" t="s">
        <v>529</v>
      </c>
      <c r="F29" s="197"/>
      <c r="G29" s="115" t="s">
        <v>605</v>
      </c>
      <c r="H29" s="115"/>
      <c r="I29" s="113"/>
      <c r="J29" s="113"/>
      <c r="K29" s="113"/>
      <c r="L29" s="116"/>
    </row>
    <row r="30" spans="1:12" ht="54">
      <c r="A30" s="131" t="s">
        <v>495</v>
      </c>
      <c r="B30" s="111" t="s">
        <v>496</v>
      </c>
      <c r="C30" s="112" t="s">
        <v>523</v>
      </c>
      <c r="D30" s="113" t="s">
        <v>14</v>
      </c>
      <c r="E30" s="114" t="s">
        <v>530</v>
      </c>
      <c r="F30" s="189"/>
      <c r="G30" s="115" t="s">
        <v>605</v>
      </c>
      <c r="H30" s="115"/>
      <c r="I30" s="113"/>
      <c r="J30" s="113"/>
      <c r="K30" s="113"/>
      <c r="L30" s="116"/>
    </row>
    <row r="31" spans="1:12" ht="23.25" customHeight="1">
      <c r="A31" s="131" t="s">
        <v>495</v>
      </c>
      <c r="B31" s="111" t="s">
        <v>496</v>
      </c>
      <c r="C31" s="112" t="s">
        <v>523</v>
      </c>
      <c r="D31" s="113" t="s">
        <v>14</v>
      </c>
      <c r="E31" s="114" t="s">
        <v>533</v>
      </c>
      <c r="F31" s="188" t="s">
        <v>531</v>
      </c>
      <c r="G31" s="115" t="s">
        <v>605</v>
      </c>
      <c r="H31" s="115"/>
      <c r="I31" s="113"/>
      <c r="J31" s="113"/>
      <c r="K31" s="113"/>
      <c r="L31" s="116"/>
    </row>
    <row r="32" spans="1:12" ht="27" customHeight="1">
      <c r="A32" s="131" t="s">
        <v>495</v>
      </c>
      <c r="B32" s="111" t="s">
        <v>496</v>
      </c>
      <c r="C32" s="112" t="s">
        <v>523</v>
      </c>
      <c r="D32" s="113" t="s">
        <v>14</v>
      </c>
      <c r="E32" s="114" t="s">
        <v>532</v>
      </c>
      <c r="F32" s="197"/>
      <c r="G32" s="115" t="s">
        <v>605</v>
      </c>
      <c r="H32" s="115"/>
      <c r="I32" s="113"/>
      <c r="J32" s="113"/>
      <c r="K32" s="113"/>
      <c r="L32" s="116"/>
    </row>
    <row r="33" spans="1:12" ht="40.5" customHeight="1">
      <c r="A33" s="131" t="s">
        <v>495</v>
      </c>
      <c r="B33" s="111" t="s">
        <v>496</v>
      </c>
      <c r="C33" s="112" t="s">
        <v>523</v>
      </c>
      <c r="D33" s="113" t="s">
        <v>14</v>
      </c>
      <c r="E33" s="114" t="s">
        <v>534</v>
      </c>
      <c r="F33" s="197"/>
      <c r="G33" s="115" t="s">
        <v>605</v>
      </c>
      <c r="H33" s="115"/>
      <c r="I33" s="113"/>
      <c r="J33" s="113"/>
      <c r="K33" s="113"/>
      <c r="L33" s="116"/>
    </row>
    <row r="34" spans="1:12" ht="40.5" customHeight="1">
      <c r="A34" s="131" t="s">
        <v>495</v>
      </c>
      <c r="B34" s="111" t="s">
        <v>496</v>
      </c>
      <c r="C34" s="112" t="s">
        <v>523</v>
      </c>
      <c r="D34" s="113" t="s">
        <v>14</v>
      </c>
      <c r="E34" s="114" t="s">
        <v>535</v>
      </c>
      <c r="F34" s="197"/>
      <c r="G34" s="115" t="s">
        <v>605</v>
      </c>
      <c r="H34" s="115"/>
      <c r="I34" s="113"/>
      <c r="J34" s="113"/>
      <c r="K34" s="113"/>
      <c r="L34" s="116"/>
    </row>
    <row r="35" spans="1:12" ht="27" customHeight="1">
      <c r="A35" s="131" t="s">
        <v>495</v>
      </c>
      <c r="B35" s="111" t="s">
        <v>496</v>
      </c>
      <c r="C35" s="112" t="s">
        <v>523</v>
      </c>
      <c r="D35" s="113" t="s">
        <v>14</v>
      </c>
      <c r="E35" s="114" t="s">
        <v>536</v>
      </c>
      <c r="F35" s="189"/>
      <c r="G35" s="115" t="s">
        <v>605</v>
      </c>
      <c r="H35" s="115"/>
      <c r="I35" s="113"/>
      <c r="J35" s="113"/>
      <c r="K35" s="113"/>
      <c r="L35" s="116"/>
    </row>
    <row r="36" spans="1:12" ht="23.25" customHeight="1">
      <c r="A36" s="131" t="s">
        <v>495</v>
      </c>
      <c r="B36" s="111" t="s">
        <v>496</v>
      </c>
      <c r="C36" s="112" t="s">
        <v>523</v>
      </c>
      <c r="D36" s="113" t="s">
        <v>14</v>
      </c>
      <c r="E36" s="114" t="s">
        <v>538</v>
      </c>
      <c r="F36" s="188" t="s">
        <v>537</v>
      </c>
      <c r="G36" s="115" t="s">
        <v>605</v>
      </c>
      <c r="H36" s="115"/>
      <c r="I36" s="113"/>
      <c r="J36" s="113"/>
      <c r="K36" s="113"/>
      <c r="L36" s="116"/>
    </row>
    <row r="37" spans="1:12" ht="27" customHeight="1">
      <c r="A37" s="131" t="s">
        <v>495</v>
      </c>
      <c r="B37" s="111" t="s">
        <v>496</v>
      </c>
      <c r="C37" s="112" t="s">
        <v>523</v>
      </c>
      <c r="D37" s="113" t="s">
        <v>14</v>
      </c>
      <c r="E37" s="114" t="s">
        <v>539</v>
      </c>
      <c r="F37" s="189"/>
      <c r="G37" s="115" t="s">
        <v>605</v>
      </c>
      <c r="H37" s="115"/>
      <c r="I37" s="113"/>
      <c r="J37" s="113"/>
      <c r="K37" s="113"/>
      <c r="L37" s="116"/>
    </row>
    <row r="38" spans="1:12" ht="27" customHeight="1">
      <c r="A38" s="131" t="s">
        <v>495</v>
      </c>
      <c r="B38" s="111" t="s">
        <v>496</v>
      </c>
      <c r="C38" s="112" t="s">
        <v>523</v>
      </c>
      <c r="D38" s="113" t="s">
        <v>14</v>
      </c>
      <c r="E38" s="114" t="s">
        <v>541</v>
      </c>
      <c r="F38" s="188" t="s">
        <v>540</v>
      </c>
      <c r="G38" s="115" t="s">
        <v>605</v>
      </c>
      <c r="H38" s="115"/>
      <c r="I38" s="113"/>
      <c r="J38" s="113"/>
      <c r="K38" s="113"/>
      <c r="L38" s="116"/>
    </row>
    <row r="39" spans="1:12" ht="24" customHeight="1">
      <c r="A39" s="131" t="s">
        <v>495</v>
      </c>
      <c r="B39" s="111" t="s">
        <v>496</v>
      </c>
      <c r="C39" s="112" t="s">
        <v>523</v>
      </c>
      <c r="D39" s="113" t="s">
        <v>14</v>
      </c>
      <c r="E39" s="117" t="s">
        <v>532</v>
      </c>
      <c r="F39" s="189"/>
      <c r="G39" s="115" t="s">
        <v>605</v>
      </c>
      <c r="H39" s="115"/>
      <c r="I39" s="113"/>
      <c r="J39" s="113"/>
      <c r="K39" s="113"/>
      <c r="L39" s="116"/>
    </row>
    <row r="40" spans="1:12" ht="27" customHeight="1">
      <c r="A40" s="131" t="s">
        <v>495</v>
      </c>
      <c r="B40" s="111" t="s">
        <v>496</v>
      </c>
      <c r="C40" s="112" t="s">
        <v>523</v>
      </c>
      <c r="D40" s="113" t="s">
        <v>31</v>
      </c>
      <c r="E40" s="117" t="s">
        <v>542</v>
      </c>
      <c r="F40" s="117"/>
      <c r="G40" s="115" t="s">
        <v>605</v>
      </c>
      <c r="H40" s="115"/>
      <c r="I40" s="113"/>
      <c r="J40" s="113"/>
      <c r="K40" s="113"/>
      <c r="L40" s="116"/>
    </row>
    <row r="41" spans="1:12" ht="27" customHeight="1">
      <c r="A41" s="131" t="s">
        <v>495</v>
      </c>
      <c r="B41" s="111" t="s">
        <v>543</v>
      </c>
      <c r="C41" s="112" t="s">
        <v>568</v>
      </c>
      <c r="D41" s="113" t="s">
        <v>545</v>
      </c>
      <c r="E41" s="114" t="s">
        <v>544</v>
      </c>
      <c r="F41" s="117"/>
      <c r="G41" s="115" t="s">
        <v>605</v>
      </c>
      <c r="H41" s="118"/>
      <c r="I41" s="113"/>
      <c r="J41" s="113"/>
      <c r="K41" s="113"/>
      <c r="L41" s="116"/>
    </row>
  </sheetData>
  <autoFilter ref="A6:Q19"/>
  <mergeCells count="13">
    <mergeCell ref="F38:F39"/>
    <mergeCell ref="F9:F12"/>
    <mergeCell ref="F7:F8"/>
    <mergeCell ref="B1:D1"/>
    <mergeCell ref="B2:D2"/>
    <mergeCell ref="B3:D3"/>
    <mergeCell ref="F15:F16"/>
    <mergeCell ref="F13:F14"/>
    <mergeCell ref="F21:F24"/>
    <mergeCell ref="F17:F20"/>
    <mergeCell ref="F36:F37"/>
    <mergeCell ref="F31:F35"/>
    <mergeCell ref="F26:F30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Normal="100" workbookViewId="0">
      <pane xSplit="3" ySplit="6" topLeftCell="F46" activePane="bottomRight" state="frozen"/>
      <selection pane="topRight" activeCell="D1" sqref="D1"/>
      <selection pane="bottomLeft" activeCell="A7" sqref="A7"/>
      <selection pane="bottomRight" activeCell="G7" sqref="G7:L53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357</v>
      </c>
      <c r="C2" s="201"/>
      <c r="D2" s="201"/>
      <c r="E2" s="35"/>
      <c r="F2" s="35"/>
      <c r="G2" s="37" t="s">
        <v>67</v>
      </c>
      <c r="H2" s="37">
        <f>COUNTIF($D$7:$D$53, "오류")</f>
        <v>45</v>
      </c>
      <c r="I2" s="37">
        <f>COUNTIFS($D$7:$D$53, "=오류", $I$7:$I$53, "O")</f>
        <v>0</v>
      </c>
      <c r="J2" s="37">
        <f>H2-I2</f>
        <v>45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COUNTIF($D$7:$D$53, "개선")</f>
        <v>2</v>
      </c>
      <c r="I3" s="37">
        <f>COUNTIFS($D$7:$D$53, "=개선", $I$7:$I$53, "O")</f>
        <v>0</v>
      </c>
      <c r="J3" s="37">
        <f>H3-I3</f>
        <v>2</v>
      </c>
    </row>
    <row r="4" spans="1:12">
      <c r="G4" s="37" t="s">
        <v>75</v>
      </c>
      <c r="H4" s="37">
        <f>SUM(H2:H3)</f>
        <v>47</v>
      </c>
      <c r="I4" s="37">
        <f>SUM(I2:I3)</f>
        <v>0</v>
      </c>
      <c r="J4" s="37">
        <f>SUM(J2:J3)</f>
        <v>47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358</v>
      </c>
      <c r="B7" s="111" t="s">
        <v>359</v>
      </c>
      <c r="C7" s="112" t="s">
        <v>360</v>
      </c>
      <c r="D7" s="113" t="s">
        <v>14</v>
      </c>
      <c r="E7" s="114" t="s">
        <v>362</v>
      </c>
      <c r="F7" s="125" t="s">
        <v>361</v>
      </c>
      <c r="G7" s="115" t="s">
        <v>604</v>
      </c>
      <c r="H7" s="115"/>
      <c r="I7" s="113"/>
      <c r="J7" s="113"/>
      <c r="K7" s="113"/>
      <c r="L7" s="116"/>
    </row>
    <row r="8" spans="1:12" s="2" customFormat="1" ht="27">
      <c r="A8" s="131"/>
      <c r="B8" s="111" t="s">
        <v>359</v>
      </c>
      <c r="C8" s="112" t="s">
        <v>360</v>
      </c>
      <c r="D8" s="113" t="s">
        <v>14</v>
      </c>
      <c r="E8" s="114" t="s">
        <v>363</v>
      </c>
      <c r="F8" s="188" t="s">
        <v>364</v>
      </c>
      <c r="G8" s="115" t="s">
        <v>604</v>
      </c>
      <c r="H8" s="115"/>
      <c r="I8" s="113"/>
      <c r="J8" s="113"/>
      <c r="K8" s="113"/>
      <c r="L8" s="116"/>
    </row>
    <row r="9" spans="1:12" s="2" customFormat="1" ht="27">
      <c r="A9" s="131"/>
      <c r="B9" s="111" t="s">
        <v>359</v>
      </c>
      <c r="C9" s="112" t="s">
        <v>360</v>
      </c>
      <c r="D9" s="113" t="s">
        <v>14</v>
      </c>
      <c r="E9" s="114" t="s">
        <v>365</v>
      </c>
      <c r="F9" s="197"/>
      <c r="G9" s="115" t="s">
        <v>604</v>
      </c>
      <c r="H9" s="115"/>
      <c r="I9" s="113"/>
      <c r="J9" s="113"/>
      <c r="K9" s="113"/>
      <c r="L9" s="116"/>
    </row>
    <row r="10" spans="1:12" s="2" customFormat="1" ht="94.5">
      <c r="A10" s="131"/>
      <c r="B10" s="111" t="s">
        <v>359</v>
      </c>
      <c r="C10" s="112" t="s">
        <v>360</v>
      </c>
      <c r="D10" s="113" t="s">
        <v>14</v>
      </c>
      <c r="E10" s="114" t="s">
        <v>366</v>
      </c>
      <c r="F10" s="189"/>
      <c r="G10" s="115" t="s">
        <v>604</v>
      </c>
      <c r="H10" s="115"/>
      <c r="I10" s="113"/>
      <c r="J10" s="113"/>
      <c r="K10" s="113"/>
      <c r="L10" s="116"/>
    </row>
    <row r="11" spans="1:12" s="2" customFormat="1" ht="27" customHeight="1">
      <c r="A11" s="131"/>
      <c r="B11" s="111" t="s">
        <v>359</v>
      </c>
      <c r="C11" s="112" t="s">
        <v>360</v>
      </c>
      <c r="D11" s="113" t="s">
        <v>14</v>
      </c>
      <c r="E11" s="114" t="s">
        <v>367</v>
      </c>
      <c r="F11" s="188" t="s">
        <v>369</v>
      </c>
      <c r="G11" s="115" t="s">
        <v>604</v>
      </c>
      <c r="H11" s="115"/>
      <c r="I11" s="113"/>
      <c r="J11" s="113"/>
      <c r="K11" s="113"/>
      <c r="L11" s="116"/>
    </row>
    <row r="12" spans="1:12" s="2" customFormat="1">
      <c r="A12" s="131"/>
      <c r="B12" s="111" t="s">
        <v>359</v>
      </c>
      <c r="C12" s="112" t="s">
        <v>360</v>
      </c>
      <c r="D12" s="113" t="s">
        <v>14</v>
      </c>
      <c r="E12" s="114" t="s">
        <v>368</v>
      </c>
      <c r="F12" s="189"/>
      <c r="G12" s="115" t="s">
        <v>604</v>
      </c>
      <c r="H12" s="115"/>
      <c r="I12" s="113"/>
      <c r="J12" s="113"/>
      <c r="K12" s="113"/>
      <c r="L12" s="116"/>
    </row>
    <row r="13" spans="1:12" s="2" customFormat="1" ht="27">
      <c r="A13" s="131"/>
      <c r="B13" s="111" t="s">
        <v>359</v>
      </c>
      <c r="C13" s="112" t="s">
        <v>360</v>
      </c>
      <c r="D13" s="113" t="s">
        <v>14</v>
      </c>
      <c r="E13" s="114" t="s">
        <v>370</v>
      </c>
      <c r="F13" s="117" t="s">
        <v>371</v>
      </c>
      <c r="G13" s="115" t="s">
        <v>604</v>
      </c>
      <c r="H13" s="115"/>
      <c r="I13" s="113"/>
      <c r="J13" s="113"/>
      <c r="K13" s="113"/>
      <c r="L13" s="116"/>
    </row>
    <row r="14" spans="1:12" s="2" customFormat="1" ht="27">
      <c r="A14" s="131"/>
      <c r="B14" s="111" t="s">
        <v>359</v>
      </c>
      <c r="C14" s="112" t="s">
        <v>372</v>
      </c>
      <c r="D14" s="113" t="s">
        <v>14</v>
      </c>
      <c r="E14" s="114" t="s">
        <v>374</v>
      </c>
      <c r="F14" s="188" t="s">
        <v>373</v>
      </c>
      <c r="G14" s="115" t="s">
        <v>604</v>
      </c>
      <c r="H14" s="115"/>
      <c r="I14" s="113"/>
      <c r="J14" s="113"/>
      <c r="K14" s="113"/>
      <c r="L14" s="116"/>
    </row>
    <row r="15" spans="1:12" s="2" customFormat="1" ht="27">
      <c r="A15" s="131"/>
      <c r="B15" s="111" t="s">
        <v>359</v>
      </c>
      <c r="C15" s="112" t="s">
        <v>372</v>
      </c>
      <c r="D15" s="113" t="s">
        <v>14</v>
      </c>
      <c r="E15" s="114" t="s">
        <v>375</v>
      </c>
      <c r="F15" s="197"/>
      <c r="G15" s="115" t="s">
        <v>604</v>
      </c>
      <c r="H15" s="115"/>
      <c r="I15" s="113"/>
      <c r="J15" s="113"/>
      <c r="K15" s="113"/>
      <c r="L15" s="116"/>
    </row>
    <row r="16" spans="1:12" s="2" customFormat="1" ht="27">
      <c r="A16" s="131"/>
      <c r="B16" s="111" t="s">
        <v>359</v>
      </c>
      <c r="C16" s="112" t="s">
        <v>372</v>
      </c>
      <c r="D16" s="113" t="s">
        <v>14</v>
      </c>
      <c r="E16" s="114" t="s">
        <v>376</v>
      </c>
      <c r="F16" s="189"/>
      <c r="G16" s="115" t="s">
        <v>604</v>
      </c>
      <c r="H16" s="115"/>
      <c r="I16" s="113"/>
      <c r="J16" s="113"/>
      <c r="K16" s="113"/>
      <c r="L16" s="116"/>
    </row>
    <row r="17" spans="1:12" s="2" customFormat="1" ht="27" customHeight="1">
      <c r="A17" s="131"/>
      <c r="B17" s="111" t="s">
        <v>359</v>
      </c>
      <c r="C17" s="112" t="s">
        <v>372</v>
      </c>
      <c r="D17" s="113" t="s">
        <v>31</v>
      </c>
      <c r="E17" s="114" t="s">
        <v>378</v>
      </c>
      <c r="F17" s="117" t="s">
        <v>377</v>
      </c>
      <c r="G17" s="115" t="s">
        <v>604</v>
      </c>
      <c r="H17" s="115"/>
      <c r="I17" s="113"/>
      <c r="J17" s="113"/>
      <c r="K17" s="113"/>
      <c r="L17" s="116"/>
    </row>
    <row r="18" spans="1:12" s="2" customFormat="1" ht="87" customHeight="1">
      <c r="A18" s="131"/>
      <c r="B18" s="111" t="s">
        <v>359</v>
      </c>
      <c r="C18" s="112" t="s">
        <v>372</v>
      </c>
      <c r="D18" s="113" t="s">
        <v>14</v>
      </c>
      <c r="E18" s="117" t="s">
        <v>380</v>
      </c>
      <c r="F18" s="117" t="s">
        <v>379</v>
      </c>
      <c r="G18" s="115" t="s">
        <v>604</v>
      </c>
      <c r="H18" s="115"/>
      <c r="I18" s="113"/>
      <c r="J18" s="113"/>
      <c r="K18" s="113"/>
      <c r="L18" s="119" t="s">
        <v>115</v>
      </c>
    </row>
    <row r="19" spans="1:12" ht="27" customHeight="1">
      <c r="A19" s="131"/>
      <c r="B19" s="111" t="s">
        <v>359</v>
      </c>
      <c r="C19" s="112" t="s">
        <v>372</v>
      </c>
      <c r="D19" s="113" t="s">
        <v>14</v>
      </c>
      <c r="E19" s="114" t="s">
        <v>382</v>
      </c>
      <c r="F19" s="188" t="s">
        <v>381</v>
      </c>
      <c r="G19" s="115" t="s">
        <v>604</v>
      </c>
      <c r="H19" s="115"/>
      <c r="I19" s="113"/>
      <c r="J19" s="113"/>
      <c r="K19" s="113"/>
      <c r="L19" s="116"/>
    </row>
    <row r="20" spans="1:12" ht="40.5" customHeight="1">
      <c r="A20" s="131"/>
      <c r="B20" s="111" t="s">
        <v>359</v>
      </c>
      <c r="C20" s="112" t="s">
        <v>372</v>
      </c>
      <c r="D20" s="113" t="s">
        <v>14</v>
      </c>
      <c r="E20" s="114" t="s">
        <v>383</v>
      </c>
      <c r="F20" s="197"/>
      <c r="G20" s="115" t="s">
        <v>604</v>
      </c>
      <c r="H20" s="115"/>
      <c r="I20" s="113"/>
      <c r="J20" s="113"/>
      <c r="K20" s="113"/>
      <c r="L20" s="116"/>
    </row>
    <row r="21" spans="1:12" ht="27" customHeight="1">
      <c r="A21" s="131"/>
      <c r="B21" s="111" t="s">
        <v>359</v>
      </c>
      <c r="C21" s="112" t="s">
        <v>372</v>
      </c>
      <c r="D21" s="113" t="s">
        <v>14</v>
      </c>
      <c r="E21" s="114" t="s">
        <v>384</v>
      </c>
      <c r="F21" s="189"/>
      <c r="G21" s="115" t="s">
        <v>604</v>
      </c>
      <c r="H21" s="115"/>
      <c r="I21" s="113"/>
      <c r="J21" s="113"/>
      <c r="K21" s="113"/>
      <c r="L21" s="116"/>
    </row>
    <row r="22" spans="1:12" ht="116.25" customHeight="1">
      <c r="A22" s="131"/>
      <c r="B22" s="111" t="s">
        <v>359</v>
      </c>
      <c r="C22" s="112" t="s">
        <v>372</v>
      </c>
      <c r="D22" s="113" t="s">
        <v>14</v>
      </c>
      <c r="E22" s="117" t="s">
        <v>386</v>
      </c>
      <c r="F22" s="188" t="s">
        <v>385</v>
      </c>
      <c r="G22" s="115" t="s">
        <v>604</v>
      </c>
      <c r="H22" s="115"/>
      <c r="I22" s="113"/>
      <c r="J22" s="113"/>
      <c r="K22" s="113"/>
      <c r="L22" s="116"/>
    </row>
    <row r="23" spans="1:12" ht="27" customHeight="1">
      <c r="A23" s="131"/>
      <c r="B23" s="111" t="s">
        <v>359</v>
      </c>
      <c r="C23" s="112" t="s">
        <v>372</v>
      </c>
      <c r="D23" s="113" t="s">
        <v>14</v>
      </c>
      <c r="E23" s="114" t="s">
        <v>387</v>
      </c>
      <c r="F23" s="189"/>
      <c r="G23" s="115" t="s">
        <v>604</v>
      </c>
      <c r="H23" s="115"/>
      <c r="I23" s="113"/>
      <c r="J23" s="113"/>
      <c r="K23" s="113"/>
      <c r="L23" s="116"/>
    </row>
    <row r="24" spans="1:12" ht="40.5">
      <c r="A24" s="131"/>
      <c r="B24" s="111" t="s">
        <v>359</v>
      </c>
      <c r="C24" s="112" t="s">
        <v>372</v>
      </c>
      <c r="D24" s="113" t="s">
        <v>14</v>
      </c>
      <c r="E24" s="114" t="s">
        <v>388</v>
      </c>
      <c r="F24" s="188" t="s">
        <v>390</v>
      </c>
      <c r="G24" s="115" t="s">
        <v>604</v>
      </c>
      <c r="H24" s="115"/>
      <c r="I24" s="113"/>
      <c r="J24" s="113"/>
      <c r="K24" s="113"/>
      <c r="L24" s="120" t="s">
        <v>126</v>
      </c>
    </row>
    <row r="25" spans="1:12">
      <c r="A25" s="131"/>
      <c r="B25" s="111" t="s">
        <v>359</v>
      </c>
      <c r="C25" s="112" t="s">
        <v>372</v>
      </c>
      <c r="D25" s="113" t="s">
        <v>14</v>
      </c>
      <c r="E25" s="114" t="s">
        <v>389</v>
      </c>
      <c r="F25" s="189"/>
      <c r="G25" s="115" t="s">
        <v>604</v>
      </c>
      <c r="H25" s="115"/>
      <c r="I25" s="113"/>
      <c r="J25" s="113"/>
      <c r="K25" s="113"/>
      <c r="L25" s="116"/>
    </row>
    <row r="26" spans="1:12" ht="27">
      <c r="A26" s="131"/>
      <c r="B26" s="111" t="s">
        <v>359</v>
      </c>
      <c r="C26" s="112" t="s">
        <v>372</v>
      </c>
      <c r="D26" s="113" t="s">
        <v>14</v>
      </c>
      <c r="E26" s="114" t="s">
        <v>391</v>
      </c>
      <c r="F26" s="188" t="s">
        <v>393</v>
      </c>
      <c r="G26" s="115" t="s">
        <v>604</v>
      </c>
      <c r="H26" s="115"/>
      <c r="I26" s="113"/>
      <c r="J26" s="113"/>
      <c r="K26" s="113"/>
      <c r="L26" s="116"/>
    </row>
    <row r="27" spans="1:12" ht="24" customHeight="1">
      <c r="A27" s="131"/>
      <c r="B27" s="111" t="s">
        <v>359</v>
      </c>
      <c r="C27" s="112" t="s">
        <v>372</v>
      </c>
      <c r="D27" s="113" t="s">
        <v>14</v>
      </c>
      <c r="E27" s="114" t="s">
        <v>392</v>
      </c>
      <c r="F27" s="189"/>
      <c r="G27" s="115" t="s">
        <v>604</v>
      </c>
      <c r="H27" s="115"/>
      <c r="I27" s="113"/>
      <c r="J27" s="113"/>
      <c r="K27" s="113"/>
      <c r="L27" s="116"/>
    </row>
    <row r="28" spans="1:12" ht="24" customHeight="1">
      <c r="A28" s="131"/>
      <c r="B28" s="111" t="s">
        <v>359</v>
      </c>
      <c r="C28" s="112" t="s">
        <v>372</v>
      </c>
      <c r="D28" s="113" t="s">
        <v>14</v>
      </c>
      <c r="E28" s="114" t="s">
        <v>391</v>
      </c>
      <c r="F28" s="188" t="s">
        <v>398</v>
      </c>
      <c r="G28" s="115" t="s">
        <v>604</v>
      </c>
      <c r="H28" s="115"/>
      <c r="I28" s="113"/>
      <c r="J28" s="113"/>
      <c r="K28" s="113"/>
      <c r="L28" s="116"/>
    </row>
    <row r="29" spans="1:12" ht="27">
      <c r="A29" s="131"/>
      <c r="B29" s="111" t="s">
        <v>359</v>
      </c>
      <c r="C29" s="112" t="s">
        <v>372</v>
      </c>
      <c r="D29" s="113" t="s">
        <v>14</v>
      </c>
      <c r="E29" s="114" t="s">
        <v>394</v>
      </c>
      <c r="F29" s="197"/>
      <c r="G29" s="115" t="s">
        <v>604</v>
      </c>
      <c r="H29" s="115"/>
      <c r="I29" s="113"/>
      <c r="J29" s="113"/>
      <c r="K29" s="113"/>
      <c r="L29" s="116"/>
    </row>
    <row r="30" spans="1:12" ht="23.25" customHeight="1">
      <c r="A30" s="131"/>
      <c r="B30" s="111" t="s">
        <v>359</v>
      </c>
      <c r="C30" s="112" t="s">
        <v>372</v>
      </c>
      <c r="D30" s="113" t="s">
        <v>14</v>
      </c>
      <c r="E30" s="114" t="s">
        <v>395</v>
      </c>
      <c r="F30" s="197"/>
      <c r="G30" s="115" t="s">
        <v>604</v>
      </c>
      <c r="H30" s="115"/>
      <c r="I30" s="113"/>
      <c r="J30" s="113"/>
      <c r="K30" s="113"/>
      <c r="L30" s="116"/>
    </row>
    <row r="31" spans="1:12" ht="27" customHeight="1">
      <c r="A31" s="131"/>
      <c r="B31" s="111" t="s">
        <v>359</v>
      </c>
      <c r="C31" s="112" t="s">
        <v>372</v>
      </c>
      <c r="D31" s="113" t="s">
        <v>14</v>
      </c>
      <c r="E31" s="114" t="s">
        <v>396</v>
      </c>
      <c r="F31" s="197"/>
      <c r="G31" s="115" t="s">
        <v>604</v>
      </c>
      <c r="H31" s="115"/>
      <c r="I31" s="113"/>
      <c r="J31" s="113"/>
      <c r="K31" s="113"/>
      <c r="L31" s="116"/>
    </row>
    <row r="32" spans="1:12" ht="40.5" customHeight="1">
      <c r="A32" s="131"/>
      <c r="B32" s="111" t="s">
        <v>359</v>
      </c>
      <c r="C32" s="112" t="s">
        <v>372</v>
      </c>
      <c r="D32" s="113" t="s">
        <v>14</v>
      </c>
      <c r="E32" s="114" t="s">
        <v>397</v>
      </c>
      <c r="F32" s="189"/>
      <c r="G32" s="115" t="s">
        <v>604</v>
      </c>
      <c r="H32" s="115"/>
      <c r="I32" s="113"/>
      <c r="J32" s="113"/>
      <c r="K32" s="113"/>
      <c r="L32" s="116"/>
    </row>
    <row r="33" spans="1:12" ht="40.5" customHeight="1">
      <c r="A33" s="131"/>
      <c r="B33" s="111" t="s">
        <v>359</v>
      </c>
      <c r="C33" s="112" t="s">
        <v>372</v>
      </c>
      <c r="D33" s="113" t="s">
        <v>14</v>
      </c>
      <c r="E33" s="114" t="s">
        <v>399</v>
      </c>
      <c r="F33" s="188" t="s">
        <v>403</v>
      </c>
      <c r="G33" s="115" t="s">
        <v>604</v>
      </c>
      <c r="H33" s="115"/>
      <c r="I33" s="113"/>
      <c r="J33" s="113"/>
      <c r="K33" s="113"/>
      <c r="L33" s="116"/>
    </row>
    <row r="34" spans="1:12" ht="27" customHeight="1">
      <c r="A34" s="131"/>
      <c r="B34" s="111" t="s">
        <v>359</v>
      </c>
      <c r="C34" s="112" t="s">
        <v>372</v>
      </c>
      <c r="D34" s="113" t="s">
        <v>14</v>
      </c>
      <c r="E34" s="114" t="s">
        <v>400</v>
      </c>
      <c r="F34" s="197"/>
      <c r="G34" s="115" t="s">
        <v>604</v>
      </c>
      <c r="H34" s="115"/>
      <c r="I34" s="113"/>
      <c r="J34" s="113"/>
      <c r="K34" s="113"/>
      <c r="L34" s="116"/>
    </row>
    <row r="35" spans="1:12" ht="23.25" customHeight="1">
      <c r="A35" s="131"/>
      <c r="B35" s="111" t="s">
        <v>359</v>
      </c>
      <c r="C35" s="112" t="s">
        <v>372</v>
      </c>
      <c r="D35" s="113" t="s">
        <v>14</v>
      </c>
      <c r="E35" s="114" t="s">
        <v>401</v>
      </c>
      <c r="F35" s="197"/>
      <c r="G35" s="115" t="s">
        <v>604</v>
      </c>
      <c r="H35" s="115"/>
      <c r="I35" s="113"/>
      <c r="J35" s="113"/>
      <c r="K35" s="113"/>
      <c r="L35" s="116"/>
    </row>
    <row r="36" spans="1:12" ht="27" customHeight="1">
      <c r="A36" s="131"/>
      <c r="B36" s="111" t="s">
        <v>359</v>
      </c>
      <c r="C36" s="112" t="s">
        <v>372</v>
      </c>
      <c r="D36" s="113" t="s">
        <v>14</v>
      </c>
      <c r="E36" s="114" t="s">
        <v>402</v>
      </c>
      <c r="F36" s="189"/>
      <c r="G36" s="115" t="s">
        <v>604</v>
      </c>
      <c r="H36" s="115"/>
      <c r="I36" s="113"/>
      <c r="J36" s="113"/>
      <c r="K36" s="113"/>
      <c r="L36" s="116"/>
    </row>
    <row r="37" spans="1:12" ht="27" customHeight="1">
      <c r="A37" s="131"/>
      <c r="B37" s="111" t="s">
        <v>359</v>
      </c>
      <c r="C37" s="112" t="s">
        <v>372</v>
      </c>
      <c r="D37" s="113" t="s">
        <v>14</v>
      </c>
      <c r="E37" s="114" t="s">
        <v>404</v>
      </c>
      <c r="F37" s="117" t="s">
        <v>405</v>
      </c>
      <c r="G37" s="115" t="s">
        <v>604</v>
      </c>
      <c r="H37" s="115"/>
      <c r="I37" s="113"/>
      <c r="J37" s="113"/>
      <c r="K37" s="113"/>
      <c r="L37" s="116"/>
    </row>
    <row r="38" spans="1:12" ht="24" customHeight="1">
      <c r="A38" s="131"/>
      <c r="B38" s="111" t="s">
        <v>359</v>
      </c>
      <c r="C38" s="112" t="s">
        <v>372</v>
      </c>
      <c r="D38" s="113" t="s">
        <v>14</v>
      </c>
      <c r="E38" s="117" t="s">
        <v>407</v>
      </c>
      <c r="F38" s="117" t="s">
        <v>406</v>
      </c>
      <c r="G38" s="115" t="s">
        <v>604</v>
      </c>
      <c r="H38" s="115"/>
      <c r="I38" s="113"/>
      <c r="J38" s="113"/>
      <c r="K38" s="113"/>
      <c r="L38" s="116"/>
    </row>
    <row r="39" spans="1:12" ht="27" customHeight="1">
      <c r="A39" s="131"/>
      <c r="B39" s="111" t="s">
        <v>563</v>
      </c>
      <c r="C39" s="112" t="s">
        <v>408</v>
      </c>
      <c r="D39" s="113" t="s">
        <v>14</v>
      </c>
      <c r="E39" s="117" t="s">
        <v>410</v>
      </c>
      <c r="F39" s="188" t="s">
        <v>409</v>
      </c>
      <c r="G39" s="115" t="s">
        <v>604</v>
      </c>
      <c r="H39" s="115"/>
      <c r="I39" s="113"/>
      <c r="J39" s="113"/>
      <c r="K39" s="113"/>
      <c r="L39" s="116"/>
    </row>
    <row r="40" spans="1:12" ht="27" customHeight="1">
      <c r="A40" s="131"/>
      <c r="B40" s="111" t="s">
        <v>563</v>
      </c>
      <c r="C40" s="112" t="s">
        <v>408</v>
      </c>
      <c r="D40" s="113" t="s">
        <v>14</v>
      </c>
      <c r="E40" s="114" t="s">
        <v>411</v>
      </c>
      <c r="F40" s="189"/>
      <c r="G40" s="115" t="s">
        <v>604</v>
      </c>
      <c r="H40" s="118"/>
      <c r="I40" s="113"/>
      <c r="J40" s="113"/>
      <c r="K40" s="113"/>
      <c r="L40" s="116"/>
    </row>
    <row r="41" spans="1:12" ht="27" customHeight="1">
      <c r="A41" s="131"/>
      <c r="B41" s="111" t="s">
        <v>563</v>
      </c>
      <c r="C41" s="112" t="s">
        <v>408</v>
      </c>
      <c r="D41" s="113" t="s">
        <v>14</v>
      </c>
      <c r="E41" s="114" t="s">
        <v>412</v>
      </c>
      <c r="F41" s="188" t="s">
        <v>414</v>
      </c>
      <c r="G41" s="115" t="s">
        <v>604</v>
      </c>
      <c r="H41" s="115"/>
      <c r="I41" s="113"/>
      <c r="J41" s="113"/>
      <c r="K41" s="113"/>
      <c r="L41" s="116"/>
    </row>
    <row r="42" spans="1:12" ht="27" customHeight="1">
      <c r="A42" s="131"/>
      <c r="B42" s="111" t="s">
        <v>563</v>
      </c>
      <c r="C42" s="112" t="s">
        <v>408</v>
      </c>
      <c r="D42" s="113" t="s">
        <v>14</v>
      </c>
      <c r="E42" s="114" t="s">
        <v>413</v>
      </c>
      <c r="F42" s="189"/>
      <c r="G42" s="115" t="s">
        <v>604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563</v>
      </c>
      <c r="C43" s="112" t="s">
        <v>408</v>
      </c>
      <c r="D43" s="113" t="s">
        <v>14</v>
      </c>
      <c r="E43" s="114" t="s">
        <v>415</v>
      </c>
      <c r="F43" s="188" t="s">
        <v>417</v>
      </c>
      <c r="G43" s="115" t="s">
        <v>604</v>
      </c>
      <c r="H43" s="115"/>
      <c r="I43" s="113"/>
      <c r="J43" s="113"/>
      <c r="K43" s="113"/>
      <c r="L43" s="116"/>
    </row>
    <row r="44" spans="1:12" ht="40.5" customHeight="1">
      <c r="A44" s="131"/>
      <c r="B44" s="111" t="s">
        <v>563</v>
      </c>
      <c r="C44" s="112" t="s">
        <v>408</v>
      </c>
      <c r="D44" s="113" t="s">
        <v>14</v>
      </c>
      <c r="E44" s="114" t="s">
        <v>416</v>
      </c>
      <c r="F44" s="189"/>
      <c r="G44" s="115" t="s">
        <v>604</v>
      </c>
      <c r="H44" s="121"/>
      <c r="I44" s="113"/>
      <c r="J44" s="113"/>
      <c r="K44" s="113"/>
      <c r="L44" s="116"/>
    </row>
    <row r="45" spans="1:12" ht="40.5" customHeight="1">
      <c r="A45" s="131"/>
      <c r="B45" s="111" t="s">
        <v>563</v>
      </c>
      <c r="C45" s="112" t="s">
        <v>408</v>
      </c>
      <c r="D45" s="113" t="s">
        <v>14</v>
      </c>
      <c r="E45" s="114" t="s">
        <v>419</v>
      </c>
      <c r="F45" s="188" t="s">
        <v>418</v>
      </c>
      <c r="G45" s="115" t="s">
        <v>604</v>
      </c>
      <c r="H45" s="121"/>
      <c r="I45" s="113"/>
      <c r="J45" s="113"/>
      <c r="K45" s="113"/>
      <c r="L45" s="116"/>
    </row>
    <row r="46" spans="1:12" ht="40.5" customHeight="1">
      <c r="A46" s="131"/>
      <c r="B46" s="111" t="s">
        <v>563</v>
      </c>
      <c r="C46" s="112" t="s">
        <v>408</v>
      </c>
      <c r="D46" s="113" t="s">
        <v>14</v>
      </c>
      <c r="E46" s="114" t="s">
        <v>420</v>
      </c>
      <c r="F46" s="197"/>
      <c r="G46" s="115" t="s">
        <v>604</v>
      </c>
      <c r="H46" s="115"/>
      <c r="I46" s="113"/>
      <c r="J46" s="113"/>
      <c r="K46" s="113"/>
      <c r="L46" s="116"/>
    </row>
    <row r="47" spans="1:12" ht="81.75" customHeight="1">
      <c r="A47" s="131"/>
      <c r="B47" s="111" t="s">
        <v>563</v>
      </c>
      <c r="C47" s="112" t="s">
        <v>408</v>
      </c>
      <c r="D47" s="113" t="s">
        <v>14</v>
      </c>
      <c r="E47" s="114" t="s">
        <v>421</v>
      </c>
      <c r="F47" s="189"/>
      <c r="G47" s="115" t="s">
        <v>604</v>
      </c>
      <c r="H47" s="122"/>
      <c r="I47" s="113"/>
      <c r="J47" s="113"/>
      <c r="K47" s="113"/>
      <c r="L47" s="116"/>
    </row>
    <row r="48" spans="1:12" ht="24" customHeight="1">
      <c r="A48" s="131"/>
      <c r="B48" s="111" t="s">
        <v>563</v>
      </c>
      <c r="C48" s="112" t="s">
        <v>572</v>
      </c>
      <c r="D48" s="113" t="s">
        <v>31</v>
      </c>
      <c r="E48" s="114" t="s">
        <v>424</v>
      </c>
      <c r="F48" s="117" t="s">
        <v>422</v>
      </c>
      <c r="G48" s="115" t="s">
        <v>604</v>
      </c>
      <c r="H48" s="115"/>
      <c r="I48" s="113"/>
      <c r="J48" s="113"/>
      <c r="K48" s="113"/>
      <c r="L48" s="116"/>
    </row>
    <row r="49" spans="1:12" ht="24" customHeight="1">
      <c r="A49" s="131"/>
      <c r="B49" s="111" t="s">
        <v>563</v>
      </c>
      <c r="C49" s="112" t="s">
        <v>427</v>
      </c>
      <c r="D49" s="113" t="s">
        <v>14</v>
      </c>
      <c r="E49" s="114" t="s">
        <v>426</v>
      </c>
      <c r="F49" s="188" t="s">
        <v>425</v>
      </c>
      <c r="G49" s="115" t="s">
        <v>604</v>
      </c>
      <c r="H49" s="115"/>
      <c r="I49" s="113"/>
      <c r="J49" s="113"/>
      <c r="K49" s="113"/>
      <c r="L49" s="116"/>
    </row>
    <row r="50" spans="1:12" ht="27">
      <c r="A50" s="131"/>
      <c r="B50" s="111" t="s">
        <v>563</v>
      </c>
      <c r="C50" s="112" t="s">
        <v>427</v>
      </c>
      <c r="D50" s="113" t="s">
        <v>14</v>
      </c>
      <c r="E50" s="114" t="s">
        <v>428</v>
      </c>
      <c r="F50" s="197"/>
      <c r="G50" s="115" t="s">
        <v>604</v>
      </c>
      <c r="H50" s="115"/>
      <c r="I50" s="113"/>
      <c r="J50" s="113"/>
      <c r="K50" s="113"/>
      <c r="L50" s="116"/>
    </row>
    <row r="51" spans="1:12" ht="40.5" customHeight="1">
      <c r="A51" s="131"/>
      <c r="B51" s="111" t="s">
        <v>563</v>
      </c>
      <c r="C51" s="112" t="s">
        <v>427</v>
      </c>
      <c r="D51" s="113" t="s">
        <v>14</v>
      </c>
      <c r="E51" s="114" t="s">
        <v>429</v>
      </c>
      <c r="F51" s="197"/>
      <c r="G51" s="115" t="s">
        <v>604</v>
      </c>
      <c r="H51" s="122"/>
      <c r="I51" s="113"/>
      <c r="J51" s="113"/>
      <c r="K51" s="113"/>
      <c r="L51" s="116"/>
    </row>
    <row r="52" spans="1:12" ht="27" customHeight="1">
      <c r="A52" s="131"/>
      <c r="B52" s="111" t="s">
        <v>563</v>
      </c>
      <c r="C52" s="112" t="s">
        <v>427</v>
      </c>
      <c r="D52" s="113" t="s">
        <v>14</v>
      </c>
      <c r="E52" s="114" t="s">
        <v>430</v>
      </c>
      <c r="F52" s="189"/>
      <c r="G52" s="115" t="s">
        <v>604</v>
      </c>
      <c r="H52" s="115"/>
      <c r="I52" s="113"/>
      <c r="J52" s="113"/>
      <c r="K52" s="113"/>
      <c r="L52" s="116"/>
    </row>
    <row r="53" spans="1:12" ht="32.25" customHeight="1">
      <c r="A53" s="131"/>
      <c r="B53" s="111" t="s">
        <v>563</v>
      </c>
      <c r="C53" s="112" t="s">
        <v>427</v>
      </c>
      <c r="D53" s="113" t="s">
        <v>14</v>
      </c>
      <c r="E53" s="114" t="s">
        <v>432</v>
      </c>
      <c r="F53" s="117" t="s">
        <v>431</v>
      </c>
      <c r="G53" s="115" t="s">
        <v>604</v>
      </c>
      <c r="H53" s="115"/>
      <c r="I53" s="113"/>
      <c r="J53" s="113"/>
      <c r="K53" s="113"/>
      <c r="L53" s="116"/>
    </row>
  </sheetData>
  <autoFilter ref="A6:Q44"/>
  <mergeCells count="17">
    <mergeCell ref="F49:F52"/>
    <mergeCell ref="F8:F10"/>
    <mergeCell ref="F11:F12"/>
    <mergeCell ref="F14:F16"/>
    <mergeCell ref="F19:F21"/>
    <mergeCell ref="F24:F25"/>
    <mergeCell ref="F26:F27"/>
    <mergeCell ref="F28:F32"/>
    <mergeCell ref="F33:F36"/>
    <mergeCell ref="F39:F40"/>
    <mergeCell ref="F41:F42"/>
    <mergeCell ref="F22:F23"/>
    <mergeCell ref="B1:D1"/>
    <mergeCell ref="B2:D2"/>
    <mergeCell ref="B3:D3"/>
    <mergeCell ref="F43:F44"/>
    <mergeCell ref="F45:F47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Normal="100" workbookViewId="0">
      <pane xSplit="3" ySplit="6" topLeftCell="D49" activePane="bottomRight" state="frozen"/>
      <selection pane="topRight" activeCell="D1" sqref="D1"/>
      <selection pane="bottomLeft" activeCell="A7" sqref="A7"/>
      <selection pane="bottomRight" activeCell="E53" sqref="E53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433</v>
      </c>
      <c r="C2" s="201"/>
      <c r="D2" s="201"/>
      <c r="E2" s="35"/>
      <c r="F2" s="35"/>
      <c r="G2" s="37" t="s">
        <v>67</v>
      </c>
      <c r="H2" s="37">
        <f>COUNTIF($D$7:$D$55, "오류")</f>
        <v>35</v>
      </c>
      <c r="I2" s="37">
        <f>COUNTIFS($D$7:$D$55, "=오류", $I$7:$I$55, "O")</f>
        <v>25</v>
      </c>
      <c r="J2" s="37">
        <f>H2-I2</f>
        <v>10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COUNTIF($D$7:$D$55, "개선")</f>
        <v>14</v>
      </c>
      <c r="I3" s="37">
        <f>COUNTIFS($D$7:$D$55, "=개선", $I$7:$I$55, "O")</f>
        <v>0</v>
      </c>
      <c r="J3" s="37">
        <f>H3-I3</f>
        <v>14</v>
      </c>
    </row>
    <row r="4" spans="1:12">
      <c r="G4" s="37" t="s">
        <v>75</v>
      </c>
      <c r="H4" s="37">
        <f>SUM(H2:H3)</f>
        <v>49</v>
      </c>
      <c r="I4" s="37">
        <f>SUM(I2:I3)</f>
        <v>25</v>
      </c>
      <c r="J4" s="37">
        <f>SUM(J2:J3)</f>
        <v>24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434</v>
      </c>
      <c r="B7" s="111" t="s">
        <v>435</v>
      </c>
      <c r="C7" s="112" t="s">
        <v>435</v>
      </c>
      <c r="D7" s="113" t="s">
        <v>14</v>
      </c>
      <c r="E7" s="114" t="s">
        <v>437</v>
      </c>
      <c r="F7" s="188" t="s">
        <v>436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435</v>
      </c>
      <c r="C8" s="112" t="s">
        <v>435</v>
      </c>
      <c r="D8" s="113" t="s">
        <v>14</v>
      </c>
      <c r="E8" s="114" t="s">
        <v>438</v>
      </c>
      <c r="F8" s="197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435</v>
      </c>
      <c r="C9" s="112" t="s">
        <v>435</v>
      </c>
      <c r="D9" s="113" t="s">
        <v>14</v>
      </c>
      <c r="E9" s="114" t="s">
        <v>439</v>
      </c>
      <c r="F9" s="189"/>
      <c r="G9" s="115"/>
      <c r="H9" s="115"/>
      <c r="I9" s="113" t="s">
        <v>220</v>
      </c>
      <c r="J9" s="113"/>
      <c r="K9" s="113"/>
      <c r="L9" s="116"/>
    </row>
    <row r="10" spans="1:12" s="2" customFormat="1" ht="27">
      <c r="A10" s="131"/>
      <c r="B10" s="111" t="s">
        <v>435</v>
      </c>
      <c r="C10" s="112" t="s">
        <v>435</v>
      </c>
      <c r="D10" s="113" t="s">
        <v>14</v>
      </c>
      <c r="E10" s="114" t="s">
        <v>441</v>
      </c>
      <c r="F10" s="125" t="s">
        <v>440</v>
      </c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435</v>
      </c>
      <c r="C11" s="112" t="s">
        <v>435</v>
      </c>
      <c r="D11" s="113" t="s">
        <v>14</v>
      </c>
      <c r="E11" s="114" t="s">
        <v>443</v>
      </c>
      <c r="F11" s="188" t="s">
        <v>442</v>
      </c>
      <c r="G11" s="115"/>
      <c r="H11" s="115"/>
      <c r="I11" s="113" t="s">
        <v>220</v>
      </c>
      <c r="J11" s="113"/>
      <c r="K11" s="113"/>
      <c r="L11" s="116"/>
    </row>
    <row r="12" spans="1:12" s="2" customFormat="1" ht="27">
      <c r="A12" s="131"/>
      <c r="B12" s="111" t="s">
        <v>435</v>
      </c>
      <c r="C12" s="112" t="s">
        <v>435</v>
      </c>
      <c r="D12" s="113" t="s">
        <v>14</v>
      </c>
      <c r="E12" s="114" t="s">
        <v>444</v>
      </c>
      <c r="F12" s="197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435</v>
      </c>
      <c r="C13" s="112" t="s">
        <v>435</v>
      </c>
      <c r="D13" s="113" t="s">
        <v>14</v>
      </c>
      <c r="E13" s="114" t="s">
        <v>445</v>
      </c>
      <c r="F13" s="189"/>
      <c r="G13" s="115"/>
      <c r="H13" s="115"/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435</v>
      </c>
      <c r="C14" s="112" t="s">
        <v>435</v>
      </c>
      <c r="D14" s="113" t="s">
        <v>14</v>
      </c>
      <c r="E14" s="114" t="s">
        <v>447</v>
      </c>
      <c r="F14" s="125" t="s">
        <v>446</v>
      </c>
      <c r="G14" s="115"/>
      <c r="H14" s="115"/>
      <c r="I14" s="113" t="s">
        <v>220</v>
      </c>
      <c r="J14" s="113"/>
      <c r="K14" s="113"/>
      <c r="L14" s="116"/>
    </row>
    <row r="15" spans="1:12" s="2" customFormat="1">
      <c r="A15" s="131"/>
      <c r="B15" s="111" t="s">
        <v>435</v>
      </c>
      <c r="C15" s="112" t="s">
        <v>435</v>
      </c>
      <c r="D15" s="113" t="s">
        <v>14</v>
      </c>
      <c r="E15" s="114" t="s">
        <v>449</v>
      </c>
      <c r="F15" s="188" t="s">
        <v>448</v>
      </c>
      <c r="G15" s="115"/>
      <c r="H15" s="115"/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435</v>
      </c>
      <c r="C16" s="112" t="s">
        <v>435</v>
      </c>
      <c r="D16" s="113" t="s">
        <v>14</v>
      </c>
      <c r="E16" s="114" t="s">
        <v>450</v>
      </c>
      <c r="F16" s="197"/>
      <c r="G16" s="115"/>
      <c r="H16" s="115"/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435</v>
      </c>
      <c r="C17" s="112" t="s">
        <v>435</v>
      </c>
      <c r="D17" s="113" t="s">
        <v>14</v>
      </c>
      <c r="E17" s="114" t="s">
        <v>451</v>
      </c>
      <c r="F17" s="189"/>
      <c r="G17" s="115"/>
      <c r="H17" s="115"/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435</v>
      </c>
      <c r="C18" s="112" t="s">
        <v>435</v>
      </c>
      <c r="D18" s="113" t="s">
        <v>14</v>
      </c>
      <c r="E18" s="117" t="s">
        <v>453</v>
      </c>
      <c r="F18" s="188" t="s">
        <v>452</v>
      </c>
      <c r="G18" s="118"/>
      <c r="H18" s="115"/>
      <c r="I18" s="113" t="s">
        <v>220</v>
      </c>
      <c r="J18" s="113"/>
      <c r="K18" s="113"/>
      <c r="L18" s="119" t="s">
        <v>115</v>
      </c>
    </row>
    <row r="19" spans="1:12" ht="27" customHeight="1">
      <c r="A19" s="131"/>
      <c r="B19" s="111" t="s">
        <v>435</v>
      </c>
      <c r="C19" s="112" t="s">
        <v>435</v>
      </c>
      <c r="D19" s="113" t="s">
        <v>14</v>
      </c>
      <c r="E19" s="114" t="s">
        <v>458</v>
      </c>
      <c r="F19" s="189"/>
      <c r="G19" s="115"/>
      <c r="H19" s="115"/>
      <c r="I19" s="113" t="s">
        <v>220</v>
      </c>
      <c r="J19" s="113"/>
      <c r="K19" s="113"/>
      <c r="L19" s="116"/>
    </row>
    <row r="20" spans="1:12" ht="27" customHeight="1">
      <c r="A20" s="131"/>
      <c r="B20" s="111" t="s">
        <v>435</v>
      </c>
      <c r="C20" s="112" t="s">
        <v>435</v>
      </c>
      <c r="D20" s="113" t="s">
        <v>14</v>
      </c>
      <c r="E20" s="114" t="s">
        <v>449</v>
      </c>
      <c r="F20" s="188" t="s">
        <v>457</v>
      </c>
      <c r="G20" s="115"/>
      <c r="H20" s="115"/>
      <c r="I20" s="113" t="s">
        <v>220</v>
      </c>
      <c r="J20" s="113"/>
      <c r="K20" s="113"/>
      <c r="L20" s="116"/>
    </row>
    <row r="21" spans="1:12" ht="40.5" customHeight="1">
      <c r="A21" s="131"/>
      <c r="B21" s="111" t="s">
        <v>435</v>
      </c>
      <c r="C21" s="112" t="s">
        <v>435</v>
      </c>
      <c r="D21" s="113" t="s">
        <v>14</v>
      </c>
      <c r="E21" s="114" t="s">
        <v>454</v>
      </c>
      <c r="F21" s="197"/>
      <c r="G21" s="115"/>
      <c r="H21" s="115"/>
      <c r="I21" s="113" t="s">
        <v>220</v>
      </c>
      <c r="J21" s="113"/>
      <c r="K21" s="113"/>
      <c r="L21" s="116"/>
    </row>
    <row r="22" spans="1:12" ht="27" customHeight="1">
      <c r="A22" s="131"/>
      <c r="B22" s="111" t="s">
        <v>435</v>
      </c>
      <c r="C22" s="112" t="s">
        <v>435</v>
      </c>
      <c r="D22" s="113" t="s">
        <v>14</v>
      </c>
      <c r="E22" s="114" t="s">
        <v>455</v>
      </c>
      <c r="F22" s="197"/>
      <c r="G22" s="115"/>
      <c r="H22" s="115"/>
      <c r="I22" s="113" t="s">
        <v>220</v>
      </c>
      <c r="J22" s="113"/>
      <c r="K22" s="113"/>
      <c r="L22" s="116"/>
    </row>
    <row r="23" spans="1:12" ht="116.25" customHeight="1">
      <c r="A23" s="131"/>
      <c r="B23" s="111" t="s">
        <v>435</v>
      </c>
      <c r="C23" s="112" t="s">
        <v>435</v>
      </c>
      <c r="D23" s="113" t="s">
        <v>14</v>
      </c>
      <c r="E23" s="117" t="s">
        <v>456</v>
      </c>
      <c r="F23" s="189"/>
      <c r="G23" s="115"/>
      <c r="H23" s="115"/>
      <c r="I23" s="113" t="s">
        <v>220</v>
      </c>
      <c r="J23" s="113"/>
      <c r="K23" s="113"/>
      <c r="L23" s="116"/>
    </row>
    <row r="24" spans="1:12" ht="27" customHeight="1">
      <c r="A24" s="131"/>
      <c r="B24" s="111" t="s">
        <v>435</v>
      </c>
      <c r="C24" s="112" t="s">
        <v>435</v>
      </c>
      <c r="D24" s="113" t="s">
        <v>14</v>
      </c>
      <c r="E24" s="114" t="s">
        <v>460</v>
      </c>
      <c r="F24" s="188" t="s">
        <v>459</v>
      </c>
      <c r="G24" s="115"/>
      <c r="H24" s="115"/>
      <c r="I24" s="113" t="s">
        <v>220</v>
      </c>
      <c r="J24" s="113"/>
      <c r="K24" s="113"/>
      <c r="L24" s="116"/>
    </row>
    <row r="25" spans="1:12" ht="40.5">
      <c r="A25" s="131"/>
      <c r="B25" s="111" t="s">
        <v>435</v>
      </c>
      <c r="C25" s="112" t="s">
        <v>435</v>
      </c>
      <c r="D25" s="113" t="s">
        <v>14</v>
      </c>
      <c r="E25" s="114" t="s">
        <v>461</v>
      </c>
      <c r="F25" s="189"/>
      <c r="G25" s="115"/>
      <c r="H25" s="115"/>
      <c r="I25" s="113" t="s">
        <v>220</v>
      </c>
      <c r="J25" s="113"/>
      <c r="K25" s="113"/>
      <c r="L25" s="120" t="s">
        <v>126</v>
      </c>
    </row>
    <row r="26" spans="1:12" ht="27">
      <c r="A26" s="131"/>
      <c r="B26" s="111" t="s">
        <v>435</v>
      </c>
      <c r="C26" s="112" t="s">
        <v>435</v>
      </c>
      <c r="D26" s="113" t="s">
        <v>14</v>
      </c>
      <c r="E26" s="114" t="s">
        <v>462</v>
      </c>
      <c r="F26" s="117" t="s">
        <v>463</v>
      </c>
      <c r="G26" s="115"/>
      <c r="H26" s="115"/>
      <c r="I26" s="113" t="s">
        <v>220</v>
      </c>
      <c r="J26" s="113"/>
      <c r="K26" s="113"/>
      <c r="L26" s="116"/>
    </row>
    <row r="27" spans="1:12">
      <c r="A27" s="131"/>
      <c r="B27" s="111" t="s">
        <v>435</v>
      </c>
      <c r="C27" s="112" t="s">
        <v>435</v>
      </c>
      <c r="D27" s="113" t="s">
        <v>14</v>
      </c>
      <c r="E27" s="114" t="s">
        <v>464</v>
      </c>
      <c r="F27" s="188" t="s">
        <v>465</v>
      </c>
      <c r="G27" s="115"/>
      <c r="H27" s="115"/>
      <c r="I27" s="113" t="s">
        <v>220</v>
      </c>
      <c r="J27" s="113"/>
      <c r="K27" s="113"/>
      <c r="L27" s="116"/>
    </row>
    <row r="28" spans="1:12" ht="24" customHeight="1">
      <c r="A28" s="131"/>
      <c r="B28" s="111" t="s">
        <v>435</v>
      </c>
      <c r="C28" s="112" t="s">
        <v>435</v>
      </c>
      <c r="D28" s="113" t="s">
        <v>14</v>
      </c>
      <c r="E28" s="114" t="s">
        <v>466</v>
      </c>
      <c r="F28" s="197"/>
      <c r="G28" s="115"/>
      <c r="H28" s="115"/>
      <c r="I28" s="113" t="s">
        <v>220</v>
      </c>
      <c r="J28" s="113"/>
      <c r="K28" s="113"/>
      <c r="L28" s="116"/>
    </row>
    <row r="29" spans="1:12" ht="24" customHeight="1">
      <c r="A29" s="131"/>
      <c r="B29" s="111" t="s">
        <v>435</v>
      </c>
      <c r="C29" s="112" t="s">
        <v>435</v>
      </c>
      <c r="D29" s="113" t="s">
        <v>14</v>
      </c>
      <c r="E29" s="114" t="s">
        <v>467</v>
      </c>
      <c r="F29" s="197"/>
      <c r="G29" s="115"/>
      <c r="H29" s="115"/>
      <c r="I29" s="113" t="s">
        <v>220</v>
      </c>
      <c r="J29" s="113"/>
      <c r="K29" s="113"/>
      <c r="L29" s="116"/>
    </row>
    <row r="30" spans="1:12" ht="27">
      <c r="A30" s="131"/>
      <c r="B30" s="111" t="s">
        <v>435</v>
      </c>
      <c r="C30" s="112" t="s">
        <v>435</v>
      </c>
      <c r="D30" s="113" t="s">
        <v>14</v>
      </c>
      <c r="E30" s="114" t="s">
        <v>468</v>
      </c>
      <c r="F30" s="197"/>
      <c r="G30" s="115"/>
      <c r="H30" s="115"/>
      <c r="I30" s="113" t="s">
        <v>220</v>
      </c>
      <c r="J30" s="113"/>
      <c r="K30" s="113"/>
      <c r="L30" s="116"/>
    </row>
    <row r="31" spans="1:12" ht="23.25" customHeight="1">
      <c r="A31" s="131"/>
      <c r="B31" s="111" t="s">
        <v>435</v>
      </c>
      <c r="C31" s="112" t="s">
        <v>435</v>
      </c>
      <c r="D31" s="113" t="s">
        <v>14</v>
      </c>
      <c r="E31" s="114" t="s">
        <v>469</v>
      </c>
      <c r="F31" s="189"/>
      <c r="G31" s="115"/>
      <c r="H31" s="115"/>
      <c r="I31" s="113" t="s">
        <v>220</v>
      </c>
      <c r="J31" s="113"/>
      <c r="K31" s="113"/>
      <c r="L31" s="116"/>
    </row>
    <row r="32" spans="1:12" ht="27" customHeight="1">
      <c r="A32" s="131"/>
      <c r="B32" s="111" t="s">
        <v>435</v>
      </c>
      <c r="C32" s="112" t="s">
        <v>435</v>
      </c>
      <c r="D32" s="113" t="s">
        <v>477</v>
      </c>
      <c r="E32" s="114" t="s">
        <v>471</v>
      </c>
      <c r="F32" s="188" t="s">
        <v>470</v>
      </c>
      <c r="G32" s="115" t="s">
        <v>606</v>
      </c>
      <c r="H32" s="115"/>
      <c r="I32" s="113"/>
      <c r="J32" s="113"/>
      <c r="K32" s="113"/>
      <c r="L32" s="116"/>
    </row>
    <row r="33" spans="1:12" ht="40.5" customHeight="1">
      <c r="A33" s="131"/>
      <c r="B33" s="111" t="s">
        <v>435</v>
      </c>
      <c r="C33" s="112" t="s">
        <v>435</v>
      </c>
      <c r="D33" s="113" t="s">
        <v>31</v>
      </c>
      <c r="E33" s="114" t="s">
        <v>472</v>
      </c>
      <c r="F33" s="197"/>
      <c r="G33" s="115" t="s">
        <v>606</v>
      </c>
      <c r="H33" s="115"/>
      <c r="I33" s="113"/>
      <c r="J33" s="113"/>
      <c r="K33" s="113"/>
      <c r="L33" s="116"/>
    </row>
    <row r="34" spans="1:12" ht="40.5" customHeight="1">
      <c r="A34" s="131"/>
      <c r="B34" s="111" t="s">
        <v>435</v>
      </c>
      <c r="C34" s="112" t="s">
        <v>435</v>
      </c>
      <c r="D34" s="113" t="s">
        <v>477</v>
      </c>
      <c r="E34" s="114" t="s">
        <v>693</v>
      </c>
      <c r="F34" s="189"/>
      <c r="G34" s="115" t="s">
        <v>606</v>
      </c>
      <c r="H34" s="115"/>
      <c r="I34" s="113"/>
      <c r="J34" s="113"/>
      <c r="K34" s="113"/>
      <c r="L34" s="116"/>
    </row>
    <row r="35" spans="1:12" ht="40.5" customHeight="1">
      <c r="A35" s="131"/>
      <c r="B35" s="111" t="s">
        <v>435</v>
      </c>
      <c r="C35" s="112" t="s">
        <v>435</v>
      </c>
      <c r="D35" s="113" t="s">
        <v>477</v>
      </c>
      <c r="E35" s="114" t="s">
        <v>474</v>
      </c>
      <c r="F35" s="188" t="s">
        <v>473</v>
      </c>
      <c r="G35" s="115" t="s">
        <v>606</v>
      </c>
      <c r="H35" s="115"/>
      <c r="I35" s="113"/>
      <c r="J35" s="113"/>
      <c r="K35" s="113"/>
      <c r="L35" s="116"/>
    </row>
    <row r="36" spans="1:12" ht="27" customHeight="1">
      <c r="A36" s="131"/>
      <c r="B36" s="111" t="s">
        <v>435</v>
      </c>
      <c r="C36" s="112" t="s">
        <v>435</v>
      </c>
      <c r="D36" s="113" t="s">
        <v>477</v>
      </c>
      <c r="E36" s="114" t="s">
        <v>475</v>
      </c>
      <c r="F36" s="197"/>
      <c r="G36" s="115" t="s">
        <v>606</v>
      </c>
      <c r="H36" s="115"/>
      <c r="I36" s="113"/>
      <c r="J36" s="113"/>
      <c r="K36" s="113"/>
      <c r="L36" s="116"/>
    </row>
    <row r="37" spans="1:12" ht="23.25" customHeight="1">
      <c r="A37" s="131"/>
      <c r="B37" s="111" t="s">
        <v>435</v>
      </c>
      <c r="C37" s="112" t="s">
        <v>435</v>
      </c>
      <c r="D37" s="113" t="s">
        <v>31</v>
      </c>
      <c r="E37" s="114" t="s">
        <v>476</v>
      </c>
      <c r="F37" s="197"/>
      <c r="G37" s="115" t="s">
        <v>606</v>
      </c>
      <c r="H37" s="115"/>
      <c r="I37" s="113"/>
      <c r="J37" s="113"/>
      <c r="K37" s="113"/>
      <c r="L37" s="116"/>
    </row>
    <row r="38" spans="1:12" ht="23.25" customHeight="1">
      <c r="A38" s="131"/>
      <c r="B38" s="111" t="s">
        <v>435</v>
      </c>
      <c r="C38" s="112" t="s">
        <v>435</v>
      </c>
      <c r="D38" s="113" t="s">
        <v>31</v>
      </c>
      <c r="E38" s="114" t="s">
        <v>689</v>
      </c>
      <c r="F38" s="197"/>
      <c r="G38" s="115" t="s">
        <v>606</v>
      </c>
      <c r="H38" s="115"/>
      <c r="I38" s="113"/>
      <c r="J38" s="113"/>
      <c r="K38" s="113"/>
      <c r="L38" s="116"/>
    </row>
    <row r="39" spans="1:12" ht="57" customHeight="1">
      <c r="A39" s="131"/>
      <c r="B39" s="111" t="s">
        <v>435</v>
      </c>
      <c r="C39" s="112" t="s">
        <v>435</v>
      </c>
      <c r="D39" s="113" t="s">
        <v>31</v>
      </c>
      <c r="E39" s="114" t="s">
        <v>695</v>
      </c>
      <c r="F39" s="197"/>
      <c r="G39" s="115" t="s">
        <v>606</v>
      </c>
      <c r="H39" s="115"/>
      <c r="I39" s="113"/>
      <c r="J39" s="113"/>
      <c r="K39" s="113"/>
      <c r="L39" s="116"/>
    </row>
    <row r="40" spans="1:12" ht="23.25" customHeight="1">
      <c r="A40" s="131"/>
      <c r="B40" s="111" t="s">
        <v>435</v>
      </c>
      <c r="C40" s="112" t="s">
        <v>435</v>
      </c>
      <c r="D40" s="113" t="s">
        <v>477</v>
      </c>
      <c r="E40" s="114" t="s">
        <v>690</v>
      </c>
      <c r="F40" s="189"/>
      <c r="G40" s="115" t="s">
        <v>606</v>
      </c>
      <c r="H40" s="115"/>
      <c r="I40" s="113"/>
      <c r="J40" s="113"/>
      <c r="K40" s="113"/>
      <c r="L40" s="116"/>
    </row>
    <row r="41" spans="1:12" ht="27" customHeight="1">
      <c r="A41" s="131"/>
      <c r="B41" s="111" t="s">
        <v>435</v>
      </c>
      <c r="C41" s="112" t="s">
        <v>435</v>
      </c>
      <c r="D41" s="113" t="s">
        <v>14</v>
      </c>
      <c r="E41" s="114" t="s">
        <v>479</v>
      </c>
      <c r="F41" s="188" t="s">
        <v>480</v>
      </c>
      <c r="G41" s="115" t="s">
        <v>606</v>
      </c>
      <c r="H41" s="115"/>
      <c r="I41" s="113"/>
      <c r="J41" s="113"/>
      <c r="K41" s="113"/>
      <c r="L41" s="116"/>
    </row>
    <row r="42" spans="1:12" ht="27" customHeight="1">
      <c r="A42" s="131"/>
      <c r="B42" s="111" t="s">
        <v>435</v>
      </c>
      <c r="C42" s="112" t="s">
        <v>435</v>
      </c>
      <c r="D42" s="113" t="s">
        <v>31</v>
      </c>
      <c r="E42" s="114" t="s">
        <v>691</v>
      </c>
      <c r="F42" s="197"/>
      <c r="G42" s="115" t="s">
        <v>606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435</v>
      </c>
      <c r="C43" s="112" t="s">
        <v>435</v>
      </c>
      <c r="D43" s="113" t="s">
        <v>31</v>
      </c>
      <c r="E43" s="114" t="s">
        <v>692</v>
      </c>
      <c r="F43" s="189"/>
      <c r="G43" s="115" t="s">
        <v>606</v>
      </c>
      <c r="H43" s="115"/>
      <c r="I43" s="113"/>
      <c r="J43" s="113"/>
      <c r="K43" s="113"/>
      <c r="L43" s="116"/>
    </row>
    <row r="44" spans="1:12" ht="27" customHeight="1">
      <c r="A44" s="131"/>
      <c r="B44" s="111" t="s">
        <v>423</v>
      </c>
      <c r="C44" s="112" t="s">
        <v>423</v>
      </c>
      <c r="D44" s="113" t="s">
        <v>478</v>
      </c>
      <c r="E44" s="114" t="s">
        <v>482</v>
      </c>
      <c r="F44" s="188" t="s">
        <v>481</v>
      </c>
      <c r="G44" s="115" t="s">
        <v>606</v>
      </c>
      <c r="H44" s="115"/>
      <c r="I44" s="113"/>
      <c r="J44" s="113"/>
      <c r="K44" s="113"/>
      <c r="L44" s="116"/>
    </row>
    <row r="45" spans="1:12" ht="24" customHeight="1">
      <c r="A45" s="131"/>
      <c r="B45" s="111" t="s">
        <v>423</v>
      </c>
      <c r="C45" s="112" t="s">
        <v>423</v>
      </c>
      <c r="D45" s="113" t="s">
        <v>478</v>
      </c>
      <c r="E45" s="117" t="s">
        <v>483</v>
      </c>
      <c r="F45" s="189"/>
      <c r="G45" s="115" t="s">
        <v>606</v>
      </c>
      <c r="H45" s="115"/>
      <c r="I45" s="113"/>
      <c r="J45" s="113"/>
      <c r="K45" s="113"/>
      <c r="L45" s="116"/>
    </row>
    <row r="46" spans="1:12" ht="27" customHeight="1">
      <c r="A46" s="131"/>
      <c r="B46" s="111" t="s">
        <v>423</v>
      </c>
      <c r="C46" s="112" t="s">
        <v>423</v>
      </c>
      <c r="D46" s="113" t="s">
        <v>478</v>
      </c>
      <c r="E46" s="117" t="s">
        <v>485</v>
      </c>
      <c r="F46" s="188" t="s">
        <v>484</v>
      </c>
      <c r="G46" s="115" t="s">
        <v>606</v>
      </c>
      <c r="H46" s="115"/>
      <c r="I46" s="113"/>
      <c r="J46" s="113"/>
      <c r="K46" s="113"/>
      <c r="L46" s="116"/>
    </row>
    <row r="47" spans="1:12" ht="27" customHeight="1">
      <c r="A47" s="131"/>
      <c r="B47" s="111" t="s">
        <v>423</v>
      </c>
      <c r="C47" s="112" t="s">
        <v>423</v>
      </c>
      <c r="D47" s="113" t="s">
        <v>478</v>
      </c>
      <c r="E47" s="114" t="s">
        <v>486</v>
      </c>
      <c r="F47" s="197"/>
      <c r="G47" s="115" t="s">
        <v>606</v>
      </c>
      <c r="H47" s="118"/>
      <c r="I47" s="113"/>
      <c r="J47" s="113"/>
      <c r="K47" s="113"/>
      <c r="L47" s="116"/>
    </row>
    <row r="48" spans="1:12" ht="27" customHeight="1">
      <c r="A48" s="131"/>
      <c r="B48" s="111" t="s">
        <v>423</v>
      </c>
      <c r="C48" s="112" t="s">
        <v>423</v>
      </c>
      <c r="D48" s="113" t="s">
        <v>478</v>
      </c>
      <c r="E48" s="114" t="s">
        <v>487</v>
      </c>
      <c r="F48" s="197"/>
      <c r="G48" s="115" t="s">
        <v>606</v>
      </c>
      <c r="H48" s="115"/>
      <c r="I48" s="113"/>
      <c r="J48" s="113"/>
      <c r="K48" s="113"/>
      <c r="L48" s="116"/>
    </row>
    <row r="49" spans="1:12" ht="27" customHeight="1">
      <c r="A49" s="131"/>
      <c r="B49" s="111" t="s">
        <v>423</v>
      </c>
      <c r="C49" s="112" t="s">
        <v>423</v>
      </c>
      <c r="D49" s="113" t="s">
        <v>478</v>
      </c>
      <c r="E49" s="114" t="s">
        <v>488</v>
      </c>
      <c r="F49" s="197"/>
      <c r="G49" s="115" t="s">
        <v>606</v>
      </c>
      <c r="H49" s="115"/>
      <c r="I49" s="113"/>
      <c r="J49" s="113"/>
      <c r="K49" s="113"/>
      <c r="L49" s="116"/>
    </row>
    <row r="50" spans="1:12" ht="27" customHeight="1">
      <c r="A50" s="131"/>
      <c r="B50" s="111" t="s">
        <v>423</v>
      </c>
      <c r="C50" s="112" t="s">
        <v>423</v>
      </c>
      <c r="D50" s="113" t="s">
        <v>477</v>
      </c>
      <c r="E50" s="114" t="s">
        <v>489</v>
      </c>
      <c r="F50" s="189"/>
      <c r="G50" s="115" t="s">
        <v>606</v>
      </c>
      <c r="H50" s="115"/>
      <c r="I50" s="113"/>
      <c r="J50" s="113"/>
      <c r="K50" s="113"/>
      <c r="L50" s="116"/>
    </row>
    <row r="51" spans="1:12" ht="40.5" customHeight="1">
      <c r="A51" s="131"/>
      <c r="B51" s="111" t="s">
        <v>423</v>
      </c>
      <c r="C51" s="112" t="s">
        <v>423</v>
      </c>
      <c r="D51" s="113" t="s">
        <v>478</v>
      </c>
      <c r="E51" s="114" t="s">
        <v>491</v>
      </c>
      <c r="F51" s="188" t="s">
        <v>490</v>
      </c>
      <c r="G51" s="115" t="s">
        <v>606</v>
      </c>
      <c r="H51" s="121"/>
      <c r="I51" s="113"/>
      <c r="J51" s="113"/>
      <c r="K51" s="113"/>
      <c r="L51" s="116"/>
    </row>
    <row r="52" spans="1:12" ht="40.5" customHeight="1">
      <c r="A52" s="131"/>
      <c r="B52" s="111" t="s">
        <v>423</v>
      </c>
      <c r="C52" s="112" t="s">
        <v>423</v>
      </c>
      <c r="D52" s="113" t="s">
        <v>478</v>
      </c>
      <c r="E52" s="114" t="s">
        <v>492</v>
      </c>
      <c r="F52" s="197"/>
      <c r="G52" s="115" t="s">
        <v>606</v>
      </c>
      <c r="H52" s="121"/>
      <c r="I52" s="113"/>
      <c r="J52" s="113"/>
      <c r="K52" s="113"/>
      <c r="L52" s="116"/>
    </row>
    <row r="53" spans="1:12" ht="40.5" customHeight="1">
      <c r="A53" s="131"/>
      <c r="B53" s="111" t="s">
        <v>423</v>
      </c>
      <c r="C53" s="112" t="s">
        <v>423</v>
      </c>
      <c r="D53" s="113" t="s">
        <v>478</v>
      </c>
      <c r="E53" s="114" t="s">
        <v>493</v>
      </c>
      <c r="F53" s="189"/>
      <c r="G53" s="115" t="s">
        <v>606</v>
      </c>
      <c r="H53" s="115"/>
      <c r="I53" s="113"/>
      <c r="J53" s="113"/>
      <c r="K53" s="113"/>
      <c r="L53" s="116"/>
    </row>
    <row r="54" spans="1:12">
      <c r="A54" s="131"/>
      <c r="B54" s="111" t="s">
        <v>423</v>
      </c>
      <c r="C54" s="112" t="s">
        <v>423</v>
      </c>
      <c r="D54" s="113" t="s">
        <v>31</v>
      </c>
      <c r="E54" s="114" t="s">
        <v>696</v>
      </c>
      <c r="F54" s="188" t="s">
        <v>494</v>
      </c>
      <c r="G54" s="115" t="s">
        <v>606</v>
      </c>
      <c r="H54" s="122"/>
      <c r="I54" s="113"/>
      <c r="J54" s="113"/>
      <c r="K54" s="113"/>
      <c r="L54" s="116"/>
    </row>
    <row r="55" spans="1:12" ht="72" customHeight="1">
      <c r="A55" s="131"/>
      <c r="B55" s="128" t="s">
        <v>423</v>
      </c>
      <c r="C55" s="112" t="s">
        <v>423</v>
      </c>
      <c r="D55" s="113" t="s">
        <v>31</v>
      </c>
      <c r="E55" s="114" t="s">
        <v>697</v>
      </c>
      <c r="F55" s="189"/>
      <c r="G55" s="115" t="s">
        <v>606</v>
      </c>
      <c r="H55" s="115"/>
      <c r="I55" s="113"/>
      <c r="J55" s="113"/>
      <c r="K55" s="113"/>
      <c r="L55" s="116"/>
    </row>
  </sheetData>
  <autoFilter ref="A6:Q6"/>
  <mergeCells count="17">
    <mergeCell ref="F32:F34"/>
    <mergeCell ref="F54:F55"/>
    <mergeCell ref="F41:F43"/>
    <mergeCell ref="F51:F53"/>
    <mergeCell ref="B1:D1"/>
    <mergeCell ref="B2:D2"/>
    <mergeCell ref="B3:D3"/>
    <mergeCell ref="F46:F50"/>
    <mergeCell ref="F44:F45"/>
    <mergeCell ref="F24:F25"/>
    <mergeCell ref="F7:F9"/>
    <mergeCell ref="F11:F13"/>
    <mergeCell ref="F15:F17"/>
    <mergeCell ref="F18:F19"/>
    <mergeCell ref="F20:F23"/>
    <mergeCell ref="F27:F31"/>
    <mergeCell ref="F35:F40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0. 표지</vt:lpstr>
      <vt:lpstr>00. 주간업무보고(11월 16일)</vt:lpstr>
      <vt:lpstr>1. 수행관리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2023-11-20T22:52:52Z</dcterms:modified>
</cp:coreProperties>
</file>