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(주간보고 여기서 만들것)\"/>
    </mc:Choice>
  </mc:AlternateContent>
  <bookViews>
    <workbookView xWindow="0" yWindow="0" windowWidth="28800" windowHeight="12255" tabRatio="787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전체'!$A$1:$L$349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수행세부내역(완주)'!$A$6:$Q$45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<sst xmlns="http://schemas.openxmlformats.org/spreadsheetml/2006/main" count="4522" uniqueCount="718">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</sst>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abSelected="1"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580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31" sqref="C31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584</v>
      </c>
    </row>
    <row r="3" spans="1:4" ht="17.25" thickBot="1">
      <c r="D3" s="140" t="s">
        <v>702</v>
      </c>
    </row>
    <row r="4" spans="1:4" ht="17.25" thickTop="1">
      <c r="A4" s="165" t="s">
        <v>585</v>
      </c>
      <c r="B4" s="141" t="s">
        <v>586</v>
      </c>
      <c r="C4" s="141" t="s">
        <v>587</v>
      </c>
      <c r="D4" s="167" t="s">
        <v>588</v>
      </c>
    </row>
    <row r="5" spans="1:4" ht="17.25" thickBot="1">
      <c r="A5" s="166"/>
      <c r="B5" s="142" t="s">
        <v>703</v>
      </c>
      <c r="C5" s="142" t="s">
        <v>704</v>
      </c>
      <c r="D5" s="168"/>
    </row>
    <row r="6" spans="1:4" ht="17.25" thickTop="1">
      <c r="A6" s="169" t="s">
        <v>589</v>
      </c>
      <c r="B6" s="143" t="s">
        <v>590</v>
      </c>
      <c r="C6" s="143" t="s">
        <v>591</v>
      </c>
      <c r="D6" s="144" t="s">
        <v>592</v>
      </c>
    </row>
    <row r="7" spans="1:4">
      <c r="A7" s="170"/>
      <c r="B7" s="145" t="s">
        <v>593</v>
      </c>
      <c r="C7" s="145" t="s">
        <v>593</v>
      </c>
      <c r="D7" s="146"/>
    </row>
    <row r="8" spans="1:4">
      <c r="A8" s="170"/>
      <c r="B8" s="147" t="s">
        <v>706</v>
      </c>
      <c r="C8" s="148" t="s">
        <v>594</v>
      </c>
      <c r="D8" s="146"/>
    </row>
    <row r="9" spans="1:4" ht="40.5">
      <c r="A9" s="170"/>
      <c r="B9" s="149"/>
      <c r="C9" s="150" t="s">
        <v>710</v>
      </c>
      <c r="D9" s="146"/>
    </row>
    <row r="10" spans="1:4">
      <c r="A10" s="170"/>
      <c r="B10" s="147"/>
      <c r="C10" s="148"/>
      <c r="D10" s="146"/>
    </row>
    <row r="11" spans="1:4">
      <c r="A11" s="170"/>
      <c r="B11" s="149"/>
      <c r="C11" s="150"/>
      <c r="D11" s="146"/>
    </row>
    <row r="12" spans="1:4">
      <c r="A12" s="170"/>
      <c r="B12" s="148"/>
      <c r="C12" s="145" t="s">
        <v>595</v>
      </c>
      <c r="D12" s="146"/>
    </row>
    <row r="13" spans="1:4">
      <c r="A13" s="170"/>
      <c r="B13" s="145" t="s">
        <v>595</v>
      </c>
      <c r="C13" s="147" t="s">
        <v>709</v>
      </c>
      <c r="D13" s="146"/>
    </row>
    <row r="14" spans="1:4">
      <c r="A14" s="170"/>
      <c r="B14" s="147" t="s">
        <v>596</v>
      </c>
      <c r="C14" s="147"/>
      <c r="D14" s="146"/>
    </row>
    <row r="15" spans="1:4" ht="40.5">
      <c r="A15" s="170"/>
      <c r="B15" s="151" t="s">
        <v>705</v>
      </c>
      <c r="C15" s="151"/>
      <c r="D15" s="146"/>
    </row>
    <row r="16" spans="1:4">
      <c r="A16" s="170"/>
      <c r="B16" s="147" t="s">
        <v>708</v>
      </c>
      <c r="C16" s="147"/>
      <c r="D16" s="146"/>
    </row>
    <row r="17" spans="1:4">
      <c r="A17" s="170"/>
      <c r="B17" s="151"/>
      <c r="C17" s="151"/>
      <c r="D17" s="146"/>
    </row>
    <row r="18" spans="1:4">
      <c r="A18" s="170"/>
      <c r="B18" s="151"/>
      <c r="C18" s="147"/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597</v>
      </c>
      <c r="C20" s="145" t="s">
        <v>597</v>
      </c>
      <c r="D20" s="146"/>
    </row>
    <row r="21" spans="1:4">
      <c r="A21" s="170"/>
      <c r="B21" s="148" t="s">
        <v>706</v>
      </c>
      <c r="C21" s="148" t="s">
        <v>599</v>
      </c>
      <c r="D21" s="146"/>
    </row>
    <row r="22" spans="1:4">
      <c r="A22" s="170"/>
      <c r="B22" s="148"/>
      <c r="C22" s="148" t="s">
        <v>600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601</v>
      </c>
      <c r="C25" s="145" t="s">
        <v>601</v>
      </c>
      <c r="D25" s="146"/>
    </row>
    <row r="26" spans="1:4">
      <c r="A26" s="170"/>
      <c r="B26" s="148" t="s">
        <v>598</v>
      </c>
      <c r="C26" s="148" t="s">
        <v>707</v>
      </c>
      <c r="D26" s="146"/>
    </row>
    <row r="27" spans="1:4" ht="67.5">
      <c r="A27" s="170"/>
      <c r="B27" s="148" t="s">
        <v>715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602</v>
      </c>
      <c r="C29" s="148" t="s">
        <v>602</v>
      </c>
      <c r="D29" s="146"/>
    </row>
    <row r="30" spans="1:4" ht="27">
      <c r="A30" s="170"/>
      <c r="B30" s="148" t="s">
        <v>706</v>
      </c>
      <c r="C30" s="148" t="s">
        <v>711</v>
      </c>
      <c r="D30" s="146"/>
    </row>
    <row r="31" spans="1:4">
      <c r="A31" s="170"/>
      <c r="B31" s="148"/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603</v>
      </c>
      <c r="C34" s="143" t="s">
        <v>603</v>
      </c>
      <c r="D34" s="146"/>
    </row>
    <row r="35" spans="1:4">
      <c r="A35" s="170"/>
      <c r="B35" s="148" t="s">
        <v>604</v>
      </c>
      <c r="C35" s="148" t="s">
        <v>604</v>
      </c>
      <c r="D35" s="146"/>
    </row>
    <row r="36" spans="1:4">
      <c r="A36" s="170"/>
      <c r="B36" s="148" t="s">
        <v>605</v>
      </c>
      <c r="C36" s="148" t="s">
        <v>605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606</v>
      </c>
      <c r="B40" s="143" t="s">
        <v>607</v>
      </c>
      <c r="C40" s="143" t="s">
        <v>608</v>
      </c>
      <c r="D40" s="155" t="s">
        <v>592</v>
      </c>
    </row>
    <row r="41" spans="1:4">
      <c r="A41" s="170"/>
      <c r="B41" s="156" t="s">
        <v>609</v>
      </c>
      <c r="C41" s="156" t="s">
        <v>609</v>
      </c>
      <c r="D41" s="146"/>
    </row>
    <row r="42" spans="1:4">
      <c r="A42" s="170"/>
      <c r="B42" s="148" t="s">
        <v>610</v>
      </c>
      <c r="C42" s="148" t="s">
        <v>610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J27" sqref="J27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45252</v>
      </c>
      <c r="K3" s="31"/>
    </row>
    <row r="4" spans="1:14" ht="22.5" customHeight="1">
      <c r="A4" s="186" t="s">
        <v>29</v>
      </c>
      <c r="B4" s="186" t="s">
        <v>101</v>
      </c>
      <c r="C4" s="186" t="s">
        <v>102</v>
      </c>
      <c r="D4" s="187" t="s">
        <v>105</v>
      </c>
      <c r="E4" s="187"/>
      <c r="F4" s="184" t="s">
        <v>106</v>
      </c>
      <c r="G4" s="184"/>
      <c r="H4" s="185" t="s">
        <v>103</v>
      </c>
      <c r="I4" s="186" t="s">
        <v>107</v>
      </c>
      <c r="J4" s="186" t="s">
        <v>104</v>
      </c>
    </row>
    <row r="5" spans="1:14" s="29" customFormat="1" ht="22.5" customHeight="1">
      <c r="A5" s="186"/>
      <c r="B5" s="186"/>
      <c r="C5" s="186"/>
      <c r="D5" s="46" t="s">
        <v>14</v>
      </c>
      <c r="E5" s="46" t="s">
        <v>31</v>
      </c>
      <c r="F5" s="46" t="s">
        <v>56</v>
      </c>
      <c r="G5" s="46" t="s">
        <v>57</v>
      </c>
      <c r="H5" s="185"/>
      <c r="I5" s="186"/>
      <c r="J5" s="186"/>
    </row>
    <row r="6" spans="1:14" ht="24.95" customHeight="1" outlineLevel="1">
      <c r="A6" s="173" t="s">
        <v>58</v>
      </c>
      <c r="B6" s="173" t="s">
        <v>92</v>
      </c>
      <c r="C6" s="38" t="s">
        <v>83</v>
      </c>
      <c r="D6" s="44">
        <f>COUNTIFS('1-1 전체'!D2:D349,'1. 수행관리'!C6,'1-1 전체'!E2:E349,"오류")</f>
        <v>62</v>
      </c>
      <c r="E6" s="44">
        <f>COUNTIFS('1-1 전체'!D2:D349,'1. 수행관리'!C6,'1-1 전체'!E2:E349,"개선")</f>
        <v>5</v>
      </c>
      <c r="F6" s="44">
        <f>COUNTIFS('1-1 전체'!D2:D349,'1. 수행관리'!C6,'1-1 전체'!E2:E349,"오류",'1-1 전체'!J2:J349,"O")</f>
        <v>31</v>
      </c>
      <c r="G6" s="44">
        <f>COUNTIFS('1-1 전체'!D2:D349,'1. 수행관리'!C6,'1-1 전체'!E2:E349,"개선",'1-1 전체'!J2:J349,"O")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전체'!D2:D349,'1. 수행관리'!C6,'1-1 전체'!E2:E349,"오류")</f>
        <v>62</v>
      </c>
      <c r="L6">
        <f>COUNTIFS('1-1 전체'!D2:D349,'1. 수행관리'!C6,'1-1 전체'!E2:E349,"개선")</f>
        <v>5</v>
      </c>
      <c r="M6">
        <f>COUNTIFS('1-1 전체'!D2:D349,'1. 수행관리'!C6,'1-1 전체'!E2:E349,"오류",'1-1 전체'!J2:J349,"O")</f>
        <v>31</v>
      </c>
      <c r="N6">
        <f>COUNTIFS('1-1 전체'!D2:D349,'1. 수행관리'!C6,'1-1 전체'!E2:E349,"개선",'1-1 전체'!J2:J349,"O")</f>
        <v>1</v>
      </c>
    </row>
    <row r="7" spans="1:14" s="29" customFormat="1" ht="24.95" customHeight="1" outlineLevel="1">
      <c r="A7" s="173"/>
      <c r="B7" s="173"/>
      <c r="C7" s="89" t="s">
        <v>556</v>
      </c>
      <c r="D7" s="92">
        <f>COUNTIFS('1-1 전체'!D2:D349,'1. 수행관리'!C7,'1-1 전체'!E2:E349,"오류")</f>
        <v>22</v>
      </c>
      <c r="E7" s="92">
        <f>COUNTIFS('1-1 전체'!D2:D349,'1. 수행관리'!C7,'1-1 전체'!E2:E349,"개선")</f>
        <v>1</v>
      </c>
      <c r="F7" s="92">
        <f>COUNTIFS('1-1 전체'!D2:D349,'1. 수행관리'!C7,'1-1 전체'!E2:E349,"오류",'1-1 전체'!J2:J349,"O")</f>
        <v>0</v>
      </c>
      <c r="G7" s="92">
        <f>COUNTIFS('1-1 전체'!D2:D349,'1. 수행관리'!C7,'1-1 전체'!E2:E349,"개선",'1-1 전체'!J2:J349,"O")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645</v>
      </c>
    </row>
    <row r="8" spans="1:14" s="29" customFormat="1" ht="24.95" customHeight="1" outlineLevel="1">
      <c r="A8" s="173"/>
      <c r="B8" s="173"/>
      <c r="C8" s="38" t="s">
        <v>540</v>
      </c>
      <c r="D8" s="44">
        <f>COUNTIFS('1-1 전체'!D2:D349,'1. 수행관리'!C8,'1-1 전체'!E2:E349,"오류")</f>
        <v>27</v>
      </c>
      <c r="E8" s="44">
        <f>COUNTIFS('1-1 전체'!D2:D349,'1. 수행관리'!C8,'1-1 전체'!E2:E349,"개선")</f>
        <v>0</v>
      </c>
      <c r="F8" s="44">
        <f>COUNTIFS('1-1 전체'!D2:D349,'1. 수행관리'!C8,'1-1 전체'!E2:E349,"오류",'1-1 전체'!J2:J349,"O")</f>
        <v>0</v>
      </c>
      <c r="G8" s="44">
        <f>COUNTIFS('1-1 전체'!D2:D349,'1. 수행관리'!C8,'1-1 전체'!E2:E349,"개선",'1-1 전체'!J2:J349,"O")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3"/>
      <c r="B9" s="173"/>
      <c r="C9" s="88" t="s">
        <v>228</v>
      </c>
      <c r="D9" s="44">
        <f>COUNTIFS('1-1 전체'!D3:D350,'1. 수행관리'!C9,'1-1 전체'!E3:E350,"오류")</f>
        <v>0</v>
      </c>
      <c r="E9" s="44">
        <f>COUNTIFS('1-1 전체'!D3:D350,'1. 수행관리'!C9,'1-1 전체'!E3:E350,"개선")</f>
        <v>19</v>
      </c>
      <c r="F9" s="44">
        <f>COUNTIFS('1-1 전체'!D3:D350,'1. 수행관리'!C9,'1-1 전체'!E3:E350,"오류",'1-1 전체'!J3:J350,"O")</f>
        <v>0</v>
      </c>
      <c r="G9" s="44">
        <f>COUNTIFS('1-1 전체'!D2:D349,'1. 수행관리'!C9,'1-1 전체'!E2:E349,"개선",'1-1 전체'!J2:J349,"O")</f>
        <v>0</v>
      </c>
      <c r="H9" s="37">
        <f t="shared" ref="H9" si="4">(D9+E9)-(F9+G9)</f>
        <v>19</v>
      </c>
      <c r="I9" s="138">
        <f t="shared" si="0"/>
        <v>0</v>
      </c>
      <c r="J9" s="137" t="s">
        <v>701</v>
      </c>
    </row>
    <row r="10" spans="1:14" s="29" customFormat="1" ht="24.95" customHeight="1" outlineLevel="1">
      <c r="A10" s="173"/>
      <c r="B10" s="173" t="s">
        <v>93</v>
      </c>
      <c r="C10" s="89" t="s">
        <v>28</v>
      </c>
      <c r="D10" s="44">
        <f>COUNTIFS('1-1 전체'!D3:D350,'1. 수행관리'!C10,'1-1 전체'!E3:E350,"오류")</f>
        <v>0</v>
      </c>
      <c r="E10" s="44">
        <f>COUNTIFS('1-1 전체'!D3:D350,'1. 수행관리'!C10,'1-1 전체'!E3:E350,"개선")</f>
        <v>1</v>
      </c>
      <c r="F10" s="44">
        <f>COUNTIFS('1-1 전체'!D3:D350,'1. 수행관리'!C10,'1-1 전체'!E3:E350,"오류",'1-1 전체'!J3:J350,"O")</f>
        <v>0</v>
      </c>
      <c r="G10" s="44">
        <f>COUNTIFS('1-1 전체'!D2:D349,'1. 수행관리'!C10,'1-1 전체'!E2:E349,"개선",'1-1 전체'!J2:J349,"O")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645</v>
      </c>
    </row>
    <row r="11" spans="1:14" s="29" customFormat="1" ht="24.95" customHeight="1" outlineLevel="1">
      <c r="A11" s="173"/>
      <c r="B11" s="173"/>
      <c r="C11" s="89" t="s">
        <v>84</v>
      </c>
      <c r="D11" s="92">
        <f>COUNTIFS('1-1 전체'!D3:D350,'1. 수행관리'!C11,'1-1 전체'!E3:E350,"오류")</f>
        <v>0</v>
      </c>
      <c r="E11" s="92">
        <f>COUNTIFS('1-1 전체'!D3:D350,'1. 수행관리'!C11,'1-1 전체'!E3:E350,"개선")</f>
        <v>1</v>
      </c>
      <c r="F11" s="92">
        <f>COUNTIFS('1-1 전체'!D3:D350,'1. 수행관리'!C11,'1-1 전체'!E3:E350,"오류",'1-1 전체'!J3:J350,"O")</f>
        <v>0</v>
      </c>
      <c r="G11" s="92">
        <f>COUNTIFS('1-1 전체'!D2:D349,'1. 수행관리'!C11,'1-1 전체'!E2:E349,"개선",'1-1 전체'!J2:J349,"O")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645</v>
      </c>
    </row>
    <row r="12" spans="1:14" s="29" customFormat="1" ht="24.95" customHeight="1" outlineLevel="1">
      <c r="A12" s="173"/>
      <c r="B12" s="173"/>
      <c r="C12" s="88" t="s">
        <v>558</v>
      </c>
      <c r="D12" s="92">
        <f>COUNTIFS('1-1 전체'!D2:D349,'1. 수행관리'!C12,'1-1 전체'!E2:E349,"오류")</f>
        <v>16</v>
      </c>
      <c r="E12" s="92">
        <f>COUNTIFS('1-1 전체'!D2:D349,'1. 수행관리'!C12,'1-1 전체'!E2:E349,"개선")</f>
        <v>0</v>
      </c>
      <c r="F12" s="92">
        <f>COUNTIFS('1-1 전체'!D2:D349,'1. 수행관리'!C12,'1-1 전체'!E2:E349,"오류",'1-1 전체'!J2:J349,"O")</f>
        <v>16</v>
      </c>
      <c r="G12" s="92">
        <f>COUNTIFS('1-1 전체'!D2:D349,'1. 수행관리'!C12,'1-1 전체'!E2:E349,"개선",'1-1 전체'!J2:J349,"O")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3"/>
      <c r="B13" s="173"/>
      <c r="C13" s="38" t="s">
        <v>559</v>
      </c>
      <c r="D13" s="44">
        <f>COUNTIFS('1-1 전체'!D3:D350,'1. 수행관리'!C13,'1-1 전체'!E3:E350,"오류")</f>
        <v>0</v>
      </c>
      <c r="E13" s="44">
        <f>COUNTIFS('1-1 전체'!D3:D350,'1. 수행관리'!C13,'1-1 전체'!E3:E350,"개선")</f>
        <v>7</v>
      </c>
      <c r="F13" s="44">
        <f>COUNTIFS('1-1 전체'!D3:D350,'1. 수행관리'!C13,'1-1 전체'!E3:E350,"오류",'1-1 전체'!J3:J350,"O")</f>
        <v>0</v>
      </c>
      <c r="G13" s="44">
        <f>COUNTIFS('1-1 전체'!D2:D349,'1. 수행관리'!C13,'1-1 전체'!E2:E349,"개선",'1-1 전체'!J2:J349,"O")</f>
        <v>0</v>
      </c>
      <c r="H13" s="37">
        <f t="shared" si="5"/>
        <v>7</v>
      </c>
      <c r="I13" s="138">
        <f t="shared" si="0"/>
        <v>0</v>
      </c>
      <c r="J13" s="137" t="s">
        <v>575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73" t="s">
        <v>59</v>
      </c>
      <c r="B15" s="173" t="s">
        <v>94</v>
      </c>
      <c r="C15" s="38" t="s">
        <v>85</v>
      </c>
      <c r="D15" s="92">
        <f>COUNTIFS('1-1 전체'!D2:D357,'1. 수행관리'!C15,'1-1 전체'!E2:E357,"오류")</f>
        <v>14</v>
      </c>
      <c r="E15" s="92">
        <f>COUNTIFS('1-1 전체'!D2:D357,'1. 수행관리'!C15,'1-1 전체'!E2:E357,"개선")</f>
        <v>1</v>
      </c>
      <c r="F15" s="92">
        <f>COUNTIFS('1-1 전체'!D2:D357,'1. 수행관리'!C15,'1-1 전체'!E2:E357,"오류",'1-1 전체'!J2:J357,"O")</f>
        <v>14</v>
      </c>
      <c r="G15" s="92">
        <f>COUNTIFS('1-1 전체'!D2:D357,'1. 수행관리'!C15,'1-1 전체'!E2:E357,"개선",'1-1 전체'!J2:J357,"O")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73"/>
      <c r="B16" s="173"/>
      <c r="C16" s="38" t="s">
        <v>86</v>
      </c>
      <c r="D16" s="92">
        <f>COUNTIFS('1-1 전체'!D2:D358,'1. 수행관리'!C16,'1-1 전체'!E2:E358,"오류")</f>
        <v>2</v>
      </c>
      <c r="E16" s="92">
        <f>COUNTIFS('1-1 전체'!D2:D358,'1. 수행관리'!C16,'1-1 전체'!E2:E358,"개선")</f>
        <v>0</v>
      </c>
      <c r="F16" s="92">
        <f>COUNTIFS('1-1 전체'!D2:D358,'1. 수행관리'!C16,'1-1 전체'!E2:E358,"오류",'1-1 전체'!J2:J358,"O")</f>
        <v>1</v>
      </c>
      <c r="G16" s="92">
        <f>COUNTIFS('1-1 전체'!D2:D358,'1. 수행관리'!C16,'1-1 전체'!E2:E358,"개선",'1-1 전체'!J2:J358,"O")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665</v>
      </c>
    </row>
    <row r="17" spans="1:11" s="29" customFormat="1" ht="24.95" customHeight="1" outlineLevel="1">
      <c r="A17" s="173"/>
      <c r="B17" s="174" t="s">
        <v>95</v>
      </c>
      <c r="C17" s="38" t="s">
        <v>543</v>
      </c>
      <c r="D17" s="92">
        <f>COUNTIFS('1-1 전체'!D2:D359,'1. 수행관리'!C17,'1-1 전체'!E2:E359,"오류")</f>
        <v>16</v>
      </c>
      <c r="E17" s="92">
        <f>COUNTIFS('1-1 전체'!D2:D359,'1. 수행관리'!C17,'1-1 전체'!E2:E359,"개선")</f>
        <v>0</v>
      </c>
      <c r="F17" s="92">
        <f>COUNTIFS('1-1 전체'!D2:D359,'1. 수행관리'!C17,'1-1 전체'!E2:E359,"오류",'1-1 전체'!J2:J359,"O")</f>
        <v>15</v>
      </c>
      <c r="G17" s="92">
        <f>COUNTIFS('1-1 전체'!D2:D359,'1. 수행관리'!C17,'1-1 전체'!E2:E359,"개선",'1-1 전체'!J2:J359,"O")</f>
        <v>0</v>
      </c>
      <c r="H17" s="37">
        <f t="shared" si="10"/>
        <v>1</v>
      </c>
      <c r="I17" s="138">
        <f t="shared" si="11"/>
        <v>0.9375</v>
      </c>
      <c r="J17" s="135"/>
    </row>
    <row r="18" spans="1:11" s="29" customFormat="1" ht="24.95" customHeight="1" outlineLevel="1">
      <c r="A18" s="173"/>
      <c r="B18" s="174"/>
      <c r="C18" s="47" t="s">
        <v>560</v>
      </c>
      <c r="D18" s="92">
        <f>COUNTIFS('1-1 전체'!D2:D360,'1. 수행관리'!C18,'1-1 전체'!E2:E360,"오류")</f>
        <v>0</v>
      </c>
      <c r="E18" s="92">
        <f>COUNTIFS('1-1 전체'!D2:D360,'1. 수행관리'!C18,'1-1 전체'!E2:E360,"개선")</f>
        <v>1</v>
      </c>
      <c r="F18" s="92">
        <f>COUNTIFS('1-1 전체'!D2:D360,'1. 수행관리'!C18,'1-1 전체'!E2:E360,"오류",'1-1 전체'!J2:J360,"O")</f>
        <v>0</v>
      </c>
      <c r="G18" s="92">
        <f>COUNTIFS('1-1 전체'!D5:D360,'1. 수행관리'!C18,'1-1 전체'!E5:E360,"개선",'1-1 전체'!J5:J360,"O")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577</v>
      </c>
    </row>
    <row r="19" spans="1:11" s="29" customFormat="1" ht="24.95" customHeight="1" outlineLevel="1">
      <c r="A19" s="173"/>
      <c r="B19" s="38" t="s">
        <v>96</v>
      </c>
      <c r="C19" s="38" t="s">
        <v>137</v>
      </c>
      <c r="D19" s="92">
        <f>COUNTIFS('1-1 전체'!D6:D361,'1. 수행관리'!C19,'1-1 전체'!E6:E361,"오류")</f>
        <v>19</v>
      </c>
      <c r="E19" s="92">
        <f>COUNTIFS('1-1 전체'!D6:D361,'1. 수행관리'!C19,'1-1 전체'!E6:E361,"개선")</f>
        <v>0</v>
      </c>
      <c r="F19" s="92">
        <f>COUNTIFS('1-1 전체'!D6:D361,'1. 수행관리'!C19,'1-1 전체'!E6:E361,"오류",'1-1 전체'!J6:J361,"O")</f>
        <v>18</v>
      </c>
      <c r="G19" s="92">
        <f>COUNTIFS('1-1 전체'!D2:D361,'1. 수행관리'!C19,'1-1 전체'!E2:E361,"개선",'1-1 전체'!J2:J361,"O")</f>
        <v>0</v>
      </c>
      <c r="H19" s="37">
        <f t="shared" si="12"/>
        <v>1</v>
      </c>
      <c r="I19" s="138">
        <f t="shared" si="11"/>
        <v>0.94736842105263153</v>
      </c>
      <c r="J19" s="135" t="s">
        <v>666</v>
      </c>
    </row>
    <row r="20" spans="1:11" s="29" customFormat="1" ht="24.95" customHeight="1">
      <c r="A20" s="178" t="s">
        <v>108</v>
      </c>
      <c r="B20" s="179"/>
      <c r="C20" s="180"/>
      <c r="D20" s="51">
        <f>SUM(D15:D19)</f>
        <v>51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4</v>
      </c>
      <c r="I20" s="52">
        <f t="shared" ref="I20:I26" si="17">(F20+G20)/(D20+E20)</f>
        <v>0.92452830188679247</v>
      </c>
      <c r="J20" s="134"/>
      <c r="K20" s="29">
        <f>D20+E20</f>
        <v>53</v>
      </c>
    </row>
    <row r="21" spans="1:11" ht="24.95" customHeight="1" outlineLevel="1">
      <c r="A21" s="173" t="s">
        <v>30</v>
      </c>
      <c r="B21" s="181" t="s">
        <v>97</v>
      </c>
      <c r="C21" s="38" t="s">
        <v>87</v>
      </c>
      <c r="D21" s="92">
        <f>COUNTIFS('1-1 전체'!D2:D363,'1. 수행관리'!C21,'1-1 전체'!E2:E363,"오류")</f>
        <v>10</v>
      </c>
      <c r="E21" s="92">
        <f>COUNTIFS('1-1 전체'!D2:D363,'1. 수행관리'!C21,'1-1 전체'!E2:E363,"개선")</f>
        <v>0</v>
      </c>
      <c r="F21" s="92">
        <f>COUNTIFS('1-1 전체'!D2:D363,'1. 수행관리'!C21,'1-1 전체'!E2:E363,"오류",'1-1 전체'!J2:J363,"O")</f>
        <v>0</v>
      </c>
      <c r="G21" s="92">
        <f>COUNTIFS('1-1 전체'!D2:D363,'1. 수행관리'!C21,'1-1 전체'!E2:E363,"개선",'1-1 전체'!J2:J363,"O")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3"/>
      <c r="B22" s="182"/>
      <c r="C22" s="53" t="s">
        <v>564</v>
      </c>
      <c r="D22" s="92">
        <f>COUNTIFS('1-1 전체'!D2:D364,'1. 수행관리'!C22,'1-1 전체'!E2:E364,"오류")</f>
        <v>8</v>
      </c>
      <c r="E22" s="92">
        <f>COUNTIFS('1-1 전체'!D2:D364,'1. 수행관리'!C22,'1-1 전체'!E2:E364,"개선")</f>
        <v>0</v>
      </c>
      <c r="F22" s="92">
        <f>COUNTIFS('1-1 전체'!D2:D364,'1. 수행관리'!C22,'1-1 전체'!E2:E364,"오류",'1-1 전체'!J2:J364,"O")</f>
        <v>0</v>
      </c>
      <c r="G22" s="92">
        <f>COUNTIFS('1-1 전체'!D2:D364,'1. 수행관리'!C22,'1-1 전체'!E2:E364,"개선",'1-1 전체'!J2:J364,"O")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3"/>
      <c r="B23" s="183"/>
      <c r="C23" s="53" t="s">
        <v>548</v>
      </c>
      <c r="D23" s="92">
        <f>COUNTIFS('1-1 전체'!D2:D365,'1. 수행관리'!C23,'1-1 전체'!E2:E365,"오류")</f>
        <v>15</v>
      </c>
      <c r="E23" s="92">
        <f>COUNTIFS('1-1 전체'!D2:D365,'1. 수행관리'!C23,'1-1 전체'!E2:E365,"개선")</f>
        <v>1</v>
      </c>
      <c r="F23" s="92">
        <f>COUNTIFS('1-1 전체'!D2:D365,'1. 수행관리'!C23,'1-1 전체'!E2:E365,"오류",'1-1 전체'!J2:J365,"O")</f>
        <v>0</v>
      </c>
      <c r="G23" s="92">
        <f>COUNTIFS('1-1 전체'!D2:D365,'1. 수행관리'!C23,'1-1 전체'!E2:E365,"개선",'1-1 전체'!J2:J365,"O")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3"/>
      <c r="B24" s="38" t="s">
        <v>98</v>
      </c>
      <c r="C24" s="38" t="s">
        <v>561</v>
      </c>
      <c r="D24" s="92">
        <f>COUNTIFS('1-1 전체'!D2:D366,'1. 수행관리'!C24,'1-1 전체'!E2:E366,"오류")</f>
        <v>0</v>
      </c>
      <c r="E24" s="92">
        <f>COUNTIFS('1-1 전체'!D2:D366,'1. 수행관리'!C24,'1-1 전체'!E2:E366,"개선")</f>
        <v>1</v>
      </c>
      <c r="F24" s="92">
        <f>COUNTIFS('1-1 전체'!D2:D366,'1. 수행관리'!C24,'1-1 전체'!E2:E366,"오류",'1-1 전체'!J2:J366,"O")</f>
        <v>0</v>
      </c>
      <c r="G24" s="92">
        <f>COUNTIFS('1-1 전체'!D2:D366,'1. 수행관리'!C24,'1-1 전체'!E2:E366,"개선",'1-1 전체'!J2:J366,"O")</f>
        <v>0</v>
      </c>
      <c r="H24" s="37">
        <f t="shared" si="18"/>
        <v>1</v>
      </c>
      <c r="I24" s="138">
        <f t="shared" si="17"/>
        <v>0</v>
      </c>
      <c r="J24" s="133" t="s">
        <v>576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3" t="s">
        <v>60</v>
      </c>
      <c r="B26" s="181" t="s">
        <v>99</v>
      </c>
      <c r="C26" s="47" t="s">
        <v>565</v>
      </c>
      <c r="D26" s="92">
        <f>COUNTIFS('1-1 전체'!D2:D368,'1. 수행관리'!C26,'1-1 전체'!E2:E368,"오류")</f>
        <v>8</v>
      </c>
      <c r="E26" s="92">
        <f>COUNTIFS('1-1 전체'!D2:D368,'1. 수행관리'!C26,'1-1 전체'!E2:E368,"개선")</f>
        <v>0</v>
      </c>
      <c r="F26" s="92">
        <f>COUNTIFS('1-1 전체'!D2:D368,'1. 수행관리'!C26,'1-1 전체'!E2:E368,"오류",'1-1 전체'!J2:J368,"O")</f>
        <v>8</v>
      </c>
      <c r="G26" s="92">
        <f>COUNTIFS('1-1 전체'!D2:D368,'1. 수행관리'!C26,'1-1 전체'!E2:E368,"개선",'1-1 전체'!J2:J368,"O")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73"/>
      <c r="B27" s="183"/>
      <c r="C27" s="38" t="s">
        <v>541</v>
      </c>
      <c r="D27" s="92">
        <f>COUNTIFS('1-1 전체'!D2:D369,'1. 수행관리'!C27,'1-1 전체'!E2:E369,"오류")</f>
        <v>24</v>
      </c>
      <c r="E27" s="92">
        <f>COUNTIFS('1-1 전체'!D2:D369,'1. 수행관리'!C27,'1-1 전체'!E2:E369,"개선")</f>
        <v>1</v>
      </c>
      <c r="F27" s="92">
        <f>COUNTIFS('1-1 전체'!D2:D369,'1. 수행관리'!C27,'1-1 전체'!E2:E369,"오류",'1-1 전체'!J2:J369,"O")</f>
        <v>23</v>
      </c>
      <c r="G27" s="92">
        <f>COUNTIFS('1-1 전체'!D2:D369,'1. 수행관리'!C27,'1-1 전체'!E2:E369,"개선",'1-1 전체'!J2:J369,"O")</f>
        <v>1</v>
      </c>
      <c r="H27" s="37">
        <f t="shared" ref="H27:H29" si="20">(D27+E27)-(F27+G27)</f>
        <v>1</v>
      </c>
      <c r="I27" s="138">
        <f t="shared" ref="I27:I29" si="21">(F27+G27)/(D27+E27)</f>
        <v>0.96</v>
      </c>
      <c r="J27" s="135"/>
    </row>
    <row r="28" spans="1:11" s="29" customFormat="1" ht="24.95" customHeight="1" outlineLevel="1">
      <c r="A28" s="173"/>
      <c r="B28" s="181" t="s">
        <v>542</v>
      </c>
      <c r="C28" s="38" t="s">
        <v>545</v>
      </c>
      <c r="D28" s="92">
        <f>COUNTIFS('1-1 전체'!D2:D370,'1. 수행관리'!C28,'1-1 전체'!E2:E370,"오류")</f>
        <v>11</v>
      </c>
      <c r="E28" s="92">
        <f>COUNTIFS('1-1 전체'!D2:D370,'1. 수행관리'!C28,'1-1 전체'!E2:E370,"개선")</f>
        <v>0</v>
      </c>
      <c r="F28" s="92">
        <f>COUNTIFS('1-1 전체'!D2:D370,'1. 수행관리'!C28,'1-1 전체'!E2:E370,"오류",'1-1 전체'!J2:J370,"O")</f>
        <v>8</v>
      </c>
      <c r="G28" s="92">
        <f>COUNTIFS('1-1 전체'!D2:D370,'1. 수행관리'!C28,'1-1 전체'!E2:E370,"개선",'1-1 전체'!J2:J370,"O")</f>
        <v>0</v>
      </c>
      <c r="H28" s="37">
        <f t="shared" si="20"/>
        <v>3</v>
      </c>
      <c r="I28" s="138">
        <f t="shared" si="21"/>
        <v>0.72727272727272729</v>
      </c>
      <c r="J28" s="135" t="s">
        <v>716</v>
      </c>
    </row>
    <row r="29" spans="1:11" s="29" customFormat="1" ht="24.95" customHeight="1" outlineLevel="1">
      <c r="A29" s="173"/>
      <c r="B29" s="182"/>
      <c r="C29" s="38" t="s">
        <v>567</v>
      </c>
      <c r="D29" s="92">
        <f>COUNTIFS('1-1 전체'!D2:D371,'1. 수행관리'!C29,'1-1 전체'!E2:E371,"오류")</f>
        <v>0</v>
      </c>
      <c r="E29" s="92">
        <f>COUNTIFS('1-1 전체'!D2:D371,'1. 수행관리'!C29,'1-1 전체'!E2:E371,"개선")</f>
        <v>1</v>
      </c>
      <c r="F29" s="92">
        <f>COUNTIFS('1-1 전체'!D2:D371,'1. 수행관리'!C29,'1-1 전체'!E2:E371,"오류",'1-1 전체'!J2:J371,"O")</f>
        <v>0</v>
      </c>
      <c r="G29" s="92">
        <f>COUNTIFS('1-1 전체'!D2:D371,'1. 수행관리'!C29,'1-1 전체'!E2:E371,"개선",'1-1 전체'!J2:J371,"O")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73"/>
      <c r="B30" s="183"/>
      <c r="C30" s="38" t="s">
        <v>544</v>
      </c>
      <c r="D30" s="92">
        <f>COUNTIFS('1-1 전체'!D2:D372,'1. 수행관리'!C30,'1-1 전체'!E2:E372,"오류")</f>
        <v>5</v>
      </c>
      <c r="E30" s="92">
        <f>COUNTIFS('1-1 전체'!D2:D372,'1. 수행관리'!C30,'1-1 전체'!E2:E372,"개선")</f>
        <v>0</v>
      </c>
      <c r="F30" s="92">
        <f>COUNTIFS('1-1 전체'!D2:D372,'1. 수행관리'!C30,'1-1 전체'!E2:E372,"오류",'1-1 전체'!J2:J372,"O")</f>
        <v>5</v>
      </c>
      <c r="G30" s="92">
        <f>COUNTIFS('1-1 전체'!D2:D372,'1. 수행관리'!C30,'1-1 전체'!E2:E372,"개선",'1-1 전체'!J2:J372,"O")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48</v>
      </c>
      <c r="E31" s="51">
        <f>SUM(E26:E30)</f>
        <v>2</v>
      </c>
      <c r="F31" s="51">
        <f>SUM(F26:F30)</f>
        <v>44</v>
      </c>
      <c r="G31" s="51">
        <f>SUM(G26:G30)</f>
        <v>2</v>
      </c>
      <c r="H31" s="51">
        <f>SUM(H26:H30)</f>
        <v>4</v>
      </c>
      <c r="I31" s="52">
        <f>(F31+G31)/(D31+E31)</f>
        <v>0.92</v>
      </c>
      <c r="J31" s="134"/>
      <c r="K31" s="29">
        <f>D31+E31</f>
        <v>50</v>
      </c>
    </row>
    <row r="32" spans="1:11" ht="24.95" customHeight="1" outlineLevel="1">
      <c r="A32" s="173" t="s">
        <v>61</v>
      </c>
      <c r="B32" s="38" t="s">
        <v>88</v>
      </c>
      <c r="C32" s="38" t="s">
        <v>546</v>
      </c>
      <c r="D32" s="92">
        <f>COUNTIFS('1-1 전체'!D2:D374,'1. 수행관리'!C32,'1-1 전체'!E2:E374,"오류")</f>
        <v>26</v>
      </c>
      <c r="E32" s="92">
        <f>COUNTIFS('1-1 전체'!D2:D374,'1. 수행관리'!C32,'1-1 전체'!E2:E374,"개선")</f>
        <v>11</v>
      </c>
      <c r="F32" s="92">
        <f>COUNTIFS('1-1 전체'!D2:D374,'1. 수행관리'!C32,'1-1 전체'!E2:E374,"오류",'1-1 전체'!J2:J374,"O")</f>
        <v>25</v>
      </c>
      <c r="G32" s="92">
        <f>COUNTIFS('1-1 전체'!D2:D374,'1. 수행관리'!C32,'1-1 전체'!E2:E374,"개선",'1-1 전체'!J2:J374,"O")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3"/>
      <c r="B33" s="38" t="s">
        <v>89</v>
      </c>
      <c r="C33" s="38" t="s">
        <v>547</v>
      </c>
      <c r="D33" s="92">
        <f>COUNTIFS('1-1 전체'!D2:D375,'1. 수행관리'!C33,'1-1 전체'!E2:E375,"오류")</f>
        <v>9</v>
      </c>
      <c r="E33" s="92">
        <f>COUNTIFS('1-1 전체'!D2:D375,'1. 수행관리'!C33,'1-1 전체'!E2:E375,"개선")</f>
        <v>3</v>
      </c>
      <c r="F33" s="92">
        <f>COUNTIFS('1-1 전체'!D2:D375,'1. 수행관리'!C33,'1-1 전체'!E2:E375,"오류",'1-1 전체'!J2:J375,"O")</f>
        <v>0</v>
      </c>
      <c r="G33" s="92">
        <f>COUNTIFS('1-1 전체'!D2:D375,'1. 수행관리'!C33,'1-1 전체'!E2:E375,"개선",'1-1 전체'!J2:J375,"O")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73"/>
      <c r="B34" s="174" t="s">
        <v>100</v>
      </c>
      <c r="C34" s="38" t="s">
        <v>90</v>
      </c>
      <c r="D34" s="92">
        <f>COUNTIFS('1-1 전체'!D7:D376,'1. 수행관리'!C34,'1-1 전체'!E7:E376,"오류")</f>
        <v>0</v>
      </c>
      <c r="E34" s="92">
        <f>COUNTIFS('1-1 전체'!D7:D376,'1. 수행관리'!C34,'1-1 전체'!E7:E376,"개선")</f>
        <v>0</v>
      </c>
      <c r="F34" s="92">
        <f>COUNTIFS('1-1 전체'!D7:D376,'1. 수행관리'!C34,'1-1 전체'!E7:E376,"오류",'1-1 전체'!J7:J376,"O")</f>
        <v>0</v>
      </c>
      <c r="G34" s="92">
        <f>COUNTIFS('1-1 전체'!D7:D376,'1. 수행관리'!C34,'1-1 전체'!E7:E376,"개선",'1-1 전체'!J7:J376,"O")</f>
        <v>0</v>
      </c>
      <c r="H34" s="37">
        <f t="shared" si="24"/>
        <v>0</v>
      </c>
      <c r="I34" s="138" t="e">
        <f t="shared" si="25"/>
        <v>#DIV/0!</v>
      </c>
      <c r="J34" s="133" t="s">
        <v>644</v>
      </c>
    </row>
    <row r="35" spans="1:12" s="29" customFormat="1" ht="24.95" customHeight="1" outlineLevel="1">
      <c r="A35" s="173"/>
      <c r="B35" s="173"/>
      <c r="C35" s="38" t="s">
        <v>91</v>
      </c>
      <c r="D35" s="92">
        <f>COUNTIFS('1-1 전체'!D8:D377,'1. 수행관리'!C35,'1-1 전체'!E8:E377,"오류")</f>
        <v>0</v>
      </c>
      <c r="E35" s="92">
        <f>COUNTIFS('1-1 전체'!D8:D377,'1. 수행관리'!C35,'1-1 전체'!E8:E377,"개선")</f>
        <v>0</v>
      </c>
      <c r="F35" s="92">
        <f>COUNTIFS('1-1 전체'!D8:D377,'1. 수행관리'!C35,'1-1 전체'!E8:E377,"오류",'1-1 전체'!J8:J377,"O")</f>
        <v>0</v>
      </c>
      <c r="G35" s="92">
        <f>COUNTIFS('1-1 전체'!D8:D377,'1. 수행관리'!C35,'1-1 전체'!E8:E377,"개선",'1-1 전체'!J8:J377,"O")</f>
        <v>0</v>
      </c>
      <c r="H35" s="37">
        <f t="shared" si="24"/>
        <v>0</v>
      </c>
      <c r="I35" s="138" t="e">
        <f t="shared" si="25"/>
        <v>#DIV/0!</v>
      </c>
      <c r="J35" s="133" t="s">
        <v>644</v>
      </c>
    </row>
    <row r="36" spans="1:12" s="29" customFormat="1" ht="24.95" customHeight="1">
      <c r="A36" s="178" t="s">
        <v>112</v>
      </c>
      <c r="B36" s="179"/>
      <c r="C36" s="180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75" t="s">
        <v>113</v>
      </c>
      <c r="B37" s="176"/>
      <c r="C37" s="177"/>
      <c r="D37" s="48">
        <f>SUM(D14+D20+D25+D31+D36)</f>
        <v>294</v>
      </c>
      <c r="E37" s="48">
        <f>SUM(E14+E20+E25+E31+E36)</f>
        <v>54</v>
      </c>
      <c r="F37" s="48">
        <f>SUM(F14+F20+F25+F31+F36)</f>
        <v>164</v>
      </c>
      <c r="G37" s="48">
        <f>SUM(G14+G20+G25+G31+G36)</f>
        <v>4</v>
      </c>
      <c r="H37" s="48">
        <f>SUM(H14+H20+H25+H31+H36)</f>
        <v>180</v>
      </c>
      <c r="I37" s="49">
        <f>(F37+G37)/(D37+E37)</f>
        <v>0.48275862068965519</v>
      </c>
      <c r="J37" s="136"/>
      <c r="K37">
        <f>SUM(K14,K20,K25,K31,K36)</f>
        <v>299</v>
      </c>
      <c r="L37">
        <f>K37/3</f>
        <v>99.666666666666671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workbookViewId="0">
      <pane ySplit="1" topLeftCell="A281" activePane="bottomLeft" state="frozen"/>
      <selection pane="bottomLeft" activeCell="J294" sqref="J294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552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549</v>
      </c>
      <c r="C2" s="111" t="s">
        <v>25</v>
      </c>
      <c r="D2" s="112" t="s">
        <v>3</v>
      </c>
      <c r="E2" s="113" t="s">
        <v>14</v>
      </c>
      <c r="F2" s="114" t="s">
        <v>138</v>
      </c>
      <c r="G2" s="197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549</v>
      </c>
      <c r="C3" s="111" t="s">
        <v>25</v>
      </c>
      <c r="D3" s="112" t="s">
        <v>3</v>
      </c>
      <c r="E3" s="113" t="s">
        <v>14</v>
      </c>
      <c r="F3" s="114" t="s">
        <v>139</v>
      </c>
      <c r="G3" s="197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549</v>
      </c>
      <c r="C4" s="111" t="s">
        <v>25</v>
      </c>
      <c r="D4" s="112" t="s">
        <v>3</v>
      </c>
      <c r="E4" s="113" t="s">
        <v>14</v>
      </c>
      <c r="F4" s="114" t="s">
        <v>140</v>
      </c>
      <c r="G4" s="197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549</v>
      </c>
      <c r="C5" s="111" t="s">
        <v>25</v>
      </c>
      <c r="D5" s="112" t="s">
        <v>3</v>
      </c>
      <c r="E5" s="113" t="s">
        <v>14</v>
      </c>
      <c r="F5" s="114" t="s">
        <v>141</v>
      </c>
      <c r="G5" s="197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549</v>
      </c>
      <c r="C6" s="111" t="s">
        <v>25</v>
      </c>
      <c r="D6" s="112" t="s">
        <v>3</v>
      </c>
      <c r="E6" s="113" t="s">
        <v>14</v>
      </c>
      <c r="F6" s="114" t="s">
        <v>142</v>
      </c>
      <c r="G6" s="197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549</v>
      </c>
      <c r="C7" s="111" t="s">
        <v>25</v>
      </c>
      <c r="D7" s="112" t="s">
        <v>3</v>
      </c>
      <c r="E7" s="113" t="s">
        <v>14</v>
      </c>
      <c r="F7" s="114" t="s">
        <v>143</v>
      </c>
      <c r="G7" s="197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549</v>
      </c>
      <c r="C8" s="111" t="s">
        <v>25</v>
      </c>
      <c r="D8" s="112" t="s">
        <v>3</v>
      </c>
      <c r="E8" s="113" t="s">
        <v>14</v>
      </c>
      <c r="F8" s="114" t="s">
        <v>144</v>
      </c>
      <c r="G8" s="197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549</v>
      </c>
      <c r="C9" s="111" t="s">
        <v>25</v>
      </c>
      <c r="D9" s="112" t="s">
        <v>3</v>
      </c>
      <c r="E9" s="113" t="s">
        <v>14</v>
      </c>
      <c r="F9" s="114" t="s">
        <v>145</v>
      </c>
      <c r="G9" s="197"/>
      <c r="H9" s="115" t="s">
        <v>581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549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7"/>
      <c r="H10" s="115" t="s">
        <v>581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549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7"/>
      <c r="H11" s="115" t="s">
        <v>581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549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7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549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7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549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7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549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7"/>
      <c r="H15" s="115" t="s">
        <v>581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549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7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549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7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549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7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549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7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549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7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549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7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549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7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549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7"/>
      <c r="H23" s="115" t="s">
        <v>581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549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7"/>
      <c r="H24" s="115" t="s">
        <v>581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549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7"/>
      <c r="H25" s="115" t="s">
        <v>581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549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7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549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7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549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7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549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7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549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7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549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7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549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7"/>
      <c r="H32" s="115" t="s">
        <v>581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549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7"/>
      <c r="H33" s="115" t="s">
        <v>581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549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7"/>
      <c r="H34" s="115" t="s">
        <v>581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549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9" t="s">
        <v>179</v>
      </c>
      <c r="H35" s="115" t="s">
        <v>581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549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9"/>
      <c r="H36" s="115" t="s">
        <v>581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549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9"/>
      <c r="H37" s="115" t="s">
        <v>581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549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9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549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7" t="s">
        <v>186</v>
      </c>
      <c r="H39" s="115" t="s">
        <v>581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549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7"/>
      <c r="H40" s="115" t="s">
        <v>581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549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7"/>
      <c r="H41" s="115" t="s">
        <v>581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549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7"/>
      <c r="H42" s="115" t="s">
        <v>581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549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7"/>
      <c r="H43" s="115" t="s">
        <v>581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549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7"/>
      <c r="H44" s="115" t="s">
        <v>581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549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7" t="s">
        <v>191</v>
      </c>
      <c r="H45" s="115" t="s">
        <v>581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549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7"/>
      <c r="H46" s="115" t="s">
        <v>581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549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7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549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7"/>
      <c r="H48" s="115" t="s">
        <v>581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549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7" t="s">
        <v>196</v>
      </c>
      <c r="H49" s="115" t="s">
        <v>581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549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7"/>
      <c r="H50" s="115" t="s">
        <v>581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549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7"/>
      <c r="H51" s="115" t="s">
        <v>581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549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7"/>
      <c r="H52" s="115" t="s">
        <v>581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549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0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549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0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549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0"/>
      <c r="H55" s="115" t="s">
        <v>581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549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0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549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0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549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0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549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7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549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7"/>
      <c r="H60" s="115" t="s">
        <v>581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549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7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549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7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549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7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549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7"/>
      <c r="H64" s="115" t="s">
        <v>581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549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7"/>
      <c r="H65" s="115" t="s">
        <v>581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549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7"/>
      <c r="H66" s="115" t="s">
        <v>581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549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8" t="s">
        <v>224</v>
      </c>
      <c r="H67" s="115" t="s">
        <v>581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549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8"/>
      <c r="H68" s="115" t="s">
        <v>581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549</v>
      </c>
      <c r="C69" s="108" t="s">
        <v>25</v>
      </c>
      <c r="D69" s="109" t="s">
        <v>556</v>
      </c>
      <c r="E69" s="105" t="s">
        <v>31</v>
      </c>
      <c r="F69" s="27" t="s">
        <v>611</v>
      </c>
      <c r="G69" s="57" t="s">
        <v>612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549</v>
      </c>
      <c r="C70" s="108" t="s">
        <v>25</v>
      </c>
      <c r="D70" s="109" t="s">
        <v>556</v>
      </c>
      <c r="E70" s="105" t="s">
        <v>4</v>
      </c>
      <c r="F70" s="27" t="s">
        <v>613</v>
      </c>
      <c r="G70" s="188" t="s">
        <v>617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549</v>
      </c>
      <c r="C71" s="108" t="s">
        <v>25</v>
      </c>
      <c r="D71" s="109" t="s">
        <v>556</v>
      </c>
      <c r="E71" s="105" t="s">
        <v>4</v>
      </c>
      <c r="F71" s="27" t="s">
        <v>614</v>
      </c>
      <c r="G71" s="189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549</v>
      </c>
      <c r="C72" s="108" t="s">
        <v>25</v>
      </c>
      <c r="D72" s="109" t="s">
        <v>556</v>
      </c>
      <c r="E72" s="105" t="s">
        <v>4</v>
      </c>
      <c r="F72" s="27" t="s">
        <v>615</v>
      </c>
      <c r="G72" s="189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549</v>
      </c>
      <c r="C73" s="108" t="s">
        <v>25</v>
      </c>
      <c r="D73" s="109" t="s">
        <v>556</v>
      </c>
      <c r="E73" s="105" t="s">
        <v>4</v>
      </c>
      <c r="F73" s="27" t="s">
        <v>616</v>
      </c>
      <c r="G73" s="190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549</v>
      </c>
      <c r="C74" s="108" t="s">
        <v>25</v>
      </c>
      <c r="D74" s="109" t="s">
        <v>556</v>
      </c>
      <c r="E74" s="105" t="s">
        <v>4</v>
      </c>
      <c r="F74" s="27" t="s">
        <v>618</v>
      </c>
      <c r="G74" s="57" t="s">
        <v>619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549</v>
      </c>
      <c r="C75" s="108" t="s">
        <v>25</v>
      </c>
      <c r="D75" s="109" t="s">
        <v>556</v>
      </c>
      <c r="E75" s="105" t="s">
        <v>4</v>
      </c>
      <c r="F75" s="27" t="s">
        <v>620</v>
      </c>
      <c r="G75" s="188" t="s">
        <v>624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549</v>
      </c>
      <c r="C76" s="108" t="s">
        <v>25</v>
      </c>
      <c r="D76" s="109" t="s">
        <v>556</v>
      </c>
      <c r="E76" s="105" t="s">
        <v>4</v>
      </c>
      <c r="F76" s="27" t="s">
        <v>621</v>
      </c>
      <c r="G76" s="189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549</v>
      </c>
      <c r="C77" s="108" t="s">
        <v>25</v>
      </c>
      <c r="D77" s="109" t="s">
        <v>556</v>
      </c>
      <c r="E77" s="105" t="s">
        <v>4</v>
      </c>
      <c r="F77" s="27" t="s">
        <v>622</v>
      </c>
      <c r="G77" s="189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549</v>
      </c>
      <c r="C78" s="108" t="s">
        <v>25</v>
      </c>
      <c r="D78" s="109" t="s">
        <v>556</v>
      </c>
      <c r="E78" s="105" t="s">
        <v>4</v>
      </c>
      <c r="F78" s="27" t="s">
        <v>623</v>
      </c>
      <c r="G78" s="190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549</v>
      </c>
      <c r="C79" s="108" t="s">
        <v>25</v>
      </c>
      <c r="D79" s="109" t="s">
        <v>556</v>
      </c>
      <c r="E79" s="105" t="s">
        <v>4</v>
      </c>
      <c r="F79" s="27" t="s">
        <v>625</v>
      </c>
      <c r="G79" s="188" t="s">
        <v>628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549</v>
      </c>
      <c r="C80" s="108" t="s">
        <v>25</v>
      </c>
      <c r="D80" s="109" t="s">
        <v>556</v>
      </c>
      <c r="E80" s="105" t="s">
        <v>4</v>
      </c>
      <c r="F80" s="27" t="s">
        <v>626</v>
      </c>
      <c r="G80" s="189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549</v>
      </c>
      <c r="C81" s="108" t="s">
        <v>25</v>
      </c>
      <c r="D81" s="109" t="s">
        <v>556</v>
      </c>
      <c r="E81" s="105" t="s">
        <v>4</v>
      </c>
      <c r="F81" s="27" t="s">
        <v>627</v>
      </c>
      <c r="G81" s="190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549</v>
      </c>
      <c r="C82" s="108" t="s">
        <v>25</v>
      </c>
      <c r="D82" s="109" t="s">
        <v>556</v>
      </c>
      <c r="E82" s="105" t="s">
        <v>4</v>
      </c>
      <c r="F82" s="27" t="s">
        <v>630</v>
      </c>
      <c r="G82" s="188" t="s">
        <v>629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549</v>
      </c>
      <c r="C83" s="108" t="s">
        <v>25</v>
      </c>
      <c r="D83" s="109" t="s">
        <v>556</v>
      </c>
      <c r="E83" s="105" t="s">
        <v>4</v>
      </c>
      <c r="F83" s="27" t="s">
        <v>631</v>
      </c>
      <c r="G83" s="189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549</v>
      </c>
      <c r="C84" s="108" t="s">
        <v>25</v>
      </c>
      <c r="D84" s="109" t="s">
        <v>556</v>
      </c>
      <c r="E84" s="105" t="s">
        <v>4</v>
      </c>
      <c r="F84" s="27" t="s">
        <v>632</v>
      </c>
      <c r="G84" s="189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549</v>
      </c>
      <c r="C85" s="108" t="s">
        <v>25</v>
      </c>
      <c r="D85" s="109" t="s">
        <v>556</v>
      </c>
      <c r="E85" s="105" t="s">
        <v>4</v>
      </c>
      <c r="F85" s="27" t="s">
        <v>633</v>
      </c>
      <c r="G85" s="189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549</v>
      </c>
      <c r="C86" s="108" t="s">
        <v>25</v>
      </c>
      <c r="D86" s="109" t="s">
        <v>556</v>
      </c>
      <c r="E86" s="105" t="s">
        <v>4</v>
      </c>
      <c r="F86" s="27" t="s">
        <v>634</v>
      </c>
      <c r="G86" s="190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549</v>
      </c>
      <c r="C87" s="108" t="s">
        <v>25</v>
      </c>
      <c r="D87" s="109" t="s">
        <v>556</v>
      </c>
      <c r="E87" s="105" t="s">
        <v>4</v>
      </c>
      <c r="F87" s="27" t="s">
        <v>636</v>
      </c>
      <c r="G87" s="188" t="s">
        <v>635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549</v>
      </c>
      <c r="C88" s="108" t="s">
        <v>25</v>
      </c>
      <c r="D88" s="109" t="s">
        <v>556</v>
      </c>
      <c r="E88" s="105" t="s">
        <v>4</v>
      </c>
      <c r="F88" s="27" t="s">
        <v>637</v>
      </c>
      <c r="G88" s="189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549</v>
      </c>
      <c r="C89" s="108" t="s">
        <v>25</v>
      </c>
      <c r="D89" s="109" t="s">
        <v>556</v>
      </c>
      <c r="E89" s="105" t="s">
        <v>4</v>
      </c>
      <c r="F89" s="27" t="s">
        <v>638</v>
      </c>
      <c r="G89" s="189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549</v>
      </c>
      <c r="C90" s="108" t="s">
        <v>25</v>
      </c>
      <c r="D90" s="109" t="s">
        <v>556</v>
      </c>
      <c r="E90" s="105" t="s">
        <v>4</v>
      </c>
      <c r="F90" s="27" t="s">
        <v>639</v>
      </c>
      <c r="G90" s="190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549</v>
      </c>
      <c r="C91" s="108" t="s">
        <v>25</v>
      </c>
      <c r="D91" s="109" t="s">
        <v>556</v>
      </c>
      <c r="E91" s="105" t="s">
        <v>4</v>
      </c>
      <c r="F91" s="27" t="s">
        <v>641</v>
      </c>
      <c r="G91" s="57" t="s">
        <v>640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549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91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549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2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549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2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549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3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549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91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549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2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549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2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549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2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549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2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549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2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549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3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549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91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549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2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549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2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549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2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549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3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549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91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549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2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549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2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549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2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549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2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549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3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549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549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91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549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2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549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2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549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3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549</v>
      </c>
      <c r="C119" s="127" t="s">
        <v>25</v>
      </c>
      <c r="D119" s="109" t="s">
        <v>228</v>
      </c>
      <c r="E119" s="105" t="s">
        <v>31</v>
      </c>
      <c r="F119" s="27" t="s">
        <v>676</v>
      </c>
      <c r="G119" s="188" t="s">
        <v>680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549</v>
      </c>
      <c r="C120" s="127" t="s">
        <v>25</v>
      </c>
      <c r="D120" s="109" t="s">
        <v>228</v>
      </c>
      <c r="E120" s="105" t="s">
        <v>31</v>
      </c>
      <c r="F120" s="27" t="s">
        <v>677</v>
      </c>
      <c r="G120" s="189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549</v>
      </c>
      <c r="C121" s="127" t="s">
        <v>25</v>
      </c>
      <c r="D121" s="109" t="s">
        <v>228</v>
      </c>
      <c r="E121" s="105" t="s">
        <v>31</v>
      </c>
      <c r="F121" s="27" t="s">
        <v>678</v>
      </c>
      <c r="G121" s="189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549</v>
      </c>
      <c r="C122" s="127" t="s">
        <v>25</v>
      </c>
      <c r="D122" s="109" t="s">
        <v>228</v>
      </c>
      <c r="E122" s="105" t="s">
        <v>31</v>
      </c>
      <c r="F122" s="27" t="s">
        <v>679</v>
      </c>
      <c r="G122" s="190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549</v>
      </c>
      <c r="C123" s="127" t="s">
        <v>25</v>
      </c>
      <c r="D123" s="109" t="s">
        <v>280</v>
      </c>
      <c r="E123" s="105" t="s">
        <v>31</v>
      </c>
      <c r="F123" s="27" t="s">
        <v>682</v>
      </c>
      <c r="G123" s="188" t="s">
        <v>681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549</v>
      </c>
      <c r="C124" s="127" t="s">
        <v>25</v>
      </c>
      <c r="D124" s="109" t="s">
        <v>280</v>
      </c>
      <c r="E124" s="105" t="s">
        <v>31</v>
      </c>
      <c r="F124" s="27" t="s">
        <v>683</v>
      </c>
      <c r="G124" s="189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549</v>
      </c>
      <c r="C125" s="127" t="s">
        <v>25</v>
      </c>
      <c r="D125" s="109" t="s">
        <v>280</v>
      </c>
      <c r="E125" s="105" t="s">
        <v>31</v>
      </c>
      <c r="F125" s="27" t="s">
        <v>684</v>
      </c>
      <c r="G125" s="189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549</v>
      </c>
      <c r="C126" s="127" t="s">
        <v>25</v>
      </c>
      <c r="D126" s="109" t="s">
        <v>280</v>
      </c>
      <c r="E126" s="105" t="s">
        <v>31</v>
      </c>
      <c r="F126" s="27" t="s">
        <v>685</v>
      </c>
      <c r="G126" s="189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549</v>
      </c>
      <c r="C127" s="127" t="s">
        <v>25</v>
      </c>
      <c r="D127" s="109" t="s">
        <v>280</v>
      </c>
      <c r="E127" s="105" t="s">
        <v>31</v>
      </c>
      <c r="F127" s="27" t="s">
        <v>686</v>
      </c>
      <c r="G127" s="189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549</v>
      </c>
      <c r="C128" s="127" t="s">
        <v>25</v>
      </c>
      <c r="D128" s="109" t="s">
        <v>280</v>
      </c>
      <c r="E128" s="105" t="s">
        <v>31</v>
      </c>
      <c r="F128" s="27" t="s">
        <v>687</v>
      </c>
      <c r="G128" s="189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549</v>
      </c>
      <c r="C129" s="127" t="s">
        <v>25</v>
      </c>
      <c r="D129" s="109" t="s">
        <v>280</v>
      </c>
      <c r="E129" s="105" t="s">
        <v>31</v>
      </c>
      <c r="F129" s="27" t="s">
        <v>688</v>
      </c>
      <c r="G129" s="190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549</v>
      </c>
      <c r="C130" s="127" t="s">
        <v>25</v>
      </c>
      <c r="D130" s="109" t="s">
        <v>280</v>
      </c>
      <c r="E130" s="105" t="s">
        <v>31</v>
      </c>
      <c r="F130" s="27" t="s">
        <v>689</v>
      </c>
      <c r="G130" s="188" t="s">
        <v>691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549</v>
      </c>
      <c r="C131" s="127" t="s">
        <v>25</v>
      </c>
      <c r="D131" s="109" t="s">
        <v>280</v>
      </c>
      <c r="E131" s="105" t="s">
        <v>31</v>
      </c>
      <c r="F131" s="27" t="s">
        <v>690</v>
      </c>
      <c r="G131" s="190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549</v>
      </c>
      <c r="C132" s="127" t="s">
        <v>25</v>
      </c>
      <c r="D132" s="109" t="s">
        <v>280</v>
      </c>
      <c r="E132" s="105" t="s">
        <v>31</v>
      </c>
      <c r="F132" s="27" t="s">
        <v>693</v>
      </c>
      <c r="G132" s="188" t="s">
        <v>692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549</v>
      </c>
      <c r="C133" s="127" t="s">
        <v>25</v>
      </c>
      <c r="D133" s="109" t="s">
        <v>280</v>
      </c>
      <c r="E133" s="105" t="s">
        <v>31</v>
      </c>
      <c r="F133" s="27" t="s">
        <v>694</v>
      </c>
      <c r="G133" s="190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549</v>
      </c>
      <c r="C134" s="127" t="s">
        <v>25</v>
      </c>
      <c r="D134" s="109" t="s">
        <v>280</v>
      </c>
      <c r="E134" s="105" t="s">
        <v>31</v>
      </c>
      <c r="F134" s="27" t="s">
        <v>696</v>
      </c>
      <c r="G134" s="188" t="s">
        <v>695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549</v>
      </c>
      <c r="C135" s="127" t="s">
        <v>25</v>
      </c>
      <c r="D135" s="109" t="s">
        <v>280</v>
      </c>
      <c r="E135" s="105" t="s">
        <v>31</v>
      </c>
      <c r="F135" s="27" t="s">
        <v>697</v>
      </c>
      <c r="G135" s="189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549</v>
      </c>
      <c r="C136" s="127" t="s">
        <v>25</v>
      </c>
      <c r="D136" s="109" t="s">
        <v>280</v>
      </c>
      <c r="E136" s="105" t="s">
        <v>31</v>
      </c>
      <c r="F136" s="27" t="s">
        <v>698</v>
      </c>
      <c r="G136" s="190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549</v>
      </c>
      <c r="C137" s="127" t="s">
        <v>25</v>
      </c>
      <c r="D137" s="109" t="s">
        <v>280</v>
      </c>
      <c r="E137" s="105" t="s">
        <v>31</v>
      </c>
      <c r="F137" s="27" t="s">
        <v>699</v>
      </c>
      <c r="G137" s="126" t="s">
        <v>700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549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549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549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91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549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2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549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2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549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2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549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2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549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2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549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93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549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91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549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2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549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2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549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93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549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91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549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2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549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2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549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93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549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549</v>
      </c>
      <c r="C156" s="102" t="s">
        <v>230</v>
      </c>
      <c r="D156" s="93" t="s">
        <v>555</v>
      </c>
      <c r="E156" s="105" t="s">
        <v>31</v>
      </c>
      <c r="F156" s="42" t="s">
        <v>568</v>
      </c>
      <c r="G156" s="54" t="s">
        <v>281</v>
      </c>
      <c r="H156" s="86" t="s">
        <v>581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549</v>
      </c>
      <c r="C157" s="102" t="s">
        <v>230</v>
      </c>
      <c r="D157" s="93" t="s">
        <v>555</v>
      </c>
      <c r="E157" s="105" t="s">
        <v>31</v>
      </c>
      <c r="F157" s="42" t="s">
        <v>569</v>
      </c>
      <c r="G157" s="54" t="s">
        <v>281</v>
      </c>
      <c r="H157" s="86" t="s">
        <v>581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549</v>
      </c>
      <c r="C158" s="102" t="s">
        <v>230</v>
      </c>
      <c r="D158" s="93" t="s">
        <v>555</v>
      </c>
      <c r="E158" s="105" t="s">
        <v>31</v>
      </c>
      <c r="F158" s="42" t="s">
        <v>570</v>
      </c>
      <c r="G158" s="54" t="s">
        <v>281</v>
      </c>
      <c r="H158" s="86" t="s">
        <v>581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549</v>
      </c>
      <c r="C159" s="102" t="s">
        <v>230</v>
      </c>
      <c r="D159" s="93" t="s">
        <v>555</v>
      </c>
      <c r="E159" s="105" t="s">
        <v>31</v>
      </c>
      <c r="F159" s="42" t="s">
        <v>573</v>
      </c>
      <c r="G159" s="54" t="s">
        <v>281</v>
      </c>
      <c r="H159" s="86" t="s">
        <v>581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549</v>
      </c>
      <c r="C160" s="102" t="s">
        <v>230</v>
      </c>
      <c r="D160" s="93" t="s">
        <v>555</v>
      </c>
      <c r="E160" s="105" t="s">
        <v>31</v>
      </c>
      <c r="F160" s="42" t="s">
        <v>571</v>
      </c>
      <c r="G160" s="54" t="s">
        <v>281</v>
      </c>
      <c r="H160" s="86" t="s">
        <v>581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549</v>
      </c>
      <c r="C161" s="102" t="s">
        <v>230</v>
      </c>
      <c r="D161" s="93" t="s">
        <v>555</v>
      </c>
      <c r="E161" s="105" t="s">
        <v>31</v>
      </c>
      <c r="F161" s="42" t="s">
        <v>572</v>
      </c>
      <c r="G161" s="54" t="s">
        <v>281</v>
      </c>
      <c r="H161" s="86" t="s">
        <v>581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549</v>
      </c>
      <c r="C162" s="102" t="s">
        <v>230</v>
      </c>
      <c r="D162" s="93" t="s">
        <v>555</v>
      </c>
      <c r="E162" s="105" t="s">
        <v>31</v>
      </c>
      <c r="F162" s="42" t="s">
        <v>574</v>
      </c>
      <c r="G162" s="54" t="s">
        <v>281</v>
      </c>
      <c r="H162" s="86" t="s">
        <v>581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550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91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550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2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550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2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550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93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550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91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550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2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550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93"/>
      <c r="H169" s="115" t="s">
        <v>578</v>
      </c>
      <c r="I169" s="115" t="s">
        <v>642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550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91" t="s">
        <v>298</v>
      </c>
      <c r="H170" s="115" t="s">
        <v>578</v>
      </c>
      <c r="I170" s="115" t="s">
        <v>578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550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93"/>
      <c r="H171" s="115" t="s">
        <v>578</v>
      </c>
      <c r="I171" s="115" t="s">
        <v>642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550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91" t="s">
        <v>301</v>
      </c>
      <c r="H172" s="115" t="s">
        <v>578</v>
      </c>
      <c r="I172" s="115" t="s">
        <v>642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550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93"/>
      <c r="H173" s="115" t="s">
        <v>578</v>
      </c>
      <c r="I173" s="115" t="s">
        <v>642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550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91" t="s">
        <v>304</v>
      </c>
      <c r="H174" s="115" t="s">
        <v>578</v>
      </c>
      <c r="I174" s="115" t="s">
        <v>642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550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93"/>
      <c r="H175" s="115" t="s">
        <v>578</v>
      </c>
      <c r="I175" s="115" t="s">
        <v>642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550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578</v>
      </c>
      <c r="I176" s="115" t="s">
        <v>642</v>
      </c>
      <c r="J176" s="113" t="s">
        <v>220</v>
      </c>
      <c r="K176" s="113"/>
      <c r="L176" s="113"/>
      <c r="M176" s="116" t="s">
        <v>643</v>
      </c>
    </row>
    <row r="177" spans="1:13" ht="27">
      <c r="A177" s="41">
        <v>150</v>
      </c>
      <c r="B177" s="131" t="s">
        <v>550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578</v>
      </c>
      <c r="I177" s="115" t="s">
        <v>642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550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91" t="s">
        <v>312</v>
      </c>
      <c r="H178" s="115" t="s">
        <v>578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550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93"/>
      <c r="H179" s="115" t="s">
        <v>578</v>
      </c>
      <c r="I179" s="115" t="s">
        <v>655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550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91" t="s">
        <v>317</v>
      </c>
      <c r="H180" s="115" t="s">
        <v>578</v>
      </c>
      <c r="I180" s="115" t="s">
        <v>642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550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2"/>
      <c r="H181" s="115" t="s">
        <v>578</v>
      </c>
      <c r="I181" s="115" t="s">
        <v>642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550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93"/>
      <c r="H182" s="115" t="s">
        <v>578</v>
      </c>
      <c r="I182" s="115" t="s">
        <v>578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550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91" t="s">
        <v>320</v>
      </c>
      <c r="H183" s="115" t="s">
        <v>578</v>
      </c>
      <c r="I183" s="115" t="s">
        <v>578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550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93"/>
      <c r="H184" s="115" t="s">
        <v>578</v>
      </c>
      <c r="I184" s="115" t="s">
        <v>642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550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91" t="s">
        <v>324</v>
      </c>
      <c r="H185" s="115" t="s">
        <v>578</v>
      </c>
      <c r="I185" s="115" t="s">
        <v>642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550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2"/>
      <c r="H186" s="115" t="s">
        <v>578</v>
      </c>
      <c r="I186" s="115" t="s">
        <v>642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550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93"/>
      <c r="H187" s="115" t="s">
        <v>578</v>
      </c>
      <c r="I187" s="115" t="s">
        <v>642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550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578</v>
      </c>
      <c r="I188" s="115" t="s">
        <v>655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550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91" t="s">
        <v>330</v>
      </c>
      <c r="H189" s="115" t="s">
        <v>578</v>
      </c>
      <c r="I189" s="115" t="s">
        <v>655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550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2"/>
      <c r="H190" s="115" t="s">
        <v>578</v>
      </c>
      <c r="I190" s="115" t="s">
        <v>655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550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93"/>
      <c r="H191" s="115" t="s">
        <v>578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550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91" t="s">
        <v>333</v>
      </c>
      <c r="H192" s="115" t="s">
        <v>578</v>
      </c>
      <c r="I192" s="115" t="s">
        <v>655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550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93"/>
      <c r="H193" s="115" t="s">
        <v>578</v>
      </c>
      <c r="I193" s="115" t="s">
        <v>655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550</v>
      </c>
      <c r="C194" s="130" t="s">
        <v>285</v>
      </c>
      <c r="D194" s="112" t="s">
        <v>313</v>
      </c>
      <c r="E194" s="113" t="s">
        <v>14</v>
      </c>
      <c r="F194" s="114" t="s">
        <v>659</v>
      </c>
      <c r="G194" s="191" t="s">
        <v>661</v>
      </c>
      <c r="H194" s="115" t="s">
        <v>578</v>
      </c>
      <c r="I194" s="115" t="s">
        <v>578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550</v>
      </c>
      <c r="C195" s="130" t="s">
        <v>285</v>
      </c>
      <c r="D195" s="112" t="s">
        <v>313</v>
      </c>
      <c r="E195" s="113" t="s">
        <v>14</v>
      </c>
      <c r="F195" s="114" t="s">
        <v>660</v>
      </c>
      <c r="G195" s="193"/>
      <c r="H195" s="115" t="s">
        <v>578</v>
      </c>
      <c r="I195" s="115" t="s">
        <v>578</v>
      </c>
      <c r="J195" s="113" t="s">
        <v>220</v>
      </c>
      <c r="K195" s="113"/>
      <c r="L195" s="113"/>
      <c r="M195" s="116"/>
    </row>
    <row r="196" spans="1:13" ht="27">
      <c r="A196" s="41">
        <v>167</v>
      </c>
      <c r="B196" s="131" t="s">
        <v>550</v>
      </c>
      <c r="C196" s="130" t="s">
        <v>285</v>
      </c>
      <c r="D196" s="112" t="s">
        <v>334</v>
      </c>
      <c r="E196" s="113" t="s">
        <v>14</v>
      </c>
      <c r="F196" s="117" t="s">
        <v>335</v>
      </c>
      <c r="G196" s="191" t="s">
        <v>336</v>
      </c>
      <c r="H196" s="115"/>
      <c r="I196" s="115"/>
      <c r="J196" s="113" t="s">
        <v>63</v>
      </c>
      <c r="K196" s="113"/>
      <c r="L196" s="113"/>
      <c r="M196" s="116"/>
    </row>
    <row r="197" spans="1:13" ht="27">
      <c r="A197" s="41">
        <v>168</v>
      </c>
      <c r="B197" s="131" t="s">
        <v>550</v>
      </c>
      <c r="C197" s="130" t="s">
        <v>285</v>
      </c>
      <c r="D197" s="112" t="s">
        <v>334</v>
      </c>
      <c r="E197" s="113" t="s">
        <v>14</v>
      </c>
      <c r="F197" s="117" t="s">
        <v>337</v>
      </c>
      <c r="G197" s="192"/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169</v>
      </c>
      <c r="B198" s="131" t="s">
        <v>550</v>
      </c>
      <c r="C198" s="130" t="s">
        <v>285</v>
      </c>
      <c r="D198" s="112" t="s">
        <v>334</v>
      </c>
      <c r="E198" s="113" t="s">
        <v>14</v>
      </c>
      <c r="F198" s="114" t="s">
        <v>338</v>
      </c>
      <c r="G198" s="193"/>
      <c r="H198" s="118"/>
      <c r="I198" s="118"/>
      <c r="J198" s="113" t="s">
        <v>63</v>
      </c>
      <c r="K198" s="113"/>
      <c r="L198" s="113"/>
      <c r="M198" s="116"/>
    </row>
    <row r="199" spans="1:13" ht="27">
      <c r="A199" s="41">
        <v>170</v>
      </c>
      <c r="B199" s="131" t="s">
        <v>550</v>
      </c>
      <c r="C199" s="130" t="s">
        <v>285</v>
      </c>
      <c r="D199" s="112" t="s">
        <v>334</v>
      </c>
      <c r="E199" s="113" t="s">
        <v>14</v>
      </c>
      <c r="F199" s="114" t="s">
        <v>339</v>
      </c>
      <c r="G199" s="194" t="s">
        <v>345</v>
      </c>
      <c r="H199" s="115"/>
      <c r="I199" s="115"/>
      <c r="J199" s="113" t="s">
        <v>63</v>
      </c>
      <c r="K199" s="113"/>
      <c r="L199" s="113"/>
      <c r="M199" s="116"/>
    </row>
    <row r="200" spans="1:13" ht="40.5">
      <c r="A200" s="41">
        <v>171</v>
      </c>
      <c r="B200" s="131" t="s">
        <v>550</v>
      </c>
      <c r="C200" s="130" t="s">
        <v>285</v>
      </c>
      <c r="D200" s="112" t="s">
        <v>334</v>
      </c>
      <c r="E200" s="113" t="s">
        <v>14</v>
      </c>
      <c r="F200" s="114" t="s">
        <v>340</v>
      </c>
      <c r="G200" s="195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172</v>
      </c>
      <c r="B201" s="131" t="s">
        <v>550</v>
      </c>
      <c r="C201" s="130" t="s">
        <v>285</v>
      </c>
      <c r="D201" s="112" t="s">
        <v>334</v>
      </c>
      <c r="E201" s="113" t="s">
        <v>14</v>
      </c>
      <c r="F201" s="114" t="s">
        <v>341</v>
      </c>
      <c r="G201" s="195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173</v>
      </c>
      <c r="B202" s="131" t="s">
        <v>550</v>
      </c>
      <c r="C202" s="130" t="s">
        <v>285</v>
      </c>
      <c r="D202" s="112" t="s">
        <v>334</v>
      </c>
      <c r="E202" s="113" t="s">
        <v>14</v>
      </c>
      <c r="F202" s="114" t="s">
        <v>342</v>
      </c>
      <c r="G202" s="195"/>
      <c r="H202" s="115"/>
      <c r="I202" s="121"/>
      <c r="J202" s="113" t="s">
        <v>63</v>
      </c>
      <c r="K202" s="113"/>
      <c r="L202" s="113"/>
      <c r="M202" s="116"/>
    </row>
    <row r="203" spans="1:13" ht="40.5">
      <c r="A203" s="41">
        <v>174</v>
      </c>
      <c r="B203" s="131" t="s">
        <v>550</v>
      </c>
      <c r="C203" s="130" t="s">
        <v>285</v>
      </c>
      <c r="D203" s="112" t="s">
        <v>334</v>
      </c>
      <c r="E203" s="113" t="s">
        <v>14</v>
      </c>
      <c r="F203" s="114" t="s">
        <v>343</v>
      </c>
      <c r="G203" s="195"/>
      <c r="H203" s="115"/>
      <c r="I203" s="121"/>
      <c r="J203" s="113" t="s">
        <v>63</v>
      </c>
      <c r="K203" s="113"/>
      <c r="L203" s="113"/>
      <c r="M203" s="116"/>
    </row>
    <row r="204" spans="1:13" ht="27">
      <c r="A204" s="41">
        <v>175</v>
      </c>
      <c r="B204" s="131" t="s">
        <v>550</v>
      </c>
      <c r="C204" s="130" t="s">
        <v>285</v>
      </c>
      <c r="D204" s="112" t="s">
        <v>334</v>
      </c>
      <c r="E204" s="113" t="s">
        <v>14</v>
      </c>
      <c r="F204" s="114" t="s">
        <v>344</v>
      </c>
      <c r="G204" s="196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176</v>
      </c>
      <c r="B205" s="131" t="s">
        <v>550</v>
      </c>
      <c r="C205" s="130" t="s">
        <v>285</v>
      </c>
      <c r="D205" s="112" t="s">
        <v>334</v>
      </c>
      <c r="E205" s="113" t="s">
        <v>14</v>
      </c>
      <c r="F205" s="114" t="s">
        <v>346</v>
      </c>
      <c r="G205" s="191" t="s">
        <v>351</v>
      </c>
      <c r="H205" s="122"/>
      <c r="I205" s="122"/>
      <c r="J205" s="113" t="s">
        <v>63</v>
      </c>
      <c r="K205" s="113"/>
      <c r="L205" s="113"/>
      <c r="M205" s="116"/>
    </row>
    <row r="206" spans="1:13" ht="40.5">
      <c r="A206" s="41">
        <v>177</v>
      </c>
      <c r="B206" s="131" t="s">
        <v>550</v>
      </c>
      <c r="C206" s="130" t="s">
        <v>285</v>
      </c>
      <c r="D206" s="112" t="s">
        <v>334</v>
      </c>
      <c r="E206" s="113" t="s">
        <v>14</v>
      </c>
      <c r="F206" s="114" t="s">
        <v>347</v>
      </c>
      <c r="G206" s="192"/>
      <c r="H206" s="115"/>
      <c r="I206" s="115"/>
      <c r="J206" s="113" t="s">
        <v>63</v>
      </c>
      <c r="K206" s="113"/>
      <c r="L206" s="113"/>
      <c r="M206" s="116"/>
    </row>
    <row r="207" spans="1:13" ht="40.5">
      <c r="A207" s="41">
        <v>178</v>
      </c>
      <c r="B207" s="131" t="s">
        <v>550</v>
      </c>
      <c r="C207" s="130" t="s">
        <v>285</v>
      </c>
      <c r="D207" s="112" t="s">
        <v>334</v>
      </c>
      <c r="E207" s="113" t="s">
        <v>14</v>
      </c>
      <c r="F207" s="114" t="s">
        <v>348</v>
      </c>
      <c r="G207" s="192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179</v>
      </c>
      <c r="B208" s="131" t="s">
        <v>550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192"/>
      <c r="H208" s="115"/>
      <c r="I208" s="115"/>
      <c r="J208" s="113" t="s">
        <v>63</v>
      </c>
      <c r="K208" s="113"/>
      <c r="L208" s="113"/>
      <c r="M208" s="116"/>
    </row>
    <row r="209" spans="1:13" ht="40.5">
      <c r="A209" s="41">
        <v>180</v>
      </c>
      <c r="B209" s="131" t="s">
        <v>550</v>
      </c>
      <c r="C209" s="130" t="s">
        <v>285</v>
      </c>
      <c r="D209" s="112" t="s">
        <v>334</v>
      </c>
      <c r="E209" s="113" t="s">
        <v>14</v>
      </c>
      <c r="F209" s="114" t="s">
        <v>349</v>
      </c>
      <c r="G209" s="192"/>
      <c r="H209" s="115" t="s">
        <v>578</v>
      </c>
      <c r="I209" s="122"/>
      <c r="J209" s="113"/>
      <c r="K209" s="113"/>
      <c r="L209" s="113"/>
      <c r="M209" s="120" t="s">
        <v>662</v>
      </c>
    </row>
    <row r="210" spans="1:13" ht="27">
      <c r="A210" s="41">
        <v>181</v>
      </c>
      <c r="B210" s="131" t="s">
        <v>550</v>
      </c>
      <c r="C210" s="130" t="s">
        <v>285</v>
      </c>
      <c r="D210" s="112" t="s">
        <v>334</v>
      </c>
      <c r="E210" s="113" t="s">
        <v>14</v>
      </c>
      <c r="F210" s="114" t="s">
        <v>350</v>
      </c>
      <c r="G210" s="193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182</v>
      </c>
      <c r="B211" s="131" t="s">
        <v>550</v>
      </c>
      <c r="C211" s="130" t="s">
        <v>285</v>
      </c>
      <c r="D211" s="112" t="s">
        <v>334</v>
      </c>
      <c r="E211" s="113" t="s">
        <v>14</v>
      </c>
      <c r="F211" s="114" t="s">
        <v>352</v>
      </c>
      <c r="G211" s="191" t="s">
        <v>354</v>
      </c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183</v>
      </c>
      <c r="B212" s="131" t="s">
        <v>550</v>
      </c>
      <c r="C212" s="130" t="s">
        <v>285</v>
      </c>
      <c r="D212" s="112" t="s">
        <v>334</v>
      </c>
      <c r="E212" s="113" t="s">
        <v>14</v>
      </c>
      <c r="F212" s="114" t="s">
        <v>353</v>
      </c>
      <c r="G212" s="193"/>
      <c r="H212" s="115"/>
      <c r="I212" s="115"/>
      <c r="J212" s="113" t="s">
        <v>63</v>
      </c>
      <c r="K212" s="113"/>
      <c r="L212" s="113"/>
      <c r="M212" s="116"/>
    </row>
    <row r="213" spans="1:13" ht="40.5">
      <c r="A213" s="41">
        <v>184</v>
      </c>
      <c r="B213" s="131" t="s">
        <v>550</v>
      </c>
      <c r="C213" s="130" t="s">
        <v>285</v>
      </c>
      <c r="D213" s="112" t="s">
        <v>137</v>
      </c>
      <c r="E213" s="113" t="s">
        <v>14</v>
      </c>
      <c r="F213" s="114" t="s">
        <v>656</v>
      </c>
      <c r="G213" s="191" t="s">
        <v>657</v>
      </c>
      <c r="H213" s="115" t="s">
        <v>578</v>
      </c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550</v>
      </c>
      <c r="C214" s="130" t="s">
        <v>285</v>
      </c>
      <c r="D214" s="112" t="s">
        <v>137</v>
      </c>
      <c r="E214" s="113" t="s">
        <v>14</v>
      </c>
      <c r="F214" s="114" t="s">
        <v>658</v>
      </c>
      <c r="G214" s="193"/>
      <c r="H214" s="115" t="s">
        <v>578</v>
      </c>
      <c r="I214" s="115"/>
      <c r="J214" s="113" t="s">
        <v>63</v>
      </c>
      <c r="K214" s="113"/>
      <c r="L214" s="113"/>
      <c r="M214" s="116"/>
    </row>
    <row r="215" spans="1:13" ht="27">
      <c r="A215" s="41">
        <v>184</v>
      </c>
      <c r="B215" s="131" t="s">
        <v>550</v>
      </c>
      <c r="C215" s="130" t="s">
        <v>285</v>
      </c>
      <c r="D215" s="112" t="s">
        <v>554</v>
      </c>
      <c r="E215" s="113" t="s">
        <v>31</v>
      </c>
      <c r="F215" s="114" t="s">
        <v>356</v>
      </c>
      <c r="G215" s="117"/>
      <c r="H215" s="115"/>
      <c r="I215" s="115"/>
      <c r="J215" s="113"/>
      <c r="K215" s="113"/>
      <c r="L215" s="113"/>
      <c r="M215" s="116"/>
    </row>
    <row r="216" spans="1:13" ht="40.5">
      <c r="A216" s="41">
        <v>185</v>
      </c>
      <c r="B216" s="131" t="s">
        <v>489</v>
      </c>
      <c r="C216" s="111" t="s">
        <v>490</v>
      </c>
      <c r="D216" s="112" t="s">
        <v>491</v>
      </c>
      <c r="E216" s="113" t="s">
        <v>14</v>
      </c>
      <c r="F216" s="114" t="s">
        <v>493</v>
      </c>
      <c r="G216" s="191" t="s">
        <v>492</v>
      </c>
      <c r="H216" s="115" t="s">
        <v>582</v>
      </c>
      <c r="I216" s="115"/>
      <c r="J216" s="113"/>
      <c r="K216" s="113"/>
      <c r="L216" s="113"/>
      <c r="M216" s="116"/>
    </row>
    <row r="217" spans="1:13" ht="27">
      <c r="A217" s="41">
        <v>186</v>
      </c>
      <c r="B217" s="131" t="s">
        <v>489</v>
      </c>
      <c r="C217" s="111" t="s">
        <v>490</v>
      </c>
      <c r="D217" s="112" t="s">
        <v>491</v>
      </c>
      <c r="E217" s="113" t="s">
        <v>14</v>
      </c>
      <c r="F217" s="114" t="s">
        <v>494</v>
      </c>
      <c r="G217" s="193"/>
      <c r="H217" s="115" t="s">
        <v>582</v>
      </c>
      <c r="I217" s="115"/>
      <c r="J217" s="113"/>
      <c r="K217" s="113"/>
      <c r="L217" s="113"/>
      <c r="M217" s="116"/>
    </row>
    <row r="218" spans="1:13" ht="27">
      <c r="A218" s="41">
        <v>187</v>
      </c>
      <c r="B218" s="131" t="s">
        <v>489</v>
      </c>
      <c r="C218" s="111" t="s">
        <v>490</v>
      </c>
      <c r="D218" s="112" t="s">
        <v>491</v>
      </c>
      <c r="E218" s="113" t="s">
        <v>14</v>
      </c>
      <c r="F218" s="114" t="s">
        <v>496</v>
      </c>
      <c r="G218" s="191" t="s">
        <v>495</v>
      </c>
      <c r="H218" s="115" t="s">
        <v>582</v>
      </c>
      <c r="I218" s="115"/>
      <c r="J218" s="113"/>
      <c r="K218" s="113"/>
      <c r="L218" s="113"/>
      <c r="M218" s="116"/>
    </row>
    <row r="219" spans="1:13" ht="27">
      <c r="A219" s="41">
        <v>188</v>
      </c>
      <c r="B219" s="131" t="s">
        <v>489</v>
      </c>
      <c r="C219" s="111" t="s">
        <v>490</v>
      </c>
      <c r="D219" s="112" t="s">
        <v>491</v>
      </c>
      <c r="E219" s="113" t="s">
        <v>14</v>
      </c>
      <c r="F219" s="114" t="s">
        <v>497</v>
      </c>
      <c r="G219" s="192"/>
      <c r="H219" s="115" t="s">
        <v>582</v>
      </c>
      <c r="I219" s="115"/>
      <c r="J219" s="113"/>
      <c r="K219" s="113"/>
      <c r="L219" s="113"/>
      <c r="M219" s="116"/>
    </row>
    <row r="220" spans="1:13" ht="27">
      <c r="A220" s="41">
        <v>189</v>
      </c>
      <c r="B220" s="131" t="s">
        <v>489</v>
      </c>
      <c r="C220" s="111" t="s">
        <v>490</v>
      </c>
      <c r="D220" s="112" t="s">
        <v>491</v>
      </c>
      <c r="E220" s="113" t="s">
        <v>14</v>
      </c>
      <c r="F220" s="114" t="s">
        <v>498</v>
      </c>
      <c r="G220" s="192"/>
      <c r="H220" s="115" t="s">
        <v>582</v>
      </c>
      <c r="I220" s="115"/>
      <c r="J220" s="113"/>
      <c r="K220" s="113"/>
      <c r="L220" s="113"/>
      <c r="M220" s="116"/>
    </row>
    <row r="221" spans="1:13" ht="40.5">
      <c r="A221" s="41">
        <v>190</v>
      </c>
      <c r="B221" s="131" t="s">
        <v>489</v>
      </c>
      <c r="C221" s="111" t="s">
        <v>490</v>
      </c>
      <c r="D221" s="112" t="s">
        <v>491</v>
      </c>
      <c r="E221" s="113" t="s">
        <v>14</v>
      </c>
      <c r="F221" s="114" t="s">
        <v>499</v>
      </c>
      <c r="G221" s="193"/>
      <c r="H221" s="115" t="s">
        <v>582</v>
      </c>
      <c r="I221" s="115"/>
      <c r="J221" s="113"/>
      <c r="K221" s="113"/>
      <c r="L221" s="113"/>
      <c r="M221" s="116"/>
    </row>
    <row r="222" spans="1:13" ht="27">
      <c r="A222" s="41">
        <v>191</v>
      </c>
      <c r="B222" s="131" t="s">
        <v>489</v>
      </c>
      <c r="C222" s="111" t="s">
        <v>490</v>
      </c>
      <c r="D222" s="112" t="s">
        <v>491</v>
      </c>
      <c r="E222" s="113" t="s">
        <v>14</v>
      </c>
      <c r="F222" s="114" t="s">
        <v>501</v>
      </c>
      <c r="G222" s="191" t="s">
        <v>500</v>
      </c>
      <c r="H222" s="115" t="s">
        <v>582</v>
      </c>
      <c r="I222" s="115"/>
      <c r="J222" s="113"/>
      <c r="K222" s="113"/>
      <c r="L222" s="113"/>
      <c r="M222" s="116"/>
    </row>
    <row r="223" spans="1:13" ht="27">
      <c r="A223" s="41">
        <v>192</v>
      </c>
      <c r="B223" s="131" t="s">
        <v>489</v>
      </c>
      <c r="C223" s="111" t="s">
        <v>490</v>
      </c>
      <c r="D223" s="112" t="s">
        <v>491</v>
      </c>
      <c r="E223" s="113" t="s">
        <v>14</v>
      </c>
      <c r="F223" s="114" t="s">
        <v>502</v>
      </c>
      <c r="G223" s="193"/>
      <c r="H223" s="115" t="s">
        <v>582</v>
      </c>
      <c r="I223" s="115"/>
      <c r="J223" s="113"/>
      <c r="K223" s="113"/>
      <c r="L223" s="113"/>
      <c r="M223" s="116"/>
    </row>
    <row r="224" spans="1:13" ht="27">
      <c r="A224" s="41">
        <v>193</v>
      </c>
      <c r="B224" s="131" t="s">
        <v>489</v>
      </c>
      <c r="C224" s="111" t="s">
        <v>490</v>
      </c>
      <c r="D224" s="112" t="s">
        <v>491</v>
      </c>
      <c r="E224" s="113" t="s">
        <v>14</v>
      </c>
      <c r="F224" s="114" t="s">
        <v>504</v>
      </c>
      <c r="G224" s="191" t="s">
        <v>503</v>
      </c>
      <c r="H224" s="115" t="s">
        <v>582</v>
      </c>
      <c r="I224" s="115"/>
      <c r="J224" s="113"/>
      <c r="K224" s="113"/>
      <c r="L224" s="113"/>
      <c r="M224" s="116"/>
    </row>
    <row r="225" spans="1:13">
      <c r="A225" s="41">
        <v>194</v>
      </c>
      <c r="B225" s="131" t="s">
        <v>489</v>
      </c>
      <c r="C225" s="111" t="s">
        <v>490</v>
      </c>
      <c r="D225" s="112" t="s">
        <v>491</v>
      </c>
      <c r="E225" s="113" t="s">
        <v>14</v>
      </c>
      <c r="F225" s="114" t="s">
        <v>505</v>
      </c>
      <c r="G225" s="193"/>
      <c r="H225" s="115" t="s">
        <v>582</v>
      </c>
      <c r="I225" s="115"/>
      <c r="J225" s="113"/>
      <c r="K225" s="113"/>
      <c r="L225" s="113"/>
      <c r="M225" s="116"/>
    </row>
    <row r="226" spans="1:13" ht="54">
      <c r="A226" s="41">
        <v>195</v>
      </c>
      <c r="B226" s="131" t="s">
        <v>489</v>
      </c>
      <c r="C226" s="111" t="s">
        <v>490</v>
      </c>
      <c r="D226" s="112" t="s">
        <v>563</v>
      </c>
      <c r="E226" s="113" t="s">
        <v>14</v>
      </c>
      <c r="F226" s="114" t="s">
        <v>507</v>
      </c>
      <c r="G226" s="191" t="s">
        <v>506</v>
      </c>
      <c r="H226" s="115" t="s">
        <v>582</v>
      </c>
      <c r="I226" s="115"/>
      <c r="J226" s="113"/>
      <c r="K226" s="113"/>
      <c r="L226" s="113"/>
      <c r="M226" s="116"/>
    </row>
    <row r="227" spans="1:13" ht="27">
      <c r="A227" s="41">
        <v>196</v>
      </c>
      <c r="B227" s="131" t="s">
        <v>489</v>
      </c>
      <c r="C227" s="111" t="s">
        <v>490</v>
      </c>
      <c r="D227" s="112" t="s">
        <v>563</v>
      </c>
      <c r="E227" s="113" t="s">
        <v>14</v>
      </c>
      <c r="F227" s="117" t="s">
        <v>508</v>
      </c>
      <c r="G227" s="192"/>
      <c r="H227" s="115" t="s">
        <v>582</v>
      </c>
      <c r="I227" s="115"/>
      <c r="J227" s="113"/>
      <c r="K227" s="113"/>
      <c r="L227" s="113"/>
      <c r="M227" s="119" t="s">
        <v>115</v>
      </c>
    </row>
    <row r="228" spans="1:13">
      <c r="A228" s="41">
        <v>197</v>
      </c>
      <c r="B228" s="131" t="s">
        <v>489</v>
      </c>
      <c r="C228" s="111" t="s">
        <v>490</v>
      </c>
      <c r="D228" s="112" t="s">
        <v>563</v>
      </c>
      <c r="E228" s="113" t="s">
        <v>14</v>
      </c>
      <c r="F228" s="114" t="s">
        <v>509</v>
      </c>
      <c r="G228" s="192"/>
      <c r="H228" s="115" t="s">
        <v>582</v>
      </c>
      <c r="I228" s="115"/>
      <c r="J228" s="113"/>
      <c r="K228" s="113"/>
      <c r="L228" s="113"/>
      <c r="M228" s="116"/>
    </row>
    <row r="229" spans="1:13" ht="40.5">
      <c r="A229" s="41">
        <v>198</v>
      </c>
      <c r="B229" s="131" t="s">
        <v>489</v>
      </c>
      <c r="C229" s="111" t="s">
        <v>490</v>
      </c>
      <c r="D229" s="112" t="s">
        <v>563</v>
      </c>
      <c r="E229" s="113" t="s">
        <v>14</v>
      </c>
      <c r="F229" s="114" t="s">
        <v>510</v>
      </c>
      <c r="G229" s="193"/>
      <c r="H229" s="115" t="s">
        <v>582</v>
      </c>
      <c r="I229" s="115"/>
      <c r="J229" s="113"/>
      <c r="K229" s="113"/>
      <c r="L229" s="113"/>
      <c r="M229" s="116"/>
    </row>
    <row r="230" spans="1:13" ht="54">
      <c r="A230" s="41">
        <v>199</v>
      </c>
      <c r="B230" s="131" t="s">
        <v>489</v>
      </c>
      <c r="C230" s="111" t="s">
        <v>490</v>
      </c>
      <c r="D230" s="112" t="s">
        <v>563</v>
      </c>
      <c r="E230" s="113" t="s">
        <v>14</v>
      </c>
      <c r="F230" s="114" t="s">
        <v>512</v>
      </c>
      <c r="G230" s="191" t="s">
        <v>511</v>
      </c>
      <c r="H230" s="115" t="s">
        <v>582</v>
      </c>
      <c r="I230" s="115"/>
      <c r="J230" s="113"/>
      <c r="K230" s="113"/>
      <c r="L230" s="113"/>
      <c r="M230" s="116"/>
    </row>
    <row r="231" spans="1:13" ht="40.5">
      <c r="A231" s="41">
        <v>200</v>
      </c>
      <c r="B231" s="131" t="s">
        <v>489</v>
      </c>
      <c r="C231" s="111" t="s">
        <v>490</v>
      </c>
      <c r="D231" s="112" t="s">
        <v>563</v>
      </c>
      <c r="E231" s="113" t="s">
        <v>14</v>
      </c>
      <c r="F231" s="114" t="s">
        <v>513</v>
      </c>
      <c r="G231" s="192"/>
      <c r="H231" s="115" t="s">
        <v>582</v>
      </c>
      <c r="I231" s="115"/>
      <c r="J231" s="113"/>
      <c r="K231" s="113"/>
      <c r="L231" s="113"/>
      <c r="M231" s="116"/>
    </row>
    <row r="232" spans="1:13" ht="27">
      <c r="A232" s="41">
        <v>201</v>
      </c>
      <c r="B232" s="131" t="s">
        <v>489</v>
      </c>
      <c r="C232" s="111" t="s">
        <v>490</v>
      </c>
      <c r="D232" s="112" t="s">
        <v>563</v>
      </c>
      <c r="E232" s="113" t="s">
        <v>14</v>
      </c>
      <c r="F232" s="117" t="s">
        <v>514</v>
      </c>
      <c r="G232" s="192"/>
      <c r="H232" s="115" t="s">
        <v>582</v>
      </c>
      <c r="I232" s="115"/>
      <c r="J232" s="113"/>
      <c r="K232" s="113"/>
      <c r="L232" s="113"/>
      <c r="M232" s="116"/>
    </row>
    <row r="233" spans="1:13" ht="40.5">
      <c r="A233" s="41">
        <v>202</v>
      </c>
      <c r="B233" s="131" t="s">
        <v>489</v>
      </c>
      <c r="C233" s="111" t="s">
        <v>490</v>
      </c>
      <c r="D233" s="112" t="s">
        <v>563</v>
      </c>
      <c r="E233" s="113" t="s">
        <v>14</v>
      </c>
      <c r="F233" s="114" t="s">
        <v>515</v>
      </c>
      <c r="G233" s="193"/>
      <c r="H233" s="115" t="s">
        <v>582</v>
      </c>
      <c r="I233" s="115"/>
      <c r="J233" s="113"/>
      <c r="K233" s="113"/>
      <c r="L233" s="113"/>
      <c r="M233" s="116"/>
    </row>
    <row r="234" spans="1:13" ht="40.5">
      <c r="A234" s="41">
        <v>203</v>
      </c>
      <c r="B234" s="131" t="s">
        <v>489</v>
      </c>
      <c r="C234" s="111" t="s">
        <v>490</v>
      </c>
      <c r="D234" s="112" t="s">
        <v>553</v>
      </c>
      <c r="E234" s="113" t="s">
        <v>14</v>
      </c>
      <c r="F234" s="114" t="s">
        <v>518</v>
      </c>
      <c r="G234" s="117" t="s">
        <v>516</v>
      </c>
      <c r="H234" s="115" t="s">
        <v>582</v>
      </c>
      <c r="I234" s="115"/>
      <c r="J234" s="113"/>
      <c r="K234" s="113"/>
      <c r="L234" s="113"/>
      <c r="M234" s="120" t="s">
        <v>126</v>
      </c>
    </row>
    <row r="235" spans="1:13" ht="40.5">
      <c r="A235" s="41">
        <v>204</v>
      </c>
      <c r="B235" s="131" t="s">
        <v>489</v>
      </c>
      <c r="C235" s="111" t="s">
        <v>490</v>
      </c>
      <c r="D235" s="112" t="s">
        <v>553</v>
      </c>
      <c r="E235" s="113" t="s">
        <v>14</v>
      </c>
      <c r="F235" s="114" t="s">
        <v>520</v>
      </c>
      <c r="G235" s="191" t="s">
        <v>519</v>
      </c>
      <c r="H235" s="115" t="s">
        <v>582</v>
      </c>
      <c r="I235" s="115"/>
      <c r="J235" s="113"/>
      <c r="K235" s="113"/>
      <c r="L235" s="113"/>
      <c r="M235" s="116"/>
    </row>
    <row r="236" spans="1:13" ht="27">
      <c r="A236" s="41">
        <v>205</v>
      </c>
      <c r="B236" s="131" t="s">
        <v>489</v>
      </c>
      <c r="C236" s="111" t="s">
        <v>490</v>
      </c>
      <c r="D236" s="112" t="s">
        <v>553</v>
      </c>
      <c r="E236" s="113" t="s">
        <v>14</v>
      </c>
      <c r="F236" s="114" t="s">
        <v>521</v>
      </c>
      <c r="G236" s="192"/>
      <c r="H236" s="115" t="s">
        <v>582</v>
      </c>
      <c r="I236" s="115"/>
      <c r="J236" s="113"/>
      <c r="K236" s="113"/>
      <c r="L236" s="113"/>
      <c r="M236" s="116"/>
    </row>
    <row r="237" spans="1:13" ht="40.5">
      <c r="A237" s="41">
        <v>206</v>
      </c>
      <c r="B237" s="131" t="s">
        <v>489</v>
      </c>
      <c r="C237" s="111" t="s">
        <v>490</v>
      </c>
      <c r="D237" s="112" t="s">
        <v>553</v>
      </c>
      <c r="E237" s="113" t="s">
        <v>14</v>
      </c>
      <c r="F237" s="114" t="s">
        <v>522</v>
      </c>
      <c r="G237" s="192"/>
      <c r="H237" s="115" t="s">
        <v>582</v>
      </c>
      <c r="I237" s="115"/>
      <c r="J237" s="113"/>
      <c r="K237" s="113"/>
      <c r="L237" s="113"/>
      <c r="M237" s="116"/>
    </row>
    <row r="238" spans="1:13" ht="27">
      <c r="A238" s="41">
        <v>207</v>
      </c>
      <c r="B238" s="131" t="s">
        <v>489</v>
      </c>
      <c r="C238" s="111" t="s">
        <v>490</v>
      </c>
      <c r="D238" s="112" t="s">
        <v>553</v>
      </c>
      <c r="E238" s="113" t="s">
        <v>14</v>
      </c>
      <c r="F238" s="114" t="s">
        <v>523</v>
      </c>
      <c r="G238" s="192"/>
      <c r="H238" s="115" t="s">
        <v>582</v>
      </c>
      <c r="I238" s="115"/>
      <c r="J238" s="113"/>
      <c r="K238" s="113"/>
      <c r="L238" s="113"/>
      <c r="M238" s="116"/>
    </row>
    <row r="239" spans="1:13" ht="54">
      <c r="A239" s="41">
        <v>208</v>
      </c>
      <c r="B239" s="131" t="s">
        <v>489</v>
      </c>
      <c r="C239" s="111" t="s">
        <v>490</v>
      </c>
      <c r="D239" s="112" t="s">
        <v>553</v>
      </c>
      <c r="E239" s="113" t="s">
        <v>14</v>
      </c>
      <c r="F239" s="114" t="s">
        <v>524</v>
      </c>
      <c r="G239" s="193"/>
      <c r="H239" s="115" t="s">
        <v>582</v>
      </c>
      <c r="I239" s="115"/>
      <c r="J239" s="113"/>
      <c r="K239" s="113"/>
      <c r="L239" s="113"/>
      <c r="M239" s="116"/>
    </row>
    <row r="240" spans="1:13">
      <c r="A240" s="41">
        <v>209</v>
      </c>
      <c r="B240" s="131" t="s">
        <v>489</v>
      </c>
      <c r="C240" s="111" t="s">
        <v>490</v>
      </c>
      <c r="D240" s="112" t="s">
        <v>553</v>
      </c>
      <c r="E240" s="113" t="s">
        <v>14</v>
      </c>
      <c r="F240" s="114" t="s">
        <v>527</v>
      </c>
      <c r="G240" s="191" t="s">
        <v>525</v>
      </c>
      <c r="H240" s="115" t="s">
        <v>582</v>
      </c>
      <c r="I240" s="115"/>
      <c r="J240" s="113"/>
      <c r="K240" s="113"/>
      <c r="L240" s="113"/>
      <c r="M240" s="116"/>
    </row>
    <row r="241" spans="1:13" ht="27">
      <c r="A241" s="41">
        <v>210</v>
      </c>
      <c r="B241" s="131" t="s">
        <v>489</v>
      </c>
      <c r="C241" s="111" t="s">
        <v>490</v>
      </c>
      <c r="D241" s="112" t="s">
        <v>553</v>
      </c>
      <c r="E241" s="113" t="s">
        <v>14</v>
      </c>
      <c r="F241" s="114" t="s">
        <v>526</v>
      </c>
      <c r="G241" s="192"/>
      <c r="H241" s="115" t="s">
        <v>582</v>
      </c>
      <c r="I241" s="115"/>
      <c r="J241" s="113"/>
      <c r="K241" s="113"/>
      <c r="L241" s="113"/>
      <c r="M241" s="116"/>
    </row>
    <row r="242" spans="1:13" ht="40.5">
      <c r="A242" s="41">
        <v>211</v>
      </c>
      <c r="B242" s="131" t="s">
        <v>489</v>
      </c>
      <c r="C242" s="111" t="s">
        <v>490</v>
      </c>
      <c r="D242" s="112" t="s">
        <v>553</v>
      </c>
      <c r="E242" s="113" t="s">
        <v>14</v>
      </c>
      <c r="F242" s="114" t="s">
        <v>528</v>
      </c>
      <c r="G242" s="192"/>
      <c r="H242" s="115" t="s">
        <v>582</v>
      </c>
      <c r="I242" s="115"/>
      <c r="J242" s="113"/>
      <c r="K242" s="113"/>
      <c r="L242" s="113"/>
      <c r="M242" s="116"/>
    </row>
    <row r="243" spans="1:13">
      <c r="A243" s="41">
        <v>212</v>
      </c>
      <c r="B243" s="131" t="s">
        <v>489</v>
      </c>
      <c r="C243" s="111" t="s">
        <v>490</v>
      </c>
      <c r="D243" s="112" t="s">
        <v>553</v>
      </c>
      <c r="E243" s="113" t="s">
        <v>14</v>
      </c>
      <c r="F243" s="114" t="s">
        <v>529</v>
      </c>
      <c r="G243" s="192"/>
      <c r="H243" s="115" t="s">
        <v>582</v>
      </c>
      <c r="I243" s="115"/>
      <c r="J243" s="113"/>
      <c r="K243" s="113"/>
      <c r="L243" s="113"/>
      <c r="M243" s="116"/>
    </row>
    <row r="244" spans="1:13" ht="27">
      <c r="A244" s="41">
        <v>213</v>
      </c>
      <c r="B244" s="131" t="s">
        <v>489</v>
      </c>
      <c r="C244" s="111" t="s">
        <v>490</v>
      </c>
      <c r="D244" s="112" t="s">
        <v>553</v>
      </c>
      <c r="E244" s="113" t="s">
        <v>14</v>
      </c>
      <c r="F244" s="114" t="s">
        <v>530</v>
      </c>
      <c r="G244" s="193"/>
      <c r="H244" s="115" t="s">
        <v>582</v>
      </c>
      <c r="I244" s="115"/>
      <c r="J244" s="113"/>
      <c r="K244" s="113"/>
      <c r="L244" s="113"/>
      <c r="M244" s="116"/>
    </row>
    <row r="245" spans="1:13" ht="27">
      <c r="A245" s="41">
        <v>214</v>
      </c>
      <c r="B245" s="131" t="s">
        <v>489</v>
      </c>
      <c r="C245" s="111" t="s">
        <v>490</v>
      </c>
      <c r="D245" s="112" t="s">
        <v>553</v>
      </c>
      <c r="E245" s="113" t="s">
        <v>14</v>
      </c>
      <c r="F245" s="114" t="s">
        <v>532</v>
      </c>
      <c r="G245" s="191" t="s">
        <v>531</v>
      </c>
      <c r="H245" s="115" t="s">
        <v>582</v>
      </c>
      <c r="I245" s="115"/>
      <c r="J245" s="113"/>
      <c r="K245" s="113"/>
      <c r="L245" s="113"/>
      <c r="M245" s="116"/>
    </row>
    <row r="246" spans="1:13" ht="27">
      <c r="A246" s="41">
        <v>215</v>
      </c>
      <c r="B246" s="131" t="s">
        <v>489</v>
      </c>
      <c r="C246" s="111" t="s">
        <v>490</v>
      </c>
      <c r="D246" s="112" t="s">
        <v>553</v>
      </c>
      <c r="E246" s="113" t="s">
        <v>14</v>
      </c>
      <c r="F246" s="114" t="s">
        <v>533</v>
      </c>
      <c r="G246" s="193"/>
      <c r="H246" s="115" t="s">
        <v>582</v>
      </c>
      <c r="I246" s="115"/>
      <c r="J246" s="113"/>
      <c r="K246" s="113"/>
      <c r="L246" s="113"/>
      <c r="M246" s="116"/>
    </row>
    <row r="247" spans="1:13">
      <c r="A247" s="41">
        <v>216</v>
      </c>
      <c r="B247" s="131" t="s">
        <v>489</v>
      </c>
      <c r="C247" s="111" t="s">
        <v>490</v>
      </c>
      <c r="D247" s="112" t="s">
        <v>553</v>
      </c>
      <c r="E247" s="113" t="s">
        <v>14</v>
      </c>
      <c r="F247" s="114" t="s">
        <v>535</v>
      </c>
      <c r="G247" s="191" t="s">
        <v>534</v>
      </c>
      <c r="H247" s="115" t="s">
        <v>582</v>
      </c>
      <c r="I247" s="115"/>
      <c r="J247" s="113"/>
      <c r="K247" s="113"/>
      <c r="L247" s="113"/>
      <c r="M247" s="116"/>
    </row>
    <row r="248" spans="1:13" ht="27">
      <c r="A248" s="41">
        <v>217</v>
      </c>
      <c r="B248" s="131" t="s">
        <v>489</v>
      </c>
      <c r="C248" s="111" t="s">
        <v>490</v>
      </c>
      <c r="D248" s="112" t="s">
        <v>553</v>
      </c>
      <c r="E248" s="113" t="s">
        <v>14</v>
      </c>
      <c r="F248" s="117" t="s">
        <v>526</v>
      </c>
      <c r="G248" s="193"/>
      <c r="H248" s="115" t="s">
        <v>582</v>
      </c>
      <c r="I248" s="115"/>
      <c r="J248" s="113"/>
      <c r="K248" s="113"/>
      <c r="L248" s="113"/>
      <c r="M248" s="116"/>
    </row>
    <row r="249" spans="1:13">
      <c r="A249" s="41">
        <v>218</v>
      </c>
      <c r="B249" s="131" t="s">
        <v>489</v>
      </c>
      <c r="C249" s="111" t="s">
        <v>490</v>
      </c>
      <c r="D249" s="112" t="s">
        <v>553</v>
      </c>
      <c r="E249" s="113" t="s">
        <v>31</v>
      </c>
      <c r="F249" s="117" t="s">
        <v>536</v>
      </c>
      <c r="G249" s="117"/>
      <c r="H249" s="115" t="s">
        <v>582</v>
      </c>
      <c r="I249" s="115"/>
      <c r="J249" s="113"/>
      <c r="K249" s="113"/>
      <c r="L249" s="113"/>
      <c r="M249" s="116"/>
    </row>
    <row r="250" spans="1:13">
      <c r="A250" s="41">
        <v>219</v>
      </c>
      <c r="B250" s="131" t="s">
        <v>489</v>
      </c>
      <c r="C250" s="111" t="s">
        <v>537</v>
      </c>
      <c r="D250" s="112" t="s">
        <v>562</v>
      </c>
      <c r="E250" s="113" t="s">
        <v>31</v>
      </c>
      <c r="F250" s="114" t="s">
        <v>538</v>
      </c>
      <c r="G250" s="117"/>
      <c r="H250" s="115" t="s">
        <v>582</v>
      </c>
      <c r="I250" s="118"/>
      <c r="J250" s="113"/>
      <c r="K250" s="113"/>
      <c r="L250" s="113"/>
      <c r="M250" s="116"/>
    </row>
    <row r="251" spans="1:13" ht="27">
      <c r="A251" s="41">
        <v>220</v>
      </c>
      <c r="B251" s="131" t="s">
        <v>358</v>
      </c>
      <c r="C251" s="111" t="s">
        <v>359</v>
      </c>
      <c r="D251" s="112" t="s">
        <v>360</v>
      </c>
      <c r="E251" s="113" t="s">
        <v>14</v>
      </c>
      <c r="F251" s="114" t="s">
        <v>362</v>
      </c>
      <c r="G251" s="125" t="s">
        <v>361</v>
      </c>
      <c r="H251" s="115" t="s">
        <v>581</v>
      </c>
      <c r="I251" s="115"/>
      <c r="J251" s="113" t="s">
        <v>220</v>
      </c>
      <c r="K251" s="113"/>
      <c r="L251" s="113"/>
      <c r="M251" s="116"/>
    </row>
    <row r="252" spans="1:13" ht="27">
      <c r="A252" s="41">
        <v>221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363</v>
      </c>
      <c r="G252" s="191" t="s">
        <v>364</v>
      </c>
      <c r="H252" s="115" t="s">
        <v>581</v>
      </c>
      <c r="I252" s="115"/>
      <c r="J252" s="113" t="s">
        <v>220</v>
      </c>
      <c r="K252" s="113"/>
      <c r="L252" s="113"/>
      <c r="M252" s="116"/>
    </row>
    <row r="253" spans="1:13" ht="27">
      <c r="A253" s="41">
        <v>222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365</v>
      </c>
      <c r="G253" s="192"/>
      <c r="H253" s="115" t="s">
        <v>581</v>
      </c>
      <c r="I253" s="115"/>
      <c r="J253" s="113" t="s">
        <v>220</v>
      </c>
      <c r="K253" s="113"/>
      <c r="L253" s="113"/>
      <c r="M253" s="116"/>
    </row>
    <row r="254" spans="1:13" ht="94.5">
      <c r="A254" s="41">
        <v>223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366</v>
      </c>
      <c r="G254" s="193"/>
      <c r="H254" s="115" t="s">
        <v>581</v>
      </c>
      <c r="I254" s="115"/>
      <c r="J254" s="113" t="s">
        <v>220</v>
      </c>
      <c r="K254" s="113"/>
      <c r="L254" s="113"/>
      <c r="M254" s="116"/>
    </row>
    <row r="255" spans="1:13" ht="27">
      <c r="A255" s="41">
        <v>224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367</v>
      </c>
      <c r="G255" s="191" t="s">
        <v>369</v>
      </c>
      <c r="H255" s="115" t="s">
        <v>581</v>
      </c>
      <c r="I255" s="115"/>
      <c r="J255" s="113" t="s">
        <v>63</v>
      </c>
      <c r="K255" s="113"/>
      <c r="L255" s="113"/>
      <c r="M255" s="116"/>
    </row>
    <row r="256" spans="1:13">
      <c r="A256" s="41">
        <v>225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368</v>
      </c>
      <c r="G256" s="193"/>
      <c r="H256" s="115" t="s">
        <v>581</v>
      </c>
      <c r="I256" s="115"/>
      <c r="J256" s="113" t="s">
        <v>675</v>
      </c>
      <c r="K256" s="113"/>
      <c r="L256" s="113"/>
      <c r="M256" s="116"/>
    </row>
    <row r="257" spans="1:13" ht="27">
      <c r="A257" s="41">
        <v>226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370</v>
      </c>
      <c r="G257" s="117" t="s">
        <v>371</v>
      </c>
      <c r="H257" s="115" t="s">
        <v>581</v>
      </c>
      <c r="I257" s="115"/>
      <c r="J257" s="113" t="s">
        <v>63</v>
      </c>
      <c r="K257" s="113"/>
      <c r="L257" s="113"/>
      <c r="M257" s="116"/>
    </row>
    <row r="258" spans="1:13" ht="67.5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663</v>
      </c>
      <c r="G258" s="117" t="s">
        <v>664</v>
      </c>
      <c r="H258" s="115" t="s">
        <v>581</v>
      </c>
      <c r="I258" s="115"/>
      <c r="J258" s="113" t="s">
        <v>63</v>
      </c>
      <c r="K258" s="113"/>
      <c r="L258" s="113"/>
      <c r="M258" s="116"/>
    </row>
    <row r="259" spans="1:13" ht="27">
      <c r="A259" s="41">
        <v>227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374</v>
      </c>
      <c r="G259" s="191" t="s">
        <v>373</v>
      </c>
      <c r="H259" s="115" t="s">
        <v>581</v>
      </c>
      <c r="I259" s="115"/>
      <c r="J259" s="113" t="s">
        <v>63</v>
      </c>
      <c r="K259" s="113"/>
      <c r="L259" s="113"/>
      <c r="M259" s="116"/>
    </row>
    <row r="260" spans="1:13" ht="27">
      <c r="A260" s="41">
        <v>228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375</v>
      </c>
      <c r="G260" s="192"/>
      <c r="H260" s="115" t="s">
        <v>581</v>
      </c>
      <c r="I260" s="115"/>
      <c r="J260" s="113" t="s">
        <v>63</v>
      </c>
      <c r="K260" s="113"/>
      <c r="L260" s="113"/>
      <c r="M260" s="116"/>
    </row>
    <row r="261" spans="1:13" ht="27">
      <c r="A261" s="41">
        <v>229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376</v>
      </c>
      <c r="G261" s="193"/>
      <c r="H261" s="115" t="s">
        <v>581</v>
      </c>
      <c r="I261" s="115"/>
      <c r="J261" s="113" t="s">
        <v>63</v>
      </c>
      <c r="K261" s="113"/>
      <c r="L261" s="113"/>
      <c r="M261" s="116"/>
    </row>
    <row r="262" spans="1:13">
      <c r="A262" s="41">
        <v>230</v>
      </c>
      <c r="B262" s="131" t="s">
        <v>358</v>
      </c>
      <c r="C262" s="111" t="s">
        <v>359</v>
      </c>
      <c r="D262" s="112" t="s">
        <v>372</v>
      </c>
      <c r="E262" s="113" t="s">
        <v>31</v>
      </c>
      <c r="F262" s="114" t="s">
        <v>378</v>
      </c>
      <c r="G262" s="117" t="s">
        <v>377</v>
      </c>
      <c r="H262" s="115" t="s">
        <v>581</v>
      </c>
      <c r="I262" s="115"/>
      <c r="J262" s="113" t="s">
        <v>63</v>
      </c>
      <c r="K262" s="113"/>
      <c r="L262" s="113"/>
      <c r="M262" s="116"/>
    </row>
    <row r="263" spans="1:13" ht="27">
      <c r="A263" s="41">
        <v>231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7" t="s">
        <v>380</v>
      </c>
      <c r="G263" s="117" t="s">
        <v>379</v>
      </c>
      <c r="H263" s="115" t="s">
        <v>581</v>
      </c>
      <c r="I263" s="115"/>
      <c r="J263" s="113" t="s">
        <v>63</v>
      </c>
      <c r="K263" s="113"/>
      <c r="L263" s="113"/>
      <c r="M263" s="119" t="s">
        <v>115</v>
      </c>
    </row>
    <row r="264" spans="1:13" ht="40.5">
      <c r="A264" s="41">
        <v>232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382</v>
      </c>
      <c r="G264" s="191" t="s">
        <v>381</v>
      </c>
      <c r="H264" s="115" t="s">
        <v>581</v>
      </c>
      <c r="I264" s="115"/>
      <c r="J264" s="113" t="s">
        <v>63</v>
      </c>
      <c r="K264" s="113"/>
      <c r="L264" s="113"/>
      <c r="M264" s="116"/>
    </row>
    <row r="265" spans="1:13" ht="40.5">
      <c r="A265" s="41">
        <v>233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383</v>
      </c>
      <c r="G265" s="192"/>
      <c r="H265" s="115" t="s">
        <v>581</v>
      </c>
      <c r="I265" s="115"/>
      <c r="J265" s="113" t="s">
        <v>63</v>
      </c>
      <c r="K265" s="113"/>
      <c r="L265" s="113"/>
      <c r="M265" s="116"/>
    </row>
    <row r="266" spans="1:13" ht="40.5">
      <c r="A266" s="41">
        <v>234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384</v>
      </c>
      <c r="G266" s="193"/>
      <c r="H266" s="115" t="s">
        <v>581</v>
      </c>
      <c r="I266" s="115"/>
      <c r="J266" s="113" t="s">
        <v>63</v>
      </c>
      <c r="K266" s="113"/>
      <c r="L266" s="113"/>
      <c r="M266" s="116"/>
    </row>
    <row r="267" spans="1:13">
      <c r="A267" s="41">
        <v>235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386</v>
      </c>
      <c r="G267" s="191" t="s">
        <v>385</v>
      </c>
      <c r="H267" s="115" t="s">
        <v>581</v>
      </c>
      <c r="I267" s="115"/>
      <c r="J267" s="113" t="s">
        <v>63</v>
      </c>
      <c r="K267" s="113"/>
      <c r="L267" s="113"/>
      <c r="M267" s="116"/>
    </row>
    <row r="268" spans="1:13" ht="27">
      <c r="A268" s="41">
        <v>236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387</v>
      </c>
      <c r="G268" s="193"/>
      <c r="H268" s="115" t="s">
        <v>581</v>
      </c>
      <c r="I268" s="115"/>
      <c r="J268" s="113" t="s">
        <v>63</v>
      </c>
      <c r="K268" s="113"/>
      <c r="L268" s="113"/>
      <c r="M268" s="116"/>
    </row>
    <row r="269" spans="1:13" ht="40.5">
      <c r="A269" s="41">
        <v>237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388</v>
      </c>
      <c r="G269" s="191" t="s">
        <v>390</v>
      </c>
      <c r="H269" s="115" t="s">
        <v>581</v>
      </c>
      <c r="I269" s="115"/>
      <c r="J269" s="113" t="s">
        <v>63</v>
      </c>
      <c r="K269" s="113"/>
      <c r="L269" s="113"/>
      <c r="M269" s="120" t="s">
        <v>126</v>
      </c>
    </row>
    <row r="270" spans="1:13">
      <c r="A270" s="41">
        <v>238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389</v>
      </c>
      <c r="G270" s="193"/>
      <c r="H270" s="115" t="s">
        <v>581</v>
      </c>
      <c r="I270" s="115"/>
      <c r="J270" s="113" t="s">
        <v>63</v>
      </c>
      <c r="K270" s="113"/>
      <c r="L270" s="113"/>
      <c r="M270" s="116"/>
    </row>
    <row r="271" spans="1:13" ht="27">
      <c r="A271" s="41">
        <v>239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391</v>
      </c>
      <c r="G271" s="191" t="s">
        <v>393</v>
      </c>
      <c r="H271" s="115" t="s">
        <v>581</v>
      </c>
      <c r="I271" s="115"/>
      <c r="J271" s="113" t="s">
        <v>63</v>
      </c>
      <c r="K271" s="113"/>
      <c r="L271" s="113"/>
      <c r="M271" s="116"/>
    </row>
    <row r="272" spans="1:13" ht="27">
      <c r="A272" s="41">
        <v>240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392</v>
      </c>
      <c r="G272" s="193"/>
      <c r="H272" s="115" t="s">
        <v>581</v>
      </c>
      <c r="I272" s="115"/>
      <c r="J272" s="113" t="s">
        <v>63</v>
      </c>
      <c r="K272" s="113"/>
      <c r="L272" s="113"/>
      <c r="M272" s="116"/>
    </row>
    <row r="273" spans="1:13" ht="27">
      <c r="A273" s="41">
        <v>241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391</v>
      </c>
      <c r="G273" s="191" t="s">
        <v>398</v>
      </c>
      <c r="H273" s="115" t="s">
        <v>581</v>
      </c>
      <c r="I273" s="115"/>
      <c r="J273" s="113" t="s">
        <v>63</v>
      </c>
      <c r="K273" s="113"/>
      <c r="L273" s="113"/>
      <c r="M273" s="116"/>
    </row>
    <row r="274" spans="1:13" ht="27">
      <c r="A274" s="41">
        <v>242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394</v>
      </c>
      <c r="G274" s="192"/>
      <c r="H274" s="115" t="s">
        <v>581</v>
      </c>
      <c r="I274" s="115"/>
      <c r="J274" s="113" t="s">
        <v>63</v>
      </c>
      <c r="K274" s="113"/>
      <c r="L274" s="113"/>
      <c r="M274" s="116"/>
    </row>
    <row r="275" spans="1:13" ht="27">
      <c r="A275" s="41">
        <v>243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395</v>
      </c>
      <c r="G275" s="192"/>
      <c r="H275" s="115" t="s">
        <v>581</v>
      </c>
      <c r="I275" s="115"/>
      <c r="J275" s="113" t="s">
        <v>63</v>
      </c>
      <c r="K275" s="113"/>
      <c r="L275" s="113"/>
      <c r="M275" s="116"/>
    </row>
    <row r="276" spans="1:13" ht="54">
      <c r="A276" s="41">
        <v>244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396</v>
      </c>
      <c r="G276" s="192"/>
      <c r="H276" s="115" t="s">
        <v>581</v>
      </c>
      <c r="I276" s="115"/>
      <c r="J276" s="113" t="s">
        <v>63</v>
      </c>
      <c r="K276" s="113"/>
      <c r="L276" s="113"/>
      <c r="M276" s="116"/>
    </row>
    <row r="277" spans="1:13">
      <c r="A277" s="41">
        <v>245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397</v>
      </c>
      <c r="G277" s="193"/>
      <c r="H277" s="115" t="s">
        <v>581</v>
      </c>
      <c r="I277" s="115"/>
      <c r="J277" s="113" t="s">
        <v>63</v>
      </c>
      <c r="K277" s="113"/>
      <c r="L277" s="113"/>
      <c r="M277" s="116"/>
    </row>
    <row r="278" spans="1:13" ht="27">
      <c r="A278" s="41">
        <v>246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399</v>
      </c>
      <c r="G278" s="191" t="s">
        <v>403</v>
      </c>
      <c r="H278" s="115" t="s">
        <v>581</v>
      </c>
      <c r="I278" s="115"/>
      <c r="J278" s="113" t="s">
        <v>63</v>
      </c>
      <c r="K278" s="113"/>
      <c r="L278" s="113"/>
      <c r="M278" s="116"/>
    </row>
    <row r="279" spans="1:13">
      <c r="A279" s="41">
        <v>247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400</v>
      </c>
      <c r="G279" s="192"/>
      <c r="H279" s="115" t="s">
        <v>581</v>
      </c>
      <c r="I279" s="115"/>
      <c r="J279" s="113" t="s">
        <v>63</v>
      </c>
      <c r="K279" s="113"/>
      <c r="L279" s="113"/>
      <c r="M279" s="116"/>
    </row>
    <row r="280" spans="1:13">
      <c r="A280" s="41">
        <v>248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401</v>
      </c>
      <c r="G280" s="192"/>
      <c r="H280" s="115" t="s">
        <v>581</v>
      </c>
      <c r="I280" s="115"/>
      <c r="J280" s="113" t="s">
        <v>63</v>
      </c>
      <c r="K280" s="113"/>
      <c r="L280" s="113"/>
      <c r="M280" s="116"/>
    </row>
    <row r="281" spans="1:13" ht="54">
      <c r="A281" s="41">
        <v>249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402</v>
      </c>
      <c r="G281" s="193"/>
      <c r="H281" s="115" t="s">
        <v>581</v>
      </c>
      <c r="I281" s="115"/>
      <c r="J281" s="113" t="s">
        <v>63</v>
      </c>
      <c r="K281" s="113"/>
      <c r="L281" s="113"/>
      <c r="M281" s="116"/>
    </row>
    <row r="282" spans="1:13">
      <c r="A282" s="41">
        <v>250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404</v>
      </c>
      <c r="G282" s="117" t="s">
        <v>405</v>
      </c>
      <c r="H282" s="115" t="s">
        <v>581</v>
      </c>
      <c r="I282" s="115"/>
      <c r="J282" s="113" t="s">
        <v>63</v>
      </c>
      <c r="K282" s="113"/>
      <c r="L282" s="113"/>
      <c r="M282" s="116"/>
    </row>
    <row r="283" spans="1:13" ht="27">
      <c r="A283" s="41">
        <v>251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7" t="s">
        <v>407</v>
      </c>
      <c r="G283" s="117" t="s">
        <v>406</v>
      </c>
      <c r="H283" s="115" t="s">
        <v>581</v>
      </c>
      <c r="I283" s="115"/>
      <c r="J283" s="113"/>
      <c r="K283" s="113"/>
      <c r="L283" s="113"/>
      <c r="M283" s="116"/>
    </row>
    <row r="284" spans="1:13" ht="40.5">
      <c r="A284" s="41">
        <v>252</v>
      </c>
      <c r="B284" s="131" t="s">
        <v>358</v>
      </c>
      <c r="C284" s="111" t="s">
        <v>551</v>
      </c>
      <c r="D284" s="112" t="s">
        <v>545</v>
      </c>
      <c r="E284" s="113" t="s">
        <v>14</v>
      </c>
      <c r="F284" s="117" t="s">
        <v>410</v>
      </c>
      <c r="G284" s="191" t="s">
        <v>409</v>
      </c>
      <c r="H284" s="115" t="s">
        <v>581</v>
      </c>
      <c r="I284" s="115"/>
      <c r="J284" s="113" t="s">
        <v>63</v>
      </c>
      <c r="K284" s="113"/>
      <c r="L284" s="113"/>
      <c r="M284" s="116"/>
    </row>
    <row r="285" spans="1:13" ht="27">
      <c r="A285" s="41">
        <v>253</v>
      </c>
      <c r="B285" s="131" t="s">
        <v>358</v>
      </c>
      <c r="C285" s="111" t="s">
        <v>551</v>
      </c>
      <c r="D285" s="112" t="s">
        <v>545</v>
      </c>
      <c r="E285" s="113" t="s">
        <v>14</v>
      </c>
      <c r="F285" s="114" t="s">
        <v>411</v>
      </c>
      <c r="G285" s="193"/>
      <c r="H285" s="115" t="s">
        <v>581</v>
      </c>
      <c r="I285" s="118"/>
      <c r="J285" s="113" t="s">
        <v>63</v>
      </c>
      <c r="K285" s="113"/>
      <c r="L285" s="113"/>
      <c r="M285" s="116"/>
    </row>
    <row r="286" spans="1:13" ht="40.5">
      <c r="A286" s="41">
        <v>254</v>
      </c>
      <c r="B286" s="131" t="s">
        <v>358</v>
      </c>
      <c r="C286" s="111" t="s">
        <v>551</v>
      </c>
      <c r="D286" s="112" t="s">
        <v>545</v>
      </c>
      <c r="E286" s="113" t="s">
        <v>14</v>
      </c>
      <c r="F286" s="114" t="s">
        <v>412</v>
      </c>
      <c r="G286" s="191" t="s">
        <v>414</v>
      </c>
      <c r="H286" s="115" t="s">
        <v>581</v>
      </c>
      <c r="I286" s="115"/>
      <c r="J286" s="113"/>
      <c r="K286" s="113"/>
      <c r="L286" s="113"/>
      <c r="M286" s="116"/>
    </row>
    <row r="287" spans="1:13" ht="27">
      <c r="A287" s="41">
        <v>255</v>
      </c>
      <c r="B287" s="131" t="s">
        <v>358</v>
      </c>
      <c r="C287" s="111" t="s">
        <v>551</v>
      </c>
      <c r="D287" s="112" t="s">
        <v>545</v>
      </c>
      <c r="E287" s="113" t="s">
        <v>14</v>
      </c>
      <c r="F287" s="114" t="s">
        <v>413</v>
      </c>
      <c r="G287" s="193"/>
      <c r="H287" s="115" t="s">
        <v>581</v>
      </c>
      <c r="I287" s="115"/>
      <c r="J287" s="113"/>
      <c r="K287" s="113"/>
      <c r="L287" s="113"/>
      <c r="M287" s="116"/>
    </row>
    <row r="288" spans="1:13" ht="27">
      <c r="A288" s="41">
        <v>256</v>
      </c>
      <c r="B288" s="131" t="s">
        <v>358</v>
      </c>
      <c r="C288" s="111" t="s">
        <v>551</v>
      </c>
      <c r="D288" s="112" t="s">
        <v>545</v>
      </c>
      <c r="E288" s="113" t="s">
        <v>14</v>
      </c>
      <c r="F288" s="114" t="s">
        <v>415</v>
      </c>
      <c r="G288" s="191" t="s">
        <v>417</v>
      </c>
      <c r="H288" s="115" t="s">
        <v>581</v>
      </c>
      <c r="I288" s="115"/>
      <c r="J288" s="113" t="s">
        <v>63</v>
      </c>
      <c r="K288" s="113"/>
      <c r="L288" s="113"/>
      <c r="M288" s="116"/>
    </row>
    <row r="289" spans="1:13" ht="27">
      <c r="A289" s="41">
        <v>257</v>
      </c>
      <c r="B289" s="131" t="s">
        <v>358</v>
      </c>
      <c r="C289" s="111" t="s">
        <v>551</v>
      </c>
      <c r="D289" s="112" t="s">
        <v>545</v>
      </c>
      <c r="E289" s="113" t="s">
        <v>14</v>
      </c>
      <c r="F289" s="114" t="s">
        <v>416</v>
      </c>
      <c r="G289" s="193"/>
      <c r="H289" s="115" t="s">
        <v>581</v>
      </c>
      <c r="I289" s="121"/>
      <c r="J289" s="113"/>
      <c r="K289" s="113"/>
      <c r="L289" s="113"/>
      <c r="M289" s="116"/>
    </row>
    <row r="290" spans="1:13" ht="27">
      <c r="A290" s="41">
        <v>258</v>
      </c>
      <c r="B290" s="131" t="s">
        <v>358</v>
      </c>
      <c r="C290" s="111" t="s">
        <v>551</v>
      </c>
      <c r="D290" s="112" t="s">
        <v>545</v>
      </c>
      <c r="E290" s="113" t="s">
        <v>14</v>
      </c>
      <c r="F290" s="114" t="s">
        <v>419</v>
      </c>
      <c r="G290" s="191" t="s">
        <v>418</v>
      </c>
      <c r="H290" s="115" t="s">
        <v>581</v>
      </c>
      <c r="I290" s="121"/>
      <c r="J290" s="113" t="s">
        <v>63</v>
      </c>
      <c r="K290" s="113"/>
      <c r="L290" s="113"/>
      <c r="M290" s="116"/>
    </row>
    <row r="291" spans="1:13" ht="27">
      <c r="A291" s="41">
        <v>259</v>
      </c>
      <c r="B291" s="131" t="s">
        <v>358</v>
      </c>
      <c r="C291" s="111" t="s">
        <v>551</v>
      </c>
      <c r="D291" s="112" t="s">
        <v>545</v>
      </c>
      <c r="E291" s="113" t="s">
        <v>14</v>
      </c>
      <c r="F291" s="114" t="s">
        <v>420</v>
      </c>
      <c r="G291" s="192"/>
      <c r="H291" s="115" t="s">
        <v>581</v>
      </c>
      <c r="I291" s="115"/>
      <c r="J291" s="113" t="s">
        <v>63</v>
      </c>
      <c r="K291" s="113"/>
      <c r="L291" s="113"/>
      <c r="M291" s="116"/>
    </row>
    <row r="292" spans="1:13" ht="27">
      <c r="A292" s="41">
        <v>260</v>
      </c>
      <c r="B292" s="131" t="s">
        <v>358</v>
      </c>
      <c r="C292" s="111" t="s">
        <v>551</v>
      </c>
      <c r="D292" s="112" t="s">
        <v>545</v>
      </c>
      <c r="E292" s="113" t="s">
        <v>14</v>
      </c>
      <c r="F292" s="114" t="s">
        <v>421</v>
      </c>
      <c r="G292" s="193"/>
      <c r="H292" s="115" t="s">
        <v>581</v>
      </c>
      <c r="I292" s="122"/>
      <c r="J292" s="113" t="s">
        <v>63</v>
      </c>
      <c r="K292" s="113"/>
      <c r="L292" s="113"/>
      <c r="M292" s="116"/>
    </row>
    <row r="293" spans="1:13" ht="27">
      <c r="A293" s="41">
        <v>260</v>
      </c>
      <c r="B293" s="131" t="s">
        <v>358</v>
      </c>
      <c r="C293" s="111" t="s">
        <v>551</v>
      </c>
      <c r="D293" s="112" t="s">
        <v>545</v>
      </c>
      <c r="E293" s="113" t="s">
        <v>14</v>
      </c>
      <c r="F293" s="114" t="s">
        <v>713</v>
      </c>
      <c r="G293" s="191" t="s">
        <v>712</v>
      </c>
      <c r="H293" s="115" t="s">
        <v>581</v>
      </c>
      <c r="I293" s="122"/>
      <c r="J293" s="113" t="s">
        <v>63</v>
      </c>
      <c r="K293" s="113"/>
      <c r="L293" s="113"/>
      <c r="M293" s="116"/>
    </row>
    <row r="294" spans="1:13" ht="40.5">
      <c r="A294" s="41">
        <v>260</v>
      </c>
      <c r="B294" s="131" t="s">
        <v>358</v>
      </c>
      <c r="C294" s="111" t="s">
        <v>551</v>
      </c>
      <c r="D294" s="112" t="s">
        <v>545</v>
      </c>
      <c r="E294" s="113" t="s">
        <v>14</v>
      </c>
      <c r="F294" s="114" t="s">
        <v>714</v>
      </c>
      <c r="G294" s="193"/>
      <c r="H294" s="115" t="s">
        <v>581</v>
      </c>
      <c r="I294" s="122"/>
      <c r="J294" s="113" t="s">
        <v>63</v>
      </c>
      <c r="K294" s="113"/>
      <c r="L294" s="113"/>
      <c r="M294" s="116"/>
    </row>
    <row r="295" spans="1:13">
      <c r="A295" s="41">
        <v>261</v>
      </c>
      <c r="B295" s="131" t="s">
        <v>358</v>
      </c>
      <c r="C295" s="111" t="s">
        <v>551</v>
      </c>
      <c r="D295" s="112" t="s">
        <v>566</v>
      </c>
      <c r="E295" s="113" t="s">
        <v>31</v>
      </c>
      <c r="F295" s="114" t="s">
        <v>424</v>
      </c>
      <c r="G295" s="117" t="s">
        <v>422</v>
      </c>
      <c r="H295" s="115" t="s">
        <v>581</v>
      </c>
      <c r="I295" s="115"/>
      <c r="J295" s="113" t="s">
        <v>63</v>
      </c>
      <c r="K295" s="113"/>
      <c r="L295" s="113"/>
      <c r="M295" s="116"/>
    </row>
    <row r="296" spans="1:13" ht="27">
      <c r="A296" s="41">
        <v>262</v>
      </c>
      <c r="B296" s="131" t="s">
        <v>358</v>
      </c>
      <c r="C296" s="111" t="s">
        <v>551</v>
      </c>
      <c r="D296" s="112" t="s">
        <v>425</v>
      </c>
      <c r="E296" s="113" t="s">
        <v>14</v>
      </c>
      <c r="F296" s="114" t="s">
        <v>667</v>
      </c>
      <c r="G296" s="191" t="s">
        <v>426</v>
      </c>
      <c r="H296" s="115" t="s">
        <v>581</v>
      </c>
      <c r="I296" s="115"/>
      <c r="J296" s="113" t="s">
        <v>63</v>
      </c>
      <c r="K296" s="113"/>
      <c r="L296" s="113"/>
      <c r="M296" s="116"/>
    </row>
    <row r="297" spans="1:13" ht="81">
      <c r="A297" s="41">
        <v>263</v>
      </c>
      <c r="B297" s="131" t="s">
        <v>358</v>
      </c>
      <c r="C297" s="111" t="s">
        <v>551</v>
      </c>
      <c r="D297" s="112" t="s">
        <v>425</v>
      </c>
      <c r="E297" s="113" t="s">
        <v>14</v>
      </c>
      <c r="F297" s="114" t="s">
        <v>668</v>
      </c>
      <c r="G297" s="192"/>
      <c r="H297" s="115" t="s">
        <v>581</v>
      </c>
      <c r="I297" s="115"/>
      <c r="J297" s="113" t="s">
        <v>63</v>
      </c>
      <c r="K297" s="113"/>
      <c r="L297" s="113"/>
      <c r="M297" s="116"/>
    </row>
    <row r="298" spans="1:13">
      <c r="A298" s="41">
        <v>264</v>
      </c>
      <c r="B298" s="131" t="s">
        <v>358</v>
      </c>
      <c r="C298" s="111" t="s">
        <v>551</v>
      </c>
      <c r="D298" s="112" t="s">
        <v>425</v>
      </c>
      <c r="E298" s="113" t="s">
        <v>14</v>
      </c>
      <c r="F298" s="114" t="s">
        <v>669</v>
      </c>
      <c r="G298" s="193"/>
      <c r="H298" s="115" t="s">
        <v>581</v>
      </c>
      <c r="I298" s="122"/>
      <c r="J298" s="113" t="s">
        <v>63</v>
      </c>
      <c r="K298" s="113"/>
      <c r="L298" s="113"/>
      <c r="M298" s="116"/>
    </row>
    <row r="299" spans="1:13" ht="40.5">
      <c r="A299" s="41">
        <v>265</v>
      </c>
      <c r="B299" s="131" t="s">
        <v>358</v>
      </c>
      <c r="C299" s="111" t="s">
        <v>551</v>
      </c>
      <c r="D299" s="112" t="s">
        <v>425</v>
      </c>
      <c r="E299" s="113" t="s">
        <v>14</v>
      </c>
      <c r="F299" s="114" t="s">
        <v>670</v>
      </c>
      <c r="G299" s="117" t="s">
        <v>673</v>
      </c>
      <c r="H299" s="115" t="s">
        <v>581</v>
      </c>
      <c r="I299" s="115"/>
      <c r="J299" s="113" t="s">
        <v>63</v>
      </c>
      <c r="K299" s="113"/>
      <c r="L299" s="113"/>
      <c r="M299" s="116"/>
    </row>
    <row r="300" spans="1:13" ht="40.5">
      <c r="A300" s="41">
        <v>266</v>
      </c>
      <c r="B300" s="131" t="s">
        <v>358</v>
      </c>
      <c r="C300" s="111" t="s">
        <v>551</v>
      </c>
      <c r="D300" s="112" t="s">
        <v>425</v>
      </c>
      <c r="E300" s="113" t="s">
        <v>14</v>
      </c>
      <c r="F300" s="114" t="s">
        <v>671</v>
      </c>
      <c r="G300" s="117" t="s">
        <v>672</v>
      </c>
      <c r="H300" s="115" t="s">
        <v>581</v>
      </c>
      <c r="I300" s="115"/>
      <c r="J300" s="113" t="s">
        <v>63</v>
      </c>
      <c r="K300" s="113"/>
      <c r="L300" s="113"/>
      <c r="M300" s="116"/>
    </row>
    <row r="301" spans="1:13" ht="27">
      <c r="A301" s="41">
        <v>267</v>
      </c>
      <c r="B301" s="131" t="s">
        <v>428</v>
      </c>
      <c r="C301" s="111" t="s">
        <v>429</v>
      </c>
      <c r="D301" s="112" t="s">
        <v>429</v>
      </c>
      <c r="E301" s="113" t="s">
        <v>14</v>
      </c>
      <c r="F301" s="114" t="s">
        <v>431</v>
      </c>
      <c r="G301" s="191" t="s">
        <v>430</v>
      </c>
      <c r="H301" s="115"/>
      <c r="I301" s="115"/>
      <c r="J301" s="113" t="s">
        <v>220</v>
      </c>
      <c r="K301" s="113"/>
      <c r="L301" s="113"/>
      <c r="M301" s="116"/>
    </row>
    <row r="302" spans="1:13" ht="27">
      <c r="A302" s="41">
        <v>268</v>
      </c>
      <c r="B302" s="131" t="s">
        <v>428</v>
      </c>
      <c r="C302" s="111" t="s">
        <v>429</v>
      </c>
      <c r="D302" s="112" t="s">
        <v>429</v>
      </c>
      <c r="E302" s="113" t="s">
        <v>14</v>
      </c>
      <c r="F302" s="114" t="s">
        <v>432</v>
      </c>
      <c r="G302" s="192"/>
      <c r="H302" s="115"/>
      <c r="I302" s="115"/>
      <c r="J302" s="113" t="s">
        <v>220</v>
      </c>
      <c r="K302" s="113"/>
      <c r="L302" s="113"/>
      <c r="M302" s="116"/>
    </row>
    <row r="303" spans="1:13" ht="27">
      <c r="A303" s="41">
        <v>269</v>
      </c>
      <c r="B303" s="131" t="s">
        <v>428</v>
      </c>
      <c r="C303" s="111" t="s">
        <v>429</v>
      </c>
      <c r="D303" s="112" t="s">
        <v>429</v>
      </c>
      <c r="E303" s="113" t="s">
        <v>14</v>
      </c>
      <c r="F303" s="114" t="s">
        <v>433</v>
      </c>
      <c r="G303" s="193"/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270</v>
      </c>
      <c r="B304" s="131" t="s">
        <v>428</v>
      </c>
      <c r="C304" s="111" t="s">
        <v>429</v>
      </c>
      <c r="D304" s="112" t="s">
        <v>429</v>
      </c>
      <c r="E304" s="113" t="s">
        <v>14</v>
      </c>
      <c r="F304" s="114" t="s">
        <v>435</v>
      </c>
      <c r="G304" s="125" t="s">
        <v>434</v>
      </c>
      <c r="H304" s="115"/>
      <c r="I304" s="115"/>
      <c r="J304" s="113" t="s">
        <v>220</v>
      </c>
      <c r="K304" s="113"/>
      <c r="L304" s="113"/>
      <c r="M304" s="116"/>
    </row>
    <row r="305" spans="1:13">
      <c r="A305" s="41">
        <v>271</v>
      </c>
      <c r="B305" s="131" t="s">
        <v>428</v>
      </c>
      <c r="C305" s="111" t="s">
        <v>429</v>
      </c>
      <c r="D305" s="112" t="s">
        <v>429</v>
      </c>
      <c r="E305" s="113" t="s">
        <v>14</v>
      </c>
      <c r="F305" s="114" t="s">
        <v>437</v>
      </c>
      <c r="G305" s="191" t="s">
        <v>436</v>
      </c>
      <c r="H305" s="115"/>
      <c r="I305" s="115"/>
      <c r="J305" s="113" t="s">
        <v>220</v>
      </c>
      <c r="K305" s="113"/>
      <c r="L305" s="113"/>
      <c r="M305" s="116"/>
    </row>
    <row r="306" spans="1:13" ht="27">
      <c r="A306" s="41">
        <v>272</v>
      </c>
      <c r="B306" s="131" t="s">
        <v>428</v>
      </c>
      <c r="C306" s="111" t="s">
        <v>429</v>
      </c>
      <c r="D306" s="112" t="s">
        <v>429</v>
      </c>
      <c r="E306" s="113" t="s">
        <v>14</v>
      </c>
      <c r="F306" s="114" t="s">
        <v>438</v>
      </c>
      <c r="G306" s="192"/>
      <c r="H306" s="115"/>
      <c r="I306" s="115"/>
      <c r="J306" s="113" t="s">
        <v>220</v>
      </c>
      <c r="K306" s="113"/>
      <c r="L306" s="113"/>
      <c r="M306" s="116"/>
    </row>
    <row r="307" spans="1:13" ht="27">
      <c r="A307" s="41">
        <v>273</v>
      </c>
      <c r="B307" s="131" t="s">
        <v>428</v>
      </c>
      <c r="C307" s="111" t="s">
        <v>429</v>
      </c>
      <c r="D307" s="112" t="s">
        <v>429</v>
      </c>
      <c r="E307" s="113" t="s">
        <v>14</v>
      </c>
      <c r="F307" s="114" t="s">
        <v>439</v>
      </c>
      <c r="G307" s="193"/>
      <c r="H307" s="115"/>
      <c r="I307" s="115"/>
      <c r="J307" s="113" t="s">
        <v>220</v>
      </c>
      <c r="K307" s="113"/>
      <c r="L307" s="113"/>
      <c r="M307" s="116"/>
    </row>
    <row r="308" spans="1:13" ht="27">
      <c r="A308" s="41">
        <v>274</v>
      </c>
      <c r="B308" s="131" t="s">
        <v>428</v>
      </c>
      <c r="C308" s="111" t="s">
        <v>429</v>
      </c>
      <c r="D308" s="112" t="s">
        <v>429</v>
      </c>
      <c r="E308" s="113" t="s">
        <v>14</v>
      </c>
      <c r="F308" s="114" t="s">
        <v>441</v>
      </c>
      <c r="G308" s="125" t="s">
        <v>440</v>
      </c>
      <c r="H308" s="115"/>
      <c r="I308" s="115"/>
      <c r="J308" s="113" t="s">
        <v>220</v>
      </c>
      <c r="K308" s="113"/>
      <c r="L308" s="113"/>
      <c r="M308" s="116"/>
    </row>
    <row r="309" spans="1:13">
      <c r="A309" s="41">
        <v>275</v>
      </c>
      <c r="B309" s="131" t="s">
        <v>428</v>
      </c>
      <c r="C309" s="111" t="s">
        <v>429</v>
      </c>
      <c r="D309" s="112" t="s">
        <v>429</v>
      </c>
      <c r="E309" s="113" t="s">
        <v>14</v>
      </c>
      <c r="F309" s="114" t="s">
        <v>443</v>
      </c>
      <c r="G309" s="191" t="s">
        <v>442</v>
      </c>
      <c r="H309" s="115"/>
      <c r="I309" s="115"/>
      <c r="J309" s="113" t="s">
        <v>220</v>
      </c>
      <c r="K309" s="113"/>
      <c r="L309" s="113"/>
      <c r="M309" s="116"/>
    </row>
    <row r="310" spans="1:13" ht="27">
      <c r="A310" s="41">
        <v>276</v>
      </c>
      <c r="B310" s="131" t="s">
        <v>428</v>
      </c>
      <c r="C310" s="111" t="s">
        <v>429</v>
      </c>
      <c r="D310" s="112" t="s">
        <v>429</v>
      </c>
      <c r="E310" s="113" t="s">
        <v>14</v>
      </c>
      <c r="F310" s="114" t="s">
        <v>444</v>
      </c>
      <c r="G310" s="192"/>
      <c r="H310" s="115"/>
      <c r="I310" s="115"/>
      <c r="J310" s="113" t="s">
        <v>220</v>
      </c>
      <c r="K310" s="113"/>
      <c r="L310" s="113"/>
      <c r="M310" s="116"/>
    </row>
    <row r="311" spans="1:13" ht="27">
      <c r="A311" s="41">
        <v>277</v>
      </c>
      <c r="B311" s="131" t="s">
        <v>428</v>
      </c>
      <c r="C311" s="111" t="s">
        <v>429</v>
      </c>
      <c r="D311" s="112" t="s">
        <v>429</v>
      </c>
      <c r="E311" s="113" t="s">
        <v>14</v>
      </c>
      <c r="F311" s="114" t="s">
        <v>445</v>
      </c>
      <c r="G311" s="193"/>
      <c r="H311" s="115"/>
      <c r="I311" s="115"/>
      <c r="J311" s="113" t="s">
        <v>220</v>
      </c>
      <c r="K311" s="113"/>
      <c r="L311" s="113"/>
      <c r="M311" s="116"/>
    </row>
    <row r="312" spans="1:13" ht="27">
      <c r="A312" s="41">
        <v>278</v>
      </c>
      <c r="B312" s="131" t="s">
        <v>428</v>
      </c>
      <c r="C312" s="111" t="s">
        <v>429</v>
      </c>
      <c r="D312" s="112" t="s">
        <v>429</v>
      </c>
      <c r="E312" s="113" t="s">
        <v>14</v>
      </c>
      <c r="F312" s="117" t="s">
        <v>447</v>
      </c>
      <c r="G312" s="191" t="s">
        <v>446</v>
      </c>
      <c r="H312" s="118"/>
      <c r="I312" s="115"/>
      <c r="J312" s="113" t="s">
        <v>220</v>
      </c>
      <c r="K312" s="113"/>
      <c r="L312" s="113"/>
      <c r="M312" s="119" t="s">
        <v>115</v>
      </c>
    </row>
    <row r="313" spans="1:13" ht="27">
      <c r="A313" s="41">
        <v>279</v>
      </c>
      <c r="B313" s="131" t="s">
        <v>428</v>
      </c>
      <c r="C313" s="111" t="s">
        <v>429</v>
      </c>
      <c r="D313" s="112" t="s">
        <v>429</v>
      </c>
      <c r="E313" s="113" t="s">
        <v>14</v>
      </c>
      <c r="F313" s="114" t="s">
        <v>452</v>
      </c>
      <c r="G313" s="193"/>
      <c r="H313" s="115"/>
      <c r="I313" s="115"/>
      <c r="J313" s="113" t="s">
        <v>220</v>
      </c>
      <c r="K313" s="113"/>
      <c r="L313" s="113"/>
      <c r="M313" s="116"/>
    </row>
    <row r="314" spans="1:13">
      <c r="A314" s="41">
        <v>280</v>
      </c>
      <c r="B314" s="131" t="s">
        <v>428</v>
      </c>
      <c r="C314" s="111" t="s">
        <v>429</v>
      </c>
      <c r="D314" s="112" t="s">
        <v>429</v>
      </c>
      <c r="E314" s="113" t="s">
        <v>14</v>
      </c>
      <c r="F314" s="114" t="s">
        <v>443</v>
      </c>
      <c r="G314" s="191" t="s">
        <v>451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281</v>
      </c>
      <c r="B315" s="131" t="s">
        <v>428</v>
      </c>
      <c r="C315" s="111" t="s">
        <v>429</v>
      </c>
      <c r="D315" s="112" t="s">
        <v>429</v>
      </c>
      <c r="E315" s="113" t="s">
        <v>14</v>
      </c>
      <c r="F315" s="114" t="s">
        <v>448</v>
      </c>
      <c r="G315" s="192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282</v>
      </c>
      <c r="B316" s="131" t="s">
        <v>428</v>
      </c>
      <c r="C316" s="111" t="s">
        <v>429</v>
      </c>
      <c r="D316" s="112" t="s">
        <v>429</v>
      </c>
      <c r="E316" s="113" t="s">
        <v>14</v>
      </c>
      <c r="F316" s="114" t="s">
        <v>449</v>
      </c>
      <c r="G316" s="192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283</v>
      </c>
      <c r="B317" s="131" t="s">
        <v>428</v>
      </c>
      <c r="C317" s="111" t="s">
        <v>429</v>
      </c>
      <c r="D317" s="112" t="s">
        <v>429</v>
      </c>
      <c r="E317" s="113" t="s">
        <v>14</v>
      </c>
      <c r="F317" s="117" t="s">
        <v>450</v>
      </c>
      <c r="G317" s="193"/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284</v>
      </c>
      <c r="B318" s="131" t="s">
        <v>428</v>
      </c>
      <c r="C318" s="111" t="s">
        <v>429</v>
      </c>
      <c r="D318" s="112" t="s">
        <v>429</v>
      </c>
      <c r="E318" s="113" t="s">
        <v>14</v>
      </c>
      <c r="F318" s="114" t="s">
        <v>454</v>
      </c>
      <c r="G318" s="191" t="s">
        <v>453</v>
      </c>
      <c r="H318" s="115"/>
      <c r="I318" s="115"/>
      <c r="J318" s="113" t="s">
        <v>220</v>
      </c>
      <c r="K318" s="113"/>
      <c r="L318" s="113"/>
      <c r="M318" s="116"/>
    </row>
    <row r="319" spans="1:13" ht="40.5">
      <c r="A319" s="41">
        <v>285</v>
      </c>
      <c r="B319" s="131" t="s">
        <v>428</v>
      </c>
      <c r="C319" s="111" t="s">
        <v>429</v>
      </c>
      <c r="D319" s="112" t="s">
        <v>429</v>
      </c>
      <c r="E319" s="113" t="s">
        <v>14</v>
      </c>
      <c r="F319" s="114" t="s">
        <v>455</v>
      </c>
      <c r="G319" s="193"/>
      <c r="H319" s="115"/>
      <c r="I319" s="115"/>
      <c r="J319" s="113" t="s">
        <v>220</v>
      </c>
      <c r="K319" s="113"/>
      <c r="L319" s="113"/>
      <c r="M319" s="120" t="s">
        <v>126</v>
      </c>
    </row>
    <row r="320" spans="1:13" ht="27">
      <c r="A320" s="41">
        <v>286</v>
      </c>
      <c r="B320" s="131" t="s">
        <v>428</v>
      </c>
      <c r="C320" s="111" t="s">
        <v>429</v>
      </c>
      <c r="D320" s="112" t="s">
        <v>429</v>
      </c>
      <c r="E320" s="113" t="s">
        <v>14</v>
      </c>
      <c r="F320" s="114" t="s">
        <v>456</v>
      </c>
      <c r="G320" s="117" t="s">
        <v>457</v>
      </c>
      <c r="H320" s="115"/>
      <c r="I320" s="115"/>
      <c r="J320" s="113" t="s">
        <v>220</v>
      </c>
      <c r="K320" s="113"/>
      <c r="L320" s="113"/>
      <c r="M320" s="116"/>
    </row>
    <row r="321" spans="1:13">
      <c r="A321" s="41">
        <v>287</v>
      </c>
      <c r="B321" s="131" t="s">
        <v>428</v>
      </c>
      <c r="C321" s="111" t="s">
        <v>429</v>
      </c>
      <c r="D321" s="112" t="s">
        <v>429</v>
      </c>
      <c r="E321" s="113" t="s">
        <v>14</v>
      </c>
      <c r="F321" s="114" t="s">
        <v>458</v>
      </c>
      <c r="G321" s="191" t="s">
        <v>459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288</v>
      </c>
      <c r="B322" s="131" t="s">
        <v>428</v>
      </c>
      <c r="C322" s="111" t="s">
        <v>429</v>
      </c>
      <c r="D322" s="112" t="s">
        <v>429</v>
      </c>
      <c r="E322" s="113" t="s">
        <v>14</v>
      </c>
      <c r="F322" s="114" t="s">
        <v>460</v>
      </c>
      <c r="G322" s="192"/>
      <c r="H322" s="115"/>
      <c r="I322" s="115"/>
      <c r="J322" s="113" t="s">
        <v>220</v>
      </c>
      <c r="K322" s="113"/>
      <c r="L322" s="113"/>
      <c r="M322" s="116"/>
    </row>
    <row r="323" spans="1:13">
      <c r="A323" s="41">
        <v>289</v>
      </c>
      <c r="B323" s="131" t="s">
        <v>428</v>
      </c>
      <c r="C323" s="111" t="s">
        <v>429</v>
      </c>
      <c r="D323" s="112" t="s">
        <v>429</v>
      </c>
      <c r="E323" s="113" t="s">
        <v>14</v>
      </c>
      <c r="F323" s="114" t="s">
        <v>461</v>
      </c>
      <c r="G323" s="192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290</v>
      </c>
      <c r="B324" s="131" t="s">
        <v>428</v>
      </c>
      <c r="C324" s="111" t="s">
        <v>429</v>
      </c>
      <c r="D324" s="112" t="s">
        <v>429</v>
      </c>
      <c r="E324" s="113" t="s">
        <v>14</v>
      </c>
      <c r="F324" s="114" t="s">
        <v>462</v>
      </c>
      <c r="G324" s="192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291</v>
      </c>
      <c r="B325" s="131" t="s">
        <v>428</v>
      </c>
      <c r="C325" s="111" t="s">
        <v>429</v>
      </c>
      <c r="D325" s="112" t="s">
        <v>429</v>
      </c>
      <c r="E325" s="113" t="s">
        <v>14</v>
      </c>
      <c r="F325" s="114" t="s">
        <v>463</v>
      </c>
      <c r="G325" s="193"/>
      <c r="H325" s="115"/>
      <c r="I325" s="115"/>
      <c r="J325" s="113" t="s">
        <v>220</v>
      </c>
      <c r="K325" s="113"/>
      <c r="L325" s="113"/>
      <c r="M325" s="116"/>
    </row>
    <row r="326" spans="1:13">
      <c r="A326" s="41">
        <v>292</v>
      </c>
      <c r="B326" s="131" t="s">
        <v>428</v>
      </c>
      <c r="C326" s="111" t="s">
        <v>429</v>
      </c>
      <c r="D326" s="112" t="s">
        <v>429</v>
      </c>
      <c r="E326" s="113" t="s">
        <v>31</v>
      </c>
      <c r="F326" s="114" t="s">
        <v>465</v>
      </c>
      <c r="G326" s="191" t="s">
        <v>464</v>
      </c>
      <c r="H326" s="115" t="s">
        <v>583</v>
      </c>
      <c r="I326" s="115"/>
      <c r="J326" s="113"/>
      <c r="K326" s="113"/>
      <c r="L326" s="113"/>
      <c r="M326" s="116"/>
    </row>
    <row r="327" spans="1:13">
      <c r="A327" s="41">
        <v>293</v>
      </c>
      <c r="B327" s="131" t="s">
        <v>428</v>
      </c>
      <c r="C327" s="111" t="s">
        <v>429</v>
      </c>
      <c r="D327" s="112" t="s">
        <v>429</v>
      </c>
      <c r="E327" s="113" t="s">
        <v>31</v>
      </c>
      <c r="F327" s="114" t="s">
        <v>466</v>
      </c>
      <c r="G327" s="192"/>
      <c r="H327" s="115" t="s">
        <v>583</v>
      </c>
      <c r="I327" s="115"/>
      <c r="J327" s="113"/>
      <c r="K327" s="113"/>
      <c r="L327" s="113"/>
      <c r="M327" s="116"/>
    </row>
    <row r="328" spans="1:13" ht="27">
      <c r="A328" s="41">
        <v>293</v>
      </c>
      <c r="B328" s="131" t="s">
        <v>428</v>
      </c>
      <c r="C328" s="111" t="s">
        <v>429</v>
      </c>
      <c r="D328" s="112" t="s">
        <v>429</v>
      </c>
      <c r="E328" s="113" t="s">
        <v>31</v>
      </c>
      <c r="F328" s="114" t="s">
        <v>651</v>
      </c>
      <c r="G328" s="193"/>
      <c r="H328" s="115" t="s">
        <v>583</v>
      </c>
      <c r="I328" s="115"/>
      <c r="J328" s="113"/>
      <c r="K328" s="113"/>
      <c r="L328" s="113"/>
      <c r="M328" s="116"/>
    </row>
    <row r="329" spans="1:13">
      <c r="A329" s="41">
        <v>294</v>
      </c>
      <c r="B329" s="131" t="s">
        <v>428</v>
      </c>
      <c r="C329" s="111" t="s">
        <v>429</v>
      </c>
      <c r="D329" s="112" t="s">
        <v>429</v>
      </c>
      <c r="E329" s="113" t="s">
        <v>31</v>
      </c>
      <c r="F329" s="114" t="s">
        <v>468</v>
      </c>
      <c r="G329" s="191" t="s">
        <v>467</v>
      </c>
      <c r="H329" s="115" t="s">
        <v>583</v>
      </c>
      <c r="I329" s="115"/>
      <c r="J329" s="113"/>
      <c r="K329" s="113"/>
      <c r="L329" s="113"/>
      <c r="M329" s="116"/>
    </row>
    <row r="330" spans="1:13">
      <c r="A330" s="41">
        <v>295</v>
      </c>
      <c r="B330" s="131" t="s">
        <v>428</v>
      </c>
      <c r="C330" s="111" t="s">
        <v>429</v>
      </c>
      <c r="D330" s="112" t="s">
        <v>429</v>
      </c>
      <c r="E330" s="113" t="s">
        <v>31</v>
      </c>
      <c r="F330" s="114" t="s">
        <v>469</v>
      </c>
      <c r="G330" s="192"/>
      <c r="H330" s="115" t="s">
        <v>583</v>
      </c>
      <c r="I330" s="115"/>
      <c r="J330" s="113"/>
      <c r="K330" s="113"/>
      <c r="L330" s="113"/>
      <c r="M330" s="116"/>
    </row>
    <row r="331" spans="1:13">
      <c r="A331" s="41">
        <v>296</v>
      </c>
      <c r="B331" s="131" t="s">
        <v>428</v>
      </c>
      <c r="C331" s="111" t="s">
        <v>429</v>
      </c>
      <c r="D331" s="112" t="s">
        <v>429</v>
      </c>
      <c r="E331" s="113" t="s">
        <v>31</v>
      </c>
      <c r="F331" s="114" t="s">
        <v>470</v>
      </c>
      <c r="G331" s="192"/>
      <c r="H331" s="115" t="s">
        <v>583</v>
      </c>
      <c r="I331" s="115"/>
      <c r="J331" s="113"/>
      <c r="K331" s="113"/>
      <c r="L331" s="113"/>
      <c r="M331" s="116"/>
    </row>
    <row r="332" spans="1:13" ht="27">
      <c r="A332" s="41">
        <v>297</v>
      </c>
      <c r="B332" s="131" t="s">
        <v>428</v>
      </c>
      <c r="C332" s="111" t="s">
        <v>429</v>
      </c>
      <c r="D332" s="112" t="s">
        <v>429</v>
      </c>
      <c r="E332" s="113" t="s">
        <v>31</v>
      </c>
      <c r="F332" s="114" t="s">
        <v>646</v>
      </c>
      <c r="G332" s="192"/>
      <c r="H332" s="115" t="s">
        <v>583</v>
      </c>
      <c r="I332" s="115"/>
      <c r="J332" s="113"/>
      <c r="K332" s="113"/>
      <c r="L332" s="113"/>
      <c r="M332" s="116"/>
    </row>
    <row r="333" spans="1:13" ht="54">
      <c r="A333" s="41">
        <v>293</v>
      </c>
      <c r="B333" s="131" t="s">
        <v>428</v>
      </c>
      <c r="C333" s="111" t="s">
        <v>429</v>
      </c>
      <c r="D333" s="112" t="s">
        <v>429</v>
      </c>
      <c r="E333" s="113" t="s">
        <v>31</v>
      </c>
      <c r="F333" s="114" t="s">
        <v>652</v>
      </c>
      <c r="G333" s="192"/>
      <c r="H333" s="115" t="s">
        <v>583</v>
      </c>
      <c r="I333" s="115"/>
      <c r="J333" s="113"/>
      <c r="K333" s="113"/>
      <c r="L333" s="113"/>
      <c r="M333" s="116"/>
    </row>
    <row r="334" spans="1:13" ht="40.5">
      <c r="A334" s="41">
        <v>294</v>
      </c>
      <c r="B334" s="131" t="s">
        <v>428</v>
      </c>
      <c r="C334" s="111" t="s">
        <v>429</v>
      </c>
      <c r="D334" s="112" t="s">
        <v>429</v>
      </c>
      <c r="E334" s="113" t="s">
        <v>31</v>
      </c>
      <c r="F334" s="114" t="s">
        <v>647</v>
      </c>
      <c r="G334" s="193"/>
      <c r="H334" s="115" t="s">
        <v>583</v>
      </c>
      <c r="I334" s="115"/>
      <c r="J334" s="113"/>
      <c r="K334" s="113"/>
      <c r="L334" s="113"/>
      <c r="M334" s="116"/>
    </row>
    <row r="335" spans="1:13">
      <c r="A335" s="41">
        <v>295</v>
      </c>
      <c r="B335" s="131" t="s">
        <v>428</v>
      </c>
      <c r="C335" s="111" t="s">
        <v>429</v>
      </c>
      <c r="D335" s="112" t="s">
        <v>429</v>
      </c>
      <c r="E335" s="113" t="s">
        <v>14</v>
      </c>
      <c r="F335" s="114" t="s">
        <v>473</v>
      </c>
      <c r="G335" s="191" t="s">
        <v>474</v>
      </c>
      <c r="H335" s="115" t="s">
        <v>583</v>
      </c>
      <c r="I335" s="115"/>
      <c r="J335" s="113"/>
      <c r="K335" s="113"/>
      <c r="L335" s="113"/>
      <c r="M335" s="116"/>
    </row>
    <row r="336" spans="1:13" ht="40.5">
      <c r="A336" s="41">
        <v>296</v>
      </c>
      <c r="B336" s="131" t="s">
        <v>428</v>
      </c>
      <c r="C336" s="111" t="s">
        <v>429</v>
      </c>
      <c r="D336" s="112" t="s">
        <v>429</v>
      </c>
      <c r="E336" s="113" t="s">
        <v>31</v>
      </c>
      <c r="F336" s="114" t="s">
        <v>648</v>
      </c>
      <c r="G336" s="192"/>
      <c r="H336" s="115" t="s">
        <v>583</v>
      </c>
      <c r="I336" s="115"/>
      <c r="J336" s="113"/>
      <c r="K336" s="113"/>
      <c r="L336" s="113"/>
      <c r="M336" s="116"/>
    </row>
    <row r="337" spans="1:13" ht="27">
      <c r="A337" s="41">
        <v>297</v>
      </c>
      <c r="B337" s="131" t="s">
        <v>428</v>
      </c>
      <c r="C337" s="111" t="s">
        <v>429</v>
      </c>
      <c r="D337" s="112" t="s">
        <v>429</v>
      </c>
      <c r="E337" s="113" t="s">
        <v>31</v>
      </c>
      <c r="F337" s="114" t="s">
        <v>649</v>
      </c>
      <c r="G337" s="193"/>
      <c r="H337" s="115" t="s">
        <v>583</v>
      </c>
      <c r="I337" s="115"/>
      <c r="J337" s="113"/>
      <c r="K337" s="113"/>
      <c r="L337" s="113"/>
      <c r="M337" s="116"/>
    </row>
    <row r="338" spans="1:13" ht="27">
      <c r="A338" s="41">
        <v>298</v>
      </c>
      <c r="B338" s="131" t="s">
        <v>428</v>
      </c>
      <c r="C338" s="111" t="s">
        <v>423</v>
      </c>
      <c r="D338" s="112" t="s">
        <v>423</v>
      </c>
      <c r="E338" s="113" t="s">
        <v>472</v>
      </c>
      <c r="F338" s="114" t="s">
        <v>476</v>
      </c>
      <c r="G338" s="191" t="s">
        <v>475</v>
      </c>
      <c r="H338" s="115" t="s">
        <v>583</v>
      </c>
      <c r="I338" s="115"/>
      <c r="J338" s="113"/>
      <c r="K338" s="113"/>
      <c r="L338" s="113"/>
      <c r="M338" s="116"/>
    </row>
    <row r="339" spans="1:13" ht="54">
      <c r="A339" s="41">
        <v>299</v>
      </c>
      <c r="B339" s="131" t="s">
        <v>428</v>
      </c>
      <c r="C339" s="111" t="s">
        <v>423</v>
      </c>
      <c r="D339" s="112" t="s">
        <v>423</v>
      </c>
      <c r="E339" s="113" t="s">
        <v>472</v>
      </c>
      <c r="F339" s="117" t="s">
        <v>477</v>
      </c>
      <c r="G339" s="193"/>
      <c r="H339" s="115" t="s">
        <v>583</v>
      </c>
      <c r="I339" s="115"/>
      <c r="J339" s="113"/>
      <c r="K339" s="113"/>
      <c r="L339" s="113"/>
      <c r="M339" s="116"/>
    </row>
    <row r="340" spans="1:13" ht="27">
      <c r="A340" s="41">
        <v>300</v>
      </c>
      <c r="B340" s="131" t="s">
        <v>428</v>
      </c>
      <c r="C340" s="111" t="s">
        <v>423</v>
      </c>
      <c r="D340" s="112" t="s">
        <v>423</v>
      </c>
      <c r="E340" s="113" t="s">
        <v>472</v>
      </c>
      <c r="F340" s="117" t="s">
        <v>479</v>
      </c>
      <c r="G340" s="191" t="s">
        <v>478</v>
      </c>
      <c r="H340" s="115" t="s">
        <v>583</v>
      </c>
      <c r="I340" s="115"/>
      <c r="J340" s="113"/>
      <c r="K340" s="113"/>
      <c r="L340" s="113"/>
      <c r="M340" s="116"/>
    </row>
    <row r="341" spans="1:13" ht="40.5">
      <c r="A341" s="41">
        <v>301</v>
      </c>
      <c r="B341" s="131" t="s">
        <v>428</v>
      </c>
      <c r="C341" s="111" t="s">
        <v>423</v>
      </c>
      <c r="D341" s="112" t="s">
        <v>423</v>
      </c>
      <c r="E341" s="113" t="s">
        <v>472</v>
      </c>
      <c r="F341" s="114" t="s">
        <v>480</v>
      </c>
      <c r="G341" s="192"/>
      <c r="H341" s="115" t="s">
        <v>583</v>
      </c>
      <c r="I341" s="118"/>
      <c r="J341" s="113"/>
      <c r="K341" s="113"/>
      <c r="L341" s="113"/>
      <c r="M341" s="116"/>
    </row>
    <row r="342" spans="1:13">
      <c r="A342" s="41">
        <v>302</v>
      </c>
      <c r="B342" s="131" t="s">
        <v>428</v>
      </c>
      <c r="C342" s="111" t="s">
        <v>423</v>
      </c>
      <c r="D342" s="112" t="s">
        <v>423</v>
      </c>
      <c r="E342" s="113" t="s">
        <v>472</v>
      </c>
      <c r="F342" s="114" t="s">
        <v>481</v>
      </c>
      <c r="G342" s="192"/>
      <c r="H342" s="115" t="s">
        <v>583</v>
      </c>
      <c r="I342" s="115"/>
      <c r="J342" s="113"/>
      <c r="K342" s="113"/>
      <c r="L342" s="113"/>
      <c r="M342" s="116"/>
    </row>
    <row r="343" spans="1:13" ht="27">
      <c r="A343" s="41">
        <v>303</v>
      </c>
      <c r="B343" s="131" t="s">
        <v>428</v>
      </c>
      <c r="C343" s="111" t="s">
        <v>423</v>
      </c>
      <c r="D343" s="112" t="s">
        <v>423</v>
      </c>
      <c r="E343" s="113" t="s">
        <v>472</v>
      </c>
      <c r="F343" s="114" t="s">
        <v>482</v>
      </c>
      <c r="G343" s="192"/>
      <c r="H343" s="115" t="s">
        <v>583</v>
      </c>
      <c r="I343" s="115"/>
      <c r="J343" s="113"/>
      <c r="K343" s="113"/>
      <c r="L343" s="113"/>
      <c r="M343" s="116"/>
    </row>
    <row r="344" spans="1:13" ht="27">
      <c r="A344" s="41">
        <v>304</v>
      </c>
      <c r="B344" s="131" t="s">
        <v>428</v>
      </c>
      <c r="C344" s="111" t="s">
        <v>423</v>
      </c>
      <c r="D344" s="112" t="s">
        <v>423</v>
      </c>
      <c r="E344" s="113" t="s">
        <v>471</v>
      </c>
      <c r="F344" s="114" t="s">
        <v>483</v>
      </c>
      <c r="G344" s="193"/>
      <c r="H344" s="115" t="s">
        <v>583</v>
      </c>
      <c r="I344" s="115"/>
      <c r="J344" s="113"/>
      <c r="K344" s="113"/>
      <c r="L344" s="113"/>
      <c r="M344" s="116"/>
    </row>
    <row r="345" spans="1:13" ht="27">
      <c r="A345" s="41">
        <v>305</v>
      </c>
      <c r="B345" s="131" t="s">
        <v>428</v>
      </c>
      <c r="C345" s="111" t="s">
        <v>423</v>
      </c>
      <c r="D345" s="112" t="s">
        <v>423</v>
      </c>
      <c r="E345" s="113" t="s">
        <v>472</v>
      </c>
      <c r="F345" s="114" t="s">
        <v>485</v>
      </c>
      <c r="G345" s="191" t="s">
        <v>484</v>
      </c>
      <c r="H345" s="115" t="s">
        <v>583</v>
      </c>
      <c r="I345" s="121"/>
      <c r="J345" s="113"/>
      <c r="K345" s="113"/>
      <c r="L345" s="113"/>
      <c r="M345" s="116"/>
    </row>
    <row r="346" spans="1:13" ht="40.5">
      <c r="A346" s="41">
        <v>306</v>
      </c>
      <c r="B346" s="131" t="s">
        <v>428</v>
      </c>
      <c r="C346" s="111" t="s">
        <v>423</v>
      </c>
      <c r="D346" s="112" t="s">
        <v>423</v>
      </c>
      <c r="E346" s="113" t="s">
        <v>472</v>
      </c>
      <c r="F346" s="114" t="s">
        <v>486</v>
      </c>
      <c r="G346" s="192"/>
      <c r="H346" s="115" t="s">
        <v>583</v>
      </c>
      <c r="I346" s="121"/>
      <c r="J346" s="113"/>
      <c r="K346" s="113"/>
      <c r="L346" s="113"/>
      <c r="M346" s="116"/>
    </row>
    <row r="347" spans="1:13">
      <c r="A347" s="41">
        <v>307</v>
      </c>
      <c r="B347" s="131" t="s">
        <v>428</v>
      </c>
      <c r="C347" s="111" t="s">
        <v>423</v>
      </c>
      <c r="D347" s="112" t="s">
        <v>423</v>
      </c>
      <c r="E347" s="113" t="s">
        <v>472</v>
      </c>
      <c r="F347" s="114" t="s">
        <v>487</v>
      </c>
      <c r="G347" s="193"/>
      <c r="H347" s="115" t="s">
        <v>583</v>
      </c>
      <c r="I347" s="115"/>
      <c r="J347" s="113"/>
      <c r="K347" s="113"/>
      <c r="L347" s="113"/>
      <c r="M347" s="116"/>
    </row>
    <row r="348" spans="1:13">
      <c r="A348" s="41">
        <v>308</v>
      </c>
      <c r="B348" s="131" t="s">
        <v>428</v>
      </c>
      <c r="C348" s="111" t="s">
        <v>423</v>
      </c>
      <c r="D348" s="112" t="s">
        <v>423</v>
      </c>
      <c r="E348" s="113" t="s">
        <v>31</v>
      </c>
      <c r="F348" s="114" t="s">
        <v>653</v>
      </c>
      <c r="G348" s="191" t="s">
        <v>488</v>
      </c>
      <c r="H348" s="115" t="s">
        <v>583</v>
      </c>
      <c r="I348" s="122"/>
      <c r="J348" s="113"/>
      <c r="K348" s="113"/>
      <c r="L348" s="113"/>
      <c r="M348" s="116"/>
    </row>
    <row r="349" spans="1:13" ht="40.5">
      <c r="A349" s="41">
        <v>309</v>
      </c>
      <c r="B349" s="131" t="s">
        <v>428</v>
      </c>
      <c r="C349" s="128" t="s">
        <v>423</v>
      </c>
      <c r="D349" s="112" t="s">
        <v>423</v>
      </c>
      <c r="E349" s="113" t="s">
        <v>31</v>
      </c>
      <c r="F349" s="114" t="s">
        <v>654</v>
      </c>
      <c r="G349" s="193"/>
      <c r="H349" s="115" t="s">
        <v>583</v>
      </c>
      <c r="I349" s="115"/>
      <c r="J349" s="113"/>
      <c r="K349" s="113"/>
      <c r="L349" s="113"/>
      <c r="M349" s="116"/>
    </row>
  </sheetData>
  <autoFilter ref="A1:L349"/>
  <mergeCells count="92">
    <mergeCell ref="G348:G349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2:G3"/>
    <mergeCell ref="G4:G5"/>
    <mergeCell ref="G6:G11"/>
    <mergeCell ref="G12:G13"/>
    <mergeCell ref="G14:G17"/>
    <mergeCell ref="G61:G62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216:G217"/>
    <mergeCell ref="G174:G175"/>
    <mergeCell ref="G178:G179"/>
    <mergeCell ref="G180:G182"/>
    <mergeCell ref="G183:G184"/>
    <mergeCell ref="G185:G187"/>
    <mergeCell ref="G189:G191"/>
    <mergeCell ref="G194:G195"/>
    <mergeCell ref="G196:G198"/>
    <mergeCell ref="G199:G204"/>
    <mergeCell ref="G205:G210"/>
    <mergeCell ref="G211:G212"/>
    <mergeCell ref="G213:G214"/>
    <mergeCell ref="G192:G193"/>
    <mergeCell ref="G259:G261"/>
    <mergeCell ref="G218:G221"/>
    <mergeCell ref="G222:G223"/>
    <mergeCell ref="G224:G225"/>
    <mergeCell ref="G226:G229"/>
    <mergeCell ref="G230:G233"/>
    <mergeCell ref="G235:G239"/>
    <mergeCell ref="G240:G244"/>
    <mergeCell ref="G245:G246"/>
    <mergeCell ref="G247:G248"/>
    <mergeCell ref="G252:G254"/>
    <mergeCell ref="G255:G256"/>
    <mergeCell ref="G264:G266"/>
    <mergeCell ref="G267:G268"/>
    <mergeCell ref="G269:G270"/>
    <mergeCell ref="G271:G272"/>
    <mergeCell ref="G273:G277"/>
    <mergeCell ref="G301:G303"/>
    <mergeCell ref="G296:G298"/>
    <mergeCell ref="G278:G281"/>
    <mergeCell ref="G284:G285"/>
    <mergeCell ref="G286:G287"/>
    <mergeCell ref="G288:G289"/>
    <mergeCell ref="G293:G294"/>
    <mergeCell ref="G290:G292"/>
    <mergeCell ref="G123:G129"/>
    <mergeCell ref="G130:G131"/>
    <mergeCell ref="G132:G133"/>
    <mergeCell ref="G134:G136"/>
    <mergeCell ref="G345:G347"/>
    <mergeCell ref="G335:G337"/>
    <mergeCell ref="G326:G328"/>
    <mergeCell ref="G329:G334"/>
    <mergeCell ref="G321:G325"/>
    <mergeCell ref="G314:G317"/>
    <mergeCell ref="G318:G319"/>
    <mergeCell ref="G338:G339"/>
    <mergeCell ref="G340:G344"/>
    <mergeCell ref="G305:G307"/>
    <mergeCell ref="G309:G311"/>
    <mergeCell ref="G312:G31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12" activePane="bottomRight" state="frozen"/>
      <selection activeCell="B1" sqref="B1"/>
      <selection pane="topRight" activeCell="D1" sqref="D1"/>
      <selection pane="bottomLeft" activeCell="B7" sqref="B7"/>
      <selection pane="bottomRight" activeCell="F142" sqref="E124:F14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7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7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7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7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7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7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7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7"/>
      <c r="G14" s="115" t="s">
        <v>581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7"/>
      <c r="G15" s="115" t="s">
        <v>581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7"/>
      <c r="G16" s="115" t="s">
        <v>581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7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7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7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7"/>
      <c r="G20" s="115" t="s">
        <v>581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7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7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7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7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7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7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7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7"/>
      <c r="G28" s="115" t="s">
        <v>581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7"/>
      <c r="G29" s="115" t="s">
        <v>581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7"/>
      <c r="G30" s="115" t="s">
        <v>581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7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7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7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7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7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7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7"/>
      <c r="G37" s="115" t="s">
        <v>581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7"/>
      <c r="G38" s="115" t="s">
        <v>581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7"/>
      <c r="G39" s="115" t="s">
        <v>581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9" t="s">
        <v>179</v>
      </c>
      <c r="G40" s="115" t="s">
        <v>581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9"/>
      <c r="G41" s="115" t="s">
        <v>581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9"/>
      <c r="G42" s="115" t="s">
        <v>581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9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7" t="s">
        <v>186</v>
      </c>
      <c r="G44" s="115" t="s">
        <v>581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7"/>
      <c r="G45" s="115" t="s">
        <v>581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7"/>
      <c r="G46" s="115" t="s">
        <v>581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7"/>
      <c r="G47" s="115" t="s">
        <v>581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7"/>
      <c r="G48" s="115" t="s">
        <v>581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7"/>
      <c r="G49" s="115" t="s">
        <v>581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7" t="s">
        <v>191</v>
      </c>
      <c r="G50" s="115" t="s">
        <v>581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7"/>
      <c r="G51" s="115" t="s">
        <v>581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7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7"/>
      <c r="G53" s="115" t="s">
        <v>581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7" t="s">
        <v>196</v>
      </c>
      <c r="G54" s="115" t="s">
        <v>581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7"/>
      <c r="G55" s="115" t="s">
        <v>581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7"/>
      <c r="G56" s="115" t="s">
        <v>581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7"/>
      <c r="G57" s="115" t="s">
        <v>581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200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200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200"/>
      <c r="G60" s="115" t="s">
        <v>581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200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200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200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7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7"/>
      <c r="G65" s="115" t="s">
        <v>581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7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7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7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7"/>
      <c r="G69" s="115" t="s">
        <v>581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7"/>
      <c r="G70" s="115" t="s">
        <v>581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7"/>
      <c r="G71" s="115" t="s">
        <v>581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8" t="s">
        <v>224</v>
      </c>
      <c r="G72" s="115" t="s">
        <v>581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8"/>
      <c r="G73" s="115" t="s">
        <v>581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611</v>
      </c>
      <c r="F74" s="57" t="s">
        <v>612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613</v>
      </c>
      <c r="F75" s="188" t="s">
        <v>617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614</v>
      </c>
      <c r="F76" s="189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615</v>
      </c>
      <c r="F77" s="189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616</v>
      </c>
      <c r="F78" s="190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618</v>
      </c>
      <c r="F79" s="57" t="s">
        <v>619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620</v>
      </c>
      <c r="F80" s="188" t="s">
        <v>624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621</v>
      </c>
      <c r="F81" s="189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622</v>
      </c>
      <c r="F82" s="189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623</v>
      </c>
      <c r="F83" s="190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625</v>
      </c>
      <c r="F84" s="188" t="s">
        <v>628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626</v>
      </c>
      <c r="F85" s="189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627</v>
      </c>
      <c r="F86" s="190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630</v>
      </c>
      <c r="F87" s="188" t="s">
        <v>629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631</v>
      </c>
      <c r="F88" s="189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632</v>
      </c>
      <c r="F89" s="189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633</v>
      </c>
      <c r="F90" s="189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634</v>
      </c>
      <c r="F91" s="190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636</v>
      </c>
      <c r="F92" s="188" t="s">
        <v>635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637</v>
      </c>
      <c r="F93" s="189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638</v>
      </c>
      <c r="F94" s="189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639</v>
      </c>
      <c r="F95" s="190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641</v>
      </c>
      <c r="F96" s="57" t="s">
        <v>640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91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92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92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93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91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92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92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92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92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92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93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91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92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92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92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93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91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92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92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92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92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93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91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92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92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93"/>
      <c r="G123" s="115"/>
      <c r="H123" s="115"/>
      <c r="I123" s="113"/>
      <c r="J123" s="113"/>
      <c r="K123" s="113"/>
      <c r="L123" s="116"/>
    </row>
    <row r="124" spans="1:12" s="2" customFormat="1" ht="27">
      <c r="A124" s="202"/>
      <c r="B124" s="127" t="s">
        <v>25</v>
      </c>
      <c r="C124" s="109" t="s">
        <v>280</v>
      </c>
      <c r="D124" s="105" t="s">
        <v>31</v>
      </c>
      <c r="E124" s="27" t="s">
        <v>676</v>
      </c>
      <c r="F124" s="188" t="s">
        <v>680</v>
      </c>
      <c r="G124" s="86"/>
      <c r="H124" s="86"/>
      <c r="I124" s="105"/>
      <c r="J124" s="105"/>
      <c r="K124" s="105"/>
      <c r="L124" s="110"/>
    </row>
    <row r="125" spans="1:12" s="2" customFormat="1" ht="27">
      <c r="A125" s="202"/>
      <c r="B125" s="127" t="s">
        <v>25</v>
      </c>
      <c r="C125" s="109" t="s">
        <v>280</v>
      </c>
      <c r="D125" s="105" t="s">
        <v>31</v>
      </c>
      <c r="E125" s="27" t="s">
        <v>677</v>
      </c>
      <c r="F125" s="189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678</v>
      </c>
      <c r="F126" s="189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679</v>
      </c>
      <c r="F127" s="190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682</v>
      </c>
      <c r="F128" s="188" t="s">
        <v>681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683</v>
      </c>
      <c r="F129" s="189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684</v>
      </c>
      <c r="F130" s="189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685</v>
      </c>
      <c r="F131" s="189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686</v>
      </c>
      <c r="F132" s="189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687</v>
      </c>
      <c r="F133" s="189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688</v>
      </c>
      <c r="F134" s="190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689</v>
      </c>
      <c r="F135" s="188" t="s">
        <v>691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690</v>
      </c>
      <c r="F136" s="190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228</v>
      </c>
      <c r="D137" s="105" t="s">
        <v>31</v>
      </c>
      <c r="E137" s="27" t="s">
        <v>693</v>
      </c>
      <c r="F137" s="188" t="s">
        <v>692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228</v>
      </c>
      <c r="D138" s="105" t="s">
        <v>31</v>
      </c>
      <c r="E138" s="27" t="s">
        <v>694</v>
      </c>
      <c r="F138" s="190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2"/>
      <c r="B139" s="127" t="s">
        <v>25</v>
      </c>
      <c r="C139" s="109" t="s">
        <v>228</v>
      </c>
      <c r="D139" s="105" t="s">
        <v>31</v>
      </c>
      <c r="E139" s="27" t="s">
        <v>696</v>
      </c>
      <c r="F139" s="188" t="s">
        <v>695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2"/>
      <c r="B140" s="127" t="s">
        <v>25</v>
      </c>
      <c r="C140" s="109" t="s">
        <v>228</v>
      </c>
      <c r="D140" s="105" t="s">
        <v>31</v>
      </c>
      <c r="E140" s="27" t="s">
        <v>697</v>
      </c>
      <c r="F140" s="189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2"/>
      <c r="B141" s="127" t="s">
        <v>25</v>
      </c>
      <c r="C141" s="109" t="s">
        <v>228</v>
      </c>
      <c r="D141" s="105" t="s">
        <v>31</v>
      </c>
      <c r="E141" s="27" t="s">
        <v>698</v>
      </c>
      <c r="F141" s="190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2"/>
      <c r="B142" s="127" t="s">
        <v>25</v>
      </c>
      <c r="C142" s="109" t="s">
        <v>228</v>
      </c>
      <c r="D142" s="105" t="s">
        <v>31</v>
      </c>
      <c r="E142" s="27" t="s">
        <v>699</v>
      </c>
      <c r="F142" s="126" t="s">
        <v>700</v>
      </c>
      <c r="G142" s="86"/>
      <c r="H142" s="86"/>
      <c r="I142" s="105"/>
      <c r="J142" s="105"/>
      <c r="K142" s="105"/>
      <c r="L142" s="110"/>
    </row>
    <row r="143" spans="1:12" s="2" customFormat="1" ht="27">
      <c r="A143" s="202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2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231</v>
      </c>
      <c r="F145" s="191" t="s">
        <v>238</v>
      </c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232</v>
      </c>
      <c r="F146" s="192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233</v>
      </c>
      <c r="F147" s="192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92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92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236</v>
      </c>
      <c r="F150" s="192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237</v>
      </c>
      <c r="F151" s="193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91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92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239</v>
      </c>
      <c r="F154" s="192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240</v>
      </c>
      <c r="F155" s="193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234</v>
      </c>
      <c r="F156" s="191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2"/>
      <c r="B157" s="128" t="s">
        <v>230</v>
      </c>
      <c r="C157" s="112" t="s">
        <v>282</v>
      </c>
      <c r="D157" s="113" t="s">
        <v>4</v>
      </c>
      <c r="E157" s="129" t="s">
        <v>235</v>
      </c>
      <c r="F157" s="192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2"/>
      <c r="B158" s="128" t="s">
        <v>230</v>
      </c>
      <c r="C158" s="112" t="s">
        <v>282</v>
      </c>
      <c r="D158" s="113" t="s">
        <v>4</v>
      </c>
      <c r="E158" s="129" t="s">
        <v>242</v>
      </c>
      <c r="F158" s="192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2"/>
      <c r="B159" s="128" t="s">
        <v>230</v>
      </c>
      <c r="C159" s="112" t="s">
        <v>282</v>
      </c>
      <c r="D159" s="113" t="s">
        <v>4</v>
      </c>
      <c r="E159" s="129" t="s">
        <v>243</v>
      </c>
      <c r="F159" s="193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2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2"/>
      <c r="B161" s="102" t="s">
        <v>230</v>
      </c>
      <c r="C161" s="93" t="s">
        <v>283</v>
      </c>
      <c r="D161" s="105" t="s">
        <v>31</v>
      </c>
      <c r="E161" s="42" t="s">
        <v>568</v>
      </c>
      <c r="F161" s="54" t="s">
        <v>281</v>
      </c>
      <c r="G161" s="86" t="s">
        <v>581</v>
      </c>
      <c r="H161" s="86"/>
      <c r="I161" s="105"/>
      <c r="J161" s="105"/>
      <c r="K161" s="105"/>
      <c r="L161" s="64"/>
    </row>
    <row r="162" spans="1:12" s="2" customFormat="1" ht="112.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569</v>
      </c>
      <c r="F162" s="54" t="s">
        <v>281</v>
      </c>
      <c r="G162" s="86" t="s">
        <v>581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570</v>
      </c>
      <c r="F163" s="54" t="s">
        <v>281</v>
      </c>
      <c r="G163" s="86" t="s">
        <v>581</v>
      </c>
      <c r="H163" s="86"/>
      <c r="I163" s="105"/>
      <c r="J163" s="105"/>
      <c r="K163" s="105"/>
      <c r="L163" s="64"/>
    </row>
    <row r="164" spans="1:12" s="2" customFormat="1" ht="21.75" customHeight="1">
      <c r="A164" s="202"/>
      <c r="B164" s="102" t="s">
        <v>230</v>
      </c>
      <c r="C164" s="93" t="s">
        <v>283</v>
      </c>
      <c r="D164" s="105" t="s">
        <v>31</v>
      </c>
      <c r="E164" s="42" t="s">
        <v>573</v>
      </c>
      <c r="F164" s="54" t="s">
        <v>281</v>
      </c>
      <c r="G164" s="86" t="s">
        <v>581</v>
      </c>
      <c r="H164" s="86"/>
      <c r="I164" s="105"/>
      <c r="J164" s="105"/>
      <c r="K164" s="105"/>
      <c r="L164" s="64"/>
    </row>
    <row r="165" spans="1:12" s="2" customFormat="1" ht="67.5">
      <c r="A165" s="202"/>
      <c r="B165" s="102" t="s">
        <v>230</v>
      </c>
      <c r="C165" s="93" t="s">
        <v>283</v>
      </c>
      <c r="D165" s="105" t="s">
        <v>31</v>
      </c>
      <c r="E165" s="42" t="s">
        <v>571</v>
      </c>
      <c r="F165" s="54" t="s">
        <v>281</v>
      </c>
      <c r="G165" s="86" t="s">
        <v>581</v>
      </c>
      <c r="H165" s="86"/>
      <c r="I165" s="105"/>
      <c r="J165" s="105"/>
      <c r="K165" s="105"/>
      <c r="L165" s="64"/>
    </row>
    <row r="166" spans="1:12" s="2" customFormat="1" ht="21.75" customHeight="1">
      <c r="A166" s="202"/>
      <c r="B166" s="102" t="s">
        <v>230</v>
      </c>
      <c r="C166" s="93" t="s">
        <v>283</v>
      </c>
      <c r="D166" s="105" t="s">
        <v>31</v>
      </c>
      <c r="E166" s="42" t="s">
        <v>572</v>
      </c>
      <c r="F166" s="54" t="s">
        <v>281</v>
      </c>
      <c r="G166" s="86" t="s">
        <v>581</v>
      </c>
      <c r="H166" s="86"/>
      <c r="I166" s="105"/>
      <c r="J166" s="105"/>
      <c r="K166" s="105"/>
      <c r="L166" s="64"/>
    </row>
    <row r="167" spans="1:12" s="2" customFormat="1" ht="21.75" customHeight="1">
      <c r="A167" s="202"/>
      <c r="B167" s="102" t="s">
        <v>230</v>
      </c>
      <c r="C167" s="93" t="s">
        <v>283</v>
      </c>
      <c r="D167" s="105" t="s">
        <v>31</v>
      </c>
      <c r="E167" s="42" t="s">
        <v>574</v>
      </c>
      <c r="F167" s="54" t="s">
        <v>281</v>
      </c>
      <c r="G167" s="86" t="s">
        <v>581</v>
      </c>
      <c r="H167" s="86"/>
      <c r="I167" s="105"/>
      <c r="J167" s="105"/>
      <c r="K167" s="105"/>
      <c r="L167" s="64"/>
    </row>
  </sheetData>
  <autoFilter ref="A6:L167"/>
  <mergeCells count="40"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xSplit="5" ySplit="6" topLeftCell="F25" activePane="bottomRight" state="frozen"/>
      <selection pane="topRight" activeCell="F1" sqref="F1"/>
      <selection pane="bottomLeft" activeCell="A7" sqref="A7"/>
      <selection pane="bottomRight" activeCell="I25" sqref="I2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COUNTIF($D$7:$D$59, "오류")</f>
        <v>51</v>
      </c>
      <c r="I2" s="37">
        <f>COUNTIFS($D$7:$D$59, "=오류", $I$7:$I$59, "O")</f>
        <v>48</v>
      </c>
      <c r="J2" s="37">
        <f>H2-I2</f>
        <v>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COUNTIF($D$7:$D$59, "개선")</f>
        <v>2</v>
      </c>
      <c r="I3" s="37">
        <f>COUNTIFS($D$7:$D$59, "=개선", $I$7:$I$59, "O")</f>
        <v>1</v>
      </c>
      <c r="J3" s="37">
        <f>H3-I3</f>
        <v>1</v>
      </c>
    </row>
    <row r="4" spans="1:12">
      <c r="G4" s="37" t="s">
        <v>75</v>
      </c>
      <c r="H4" s="37">
        <f>SUM(H2:H3)</f>
        <v>53</v>
      </c>
      <c r="I4" s="37">
        <f>SUM(I2:I3)</f>
        <v>49</v>
      </c>
      <c r="J4" s="37">
        <f>SUM(J2:J3)</f>
        <v>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550</v>
      </c>
      <c r="B7" s="111" t="s">
        <v>284</v>
      </c>
      <c r="C7" s="112" t="s">
        <v>288</v>
      </c>
      <c r="D7" s="113" t="s">
        <v>14</v>
      </c>
      <c r="E7" s="114" t="s">
        <v>287</v>
      </c>
      <c r="F7" s="191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2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3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91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3"/>
      <c r="G13" s="115" t="s">
        <v>578</v>
      </c>
      <c r="H13" s="115" t="s">
        <v>642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91" t="s">
        <v>298</v>
      </c>
      <c r="G14" s="115" t="s">
        <v>578</v>
      </c>
      <c r="H14" s="115" t="s">
        <v>578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3"/>
      <c r="G15" s="115" t="s">
        <v>578</v>
      </c>
      <c r="H15" s="115" t="s">
        <v>642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91" t="s">
        <v>301</v>
      </c>
      <c r="G16" s="115" t="s">
        <v>578</v>
      </c>
      <c r="H16" s="115" t="s">
        <v>642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3"/>
      <c r="G17" s="115" t="s">
        <v>578</v>
      </c>
      <c r="H17" s="115" t="s">
        <v>642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91" t="s">
        <v>304</v>
      </c>
      <c r="G18" s="115" t="s">
        <v>578</v>
      </c>
      <c r="H18" s="115" t="s">
        <v>642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3"/>
      <c r="G19" s="115" t="s">
        <v>578</v>
      </c>
      <c r="H19" s="115" t="s">
        <v>642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578</v>
      </c>
      <c r="H20" s="115" t="s">
        <v>642</v>
      </c>
      <c r="I20" s="113" t="s">
        <v>220</v>
      </c>
      <c r="J20" s="113"/>
      <c r="K20" s="113"/>
      <c r="L20" s="116" t="s">
        <v>643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578</v>
      </c>
      <c r="H21" s="115" t="s">
        <v>642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91" t="s">
        <v>312</v>
      </c>
      <c r="G22" s="115" t="s">
        <v>578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3"/>
      <c r="G23" s="115" t="s">
        <v>578</v>
      </c>
      <c r="H23" s="115" t="s">
        <v>655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91" t="s">
        <v>317</v>
      </c>
      <c r="G24" s="115" t="s">
        <v>578</v>
      </c>
      <c r="H24" s="115" t="s">
        <v>642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2"/>
      <c r="G25" s="115" t="s">
        <v>578</v>
      </c>
      <c r="H25" s="115" t="s">
        <v>642</v>
      </c>
      <c r="I25" s="113" t="s">
        <v>674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3"/>
      <c r="G26" s="115" t="s">
        <v>578</v>
      </c>
      <c r="H26" s="115" t="s">
        <v>578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91" t="s">
        <v>320</v>
      </c>
      <c r="G27" s="115" t="s">
        <v>578</v>
      </c>
      <c r="H27" s="115" t="s">
        <v>578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3"/>
      <c r="G28" s="115" t="s">
        <v>578</v>
      </c>
      <c r="H28" s="115" t="s">
        <v>642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91" t="s">
        <v>324</v>
      </c>
      <c r="G29" s="115" t="s">
        <v>578</v>
      </c>
      <c r="H29" s="115" t="s">
        <v>642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2"/>
      <c r="G30" s="115" t="s">
        <v>578</v>
      </c>
      <c r="H30" s="115" t="s">
        <v>642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3"/>
      <c r="G31" s="115" t="s">
        <v>578</v>
      </c>
      <c r="H31" s="115" t="s">
        <v>642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578</v>
      </c>
      <c r="H32" s="115" t="s">
        <v>655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91" t="s">
        <v>330</v>
      </c>
      <c r="G33" s="115" t="s">
        <v>578</v>
      </c>
      <c r="H33" s="115" t="s">
        <v>655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2"/>
      <c r="G34" s="115" t="s">
        <v>578</v>
      </c>
      <c r="H34" s="115" t="s">
        <v>655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3"/>
      <c r="G35" s="115" t="s">
        <v>578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91" t="s">
        <v>333</v>
      </c>
      <c r="G36" s="115" t="s">
        <v>578</v>
      </c>
      <c r="H36" s="115" t="s">
        <v>655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3"/>
      <c r="G37" s="115" t="s">
        <v>578</v>
      </c>
      <c r="H37" s="115" t="s">
        <v>655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659</v>
      </c>
      <c r="F38" s="192" t="s">
        <v>661</v>
      </c>
      <c r="G38" s="115" t="s">
        <v>578</v>
      </c>
      <c r="H38" s="115" t="s">
        <v>578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660</v>
      </c>
      <c r="F39" s="193"/>
      <c r="G39" s="115" t="s">
        <v>578</v>
      </c>
      <c r="H39" s="115" t="s">
        <v>578</v>
      </c>
      <c r="I39" s="113" t="s">
        <v>220</v>
      </c>
      <c r="J39" s="113"/>
      <c r="K39" s="113"/>
      <c r="L39" s="116"/>
    </row>
    <row r="40" spans="1:12" ht="24" customHeight="1">
      <c r="A40" s="131"/>
      <c r="B40" s="130" t="s">
        <v>285</v>
      </c>
      <c r="C40" s="112" t="s">
        <v>334</v>
      </c>
      <c r="D40" s="113" t="s">
        <v>14</v>
      </c>
      <c r="E40" s="117" t="s">
        <v>335</v>
      </c>
      <c r="F40" s="191" t="s">
        <v>336</v>
      </c>
      <c r="G40" s="115"/>
      <c r="H40" s="115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7" t="s">
        <v>337</v>
      </c>
      <c r="F41" s="192"/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338</v>
      </c>
      <c r="F42" s="193"/>
      <c r="G42" s="118"/>
      <c r="H42" s="118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339</v>
      </c>
      <c r="F43" s="194" t="s">
        <v>345</v>
      </c>
      <c r="G43" s="115"/>
      <c r="H43" s="115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340</v>
      </c>
      <c r="F44" s="195"/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341</v>
      </c>
      <c r="F45" s="195"/>
      <c r="G45" s="115"/>
      <c r="H45" s="115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342</v>
      </c>
      <c r="F46" s="195"/>
      <c r="G46" s="115"/>
      <c r="H46" s="121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343</v>
      </c>
      <c r="F47" s="195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344</v>
      </c>
      <c r="F48" s="196"/>
      <c r="G48" s="115"/>
      <c r="H48" s="115"/>
      <c r="I48" s="113" t="s">
        <v>221</v>
      </c>
      <c r="J48" s="113"/>
      <c r="K48" s="113"/>
      <c r="L48" s="116"/>
    </row>
    <row r="49" spans="1:12" ht="81.75" customHeight="1">
      <c r="A49" s="131"/>
      <c r="B49" s="130" t="s">
        <v>285</v>
      </c>
      <c r="C49" s="112" t="s">
        <v>334</v>
      </c>
      <c r="D49" s="113" t="s">
        <v>14</v>
      </c>
      <c r="E49" s="114" t="s">
        <v>346</v>
      </c>
      <c r="F49" s="191" t="s">
        <v>351</v>
      </c>
      <c r="G49" s="122"/>
      <c r="H49" s="122"/>
      <c r="I49" s="113" t="s">
        <v>221</v>
      </c>
      <c r="J49" s="113"/>
      <c r="K49" s="113"/>
      <c r="L49" s="116"/>
    </row>
    <row r="50" spans="1:12" ht="24" customHeight="1">
      <c r="A50" s="131"/>
      <c r="B50" s="130" t="s">
        <v>285</v>
      </c>
      <c r="C50" s="112" t="s">
        <v>334</v>
      </c>
      <c r="D50" s="113" t="s">
        <v>14</v>
      </c>
      <c r="E50" s="114" t="s">
        <v>347</v>
      </c>
      <c r="F50" s="192"/>
      <c r="G50" s="115"/>
      <c r="H50" s="115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348</v>
      </c>
      <c r="F51" s="192"/>
      <c r="G51" s="115"/>
      <c r="H51" s="115"/>
      <c r="I51" s="113" t="s">
        <v>221</v>
      </c>
      <c r="J51" s="113"/>
      <c r="K51" s="113"/>
      <c r="L51" s="116"/>
    </row>
    <row r="52" spans="1:12" ht="27">
      <c r="A52" s="131"/>
      <c r="B52" s="130" t="s">
        <v>285</v>
      </c>
      <c r="C52" s="112" t="s">
        <v>334</v>
      </c>
      <c r="D52" s="113" t="s">
        <v>14</v>
      </c>
      <c r="E52" s="114" t="s">
        <v>346</v>
      </c>
      <c r="F52" s="192"/>
      <c r="G52" s="115"/>
      <c r="H52" s="115"/>
      <c r="I52" s="113" t="s">
        <v>221</v>
      </c>
      <c r="J52" s="113"/>
      <c r="K52" s="113"/>
      <c r="L52" s="116"/>
    </row>
    <row r="53" spans="1:12" ht="40.5" customHeight="1">
      <c r="A53" s="131"/>
      <c r="B53" s="130" t="s">
        <v>285</v>
      </c>
      <c r="C53" s="112" t="s">
        <v>334</v>
      </c>
      <c r="D53" s="113" t="s">
        <v>14</v>
      </c>
      <c r="E53" s="114" t="s">
        <v>349</v>
      </c>
      <c r="F53" s="192"/>
      <c r="G53" s="115" t="s">
        <v>578</v>
      </c>
      <c r="H53" s="122"/>
      <c r="I53" s="113"/>
      <c r="J53" s="113"/>
      <c r="K53" s="113"/>
      <c r="L53" s="120" t="s">
        <v>662</v>
      </c>
    </row>
    <row r="54" spans="1:12" ht="27" customHeight="1">
      <c r="A54" s="131"/>
      <c r="B54" s="130" t="s">
        <v>285</v>
      </c>
      <c r="C54" s="112" t="s">
        <v>334</v>
      </c>
      <c r="D54" s="113" t="s">
        <v>14</v>
      </c>
      <c r="E54" s="114" t="s">
        <v>350</v>
      </c>
      <c r="F54" s="193"/>
      <c r="G54" s="115"/>
      <c r="H54" s="115"/>
      <c r="I54" s="113" t="s">
        <v>221</v>
      </c>
      <c r="J54" s="113"/>
      <c r="K54" s="113"/>
      <c r="L54" s="116"/>
    </row>
    <row r="55" spans="1:12" ht="32.25" customHeight="1">
      <c r="A55" s="131"/>
      <c r="B55" s="130" t="s">
        <v>285</v>
      </c>
      <c r="C55" s="112" t="s">
        <v>334</v>
      </c>
      <c r="D55" s="113" t="s">
        <v>14</v>
      </c>
      <c r="E55" s="114" t="s">
        <v>352</v>
      </c>
      <c r="F55" s="191" t="s">
        <v>354</v>
      </c>
      <c r="G55" s="115"/>
      <c r="H55" s="115"/>
      <c r="I55" s="113" t="s">
        <v>221</v>
      </c>
      <c r="J55" s="113"/>
      <c r="K55" s="113"/>
      <c r="L55" s="116"/>
    </row>
    <row r="56" spans="1:12" ht="33" customHeight="1">
      <c r="A56" s="131"/>
      <c r="B56" s="130" t="s">
        <v>285</v>
      </c>
      <c r="C56" s="112" t="s">
        <v>334</v>
      </c>
      <c r="D56" s="113" t="s">
        <v>14</v>
      </c>
      <c r="E56" s="114" t="s">
        <v>353</v>
      </c>
      <c r="F56" s="193"/>
      <c r="G56" s="115"/>
      <c r="H56" s="115"/>
      <c r="I56" s="113" t="s">
        <v>221</v>
      </c>
      <c r="J56" s="113"/>
      <c r="K56" s="113"/>
      <c r="L56" s="116"/>
    </row>
    <row r="57" spans="1:12" ht="45" customHeight="1">
      <c r="A57" s="131"/>
      <c r="B57" s="130" t="s">
        <v>285</v>
      </c>
      <c r="C57" s="112" t="s">
        <v>137</v>
      </c>
      <c r="D57" s="113" t="s">
        <v>14</v>
      </c>
      <c r="E57" s="114" t="s">
        <v>656</v>
      </c>
      <c r="F57" s="191" t="s">
        <v>657</v>
      </c>
      <c r="G57" s="115" t="s">
        <v>578</v>
      </c>
      <c r="H57" s="115"/>
      <c r="I57" s="113" t="s">
        <v>63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658</v>
      </c>
      <c r="F58" s="193"/>
      <c r="G58" s="115" t="s">
        <v>578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355</v>
      </c>
      <c r="D59" s="113" t="s">
        <v>31</v>
      </c>
      <c r="E59" s="114" t="s">
        <v>356</v>
      </c>
      <c r="F59" s="117" t="s">
        <v>579</v>
      </c>
      <c r="G59" s="115"/>
      <c r="H59" s="115"/>
      <c r="I59" s="113"/>
      <c r="J59" s="113"/>
      <c r="K59" s="113"/>
      <c r="L59" s="116"/>
    </row>
  </sheetData>
  <autoFilter ref="A6:K34"/>
  <mergeCells count="20">
    <mergeCell ref="B1:D1"/>
    <mergeCell ref="B2:D2"/>
    <mergeCell ref="B3:D3"/>
    <mergeCell ref="F40:F42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7:F58"/>
    <mergeCell ref="F36:F37"/>
    <mergeCell ref="F38:F39"/>
    <mergeCell ref="F43:F48"/>
    <mergeCell ref="F49:F54"/>
    <mergeCell ref="F55:F5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489</v>
      </c>
      <c r="B7" s="111" t="s">
        <v>490</v>
      </c>
      <c r="C7" s="112" t="s">
        <v>491</v>
      </c>
      <c r="D7" s="113" t="s">
        <v>14</v>
      </c>
      <c r="E7" s="114" t="s">
        <v>493</v>
      </c>
      <c r="F7" s="191" t="s">
        <v>492</v>
      </c>
      <c r="G7" s="115" t="s">
        <v>582</v>
      </c>
      <c r="H7" s="115"/>
      <c r="I7" s="113"/>
      <c r="J7" s="113"/>
      <c r="K7" s="113"/>
      <c r="L7" s="116"/>
    </row>
    <row r="8" spans="1:12" s="2" customFormat="1" ht="27">
      <c r="A8" s="131" t="s">
        <v>489</v>
      </c>
      <c r="B8" s="111" t="s">
        <v>490</v>
      </c>
      <c r="C8" s="112" t="s">
        <v>491</v>
      </c>
      <c r="D8" s="113" t="s">
        <v>14</v>
      </c>
      <c r="E8" s="114" t="s">
        <v>494</v>
      </c>
      <c r="F8" s="193"/>
      <c r="G8" s="115" t="s">
        <v>582</v>
      </c>
      <c r="H8" s="115"/>
      <c r="I8" s="113"/>
      <c r="J8" s="113"/>
      <c r="K8" s="113"/>
      <c r="L8" s="116"/>
    </row>
    <row r="9" spans="1:12" s="2" customFormat="1" ht="27">
      <c r="A9" s="131" t="s">
        <v>489</v>
      </c>
      <c r="B9" s="111" t="s">
        <v>490</v>
      </c>
      <c r="C9" s="112" t="s">
        <v>491</v>
      </c>
      <c r="D9" s="113" t="s">
        <v>14</v>
      </c>
      <c r="E9" s="114" t="s">
        <v>496</v>
      </c>
      <c r="F9" s="191" t="s">
        <v>495</v>
      </c>
      <c r="G9" s="115" t="s">
        <v>582</v>
      </c>
      <c r="H9" s="115"/>
      <c r="I9" s="113"/>
      <c r="J9" s="113"/>
      <c r="K9" s="113"/>
      <c r="L9" s="116"/>
    </row>
    <row r="10" spans="1:12" s="2" customFormat="1" ht="27">
      <c r="A10" s="131" t="s">
        <v>489</v>
      </c>
      <c r="B10" s="111" t="s">
        <v>490</v>
      </c>
      <c r="C10" s="112" t="s">
        <v>491</v>
      </c>
      <c r="D10" s="113" t="s">
        <v>14</v>
      </c>
      <c r="E10" s="114" t="s">
        <v>497</v>
      </c>
      <c r="F10" s="192"/>
      <c r="G10" s="115" t="s">
        <v>582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489</v>
      </c>
      <c r="B11" s="111" t="s">
        <v>490</v>
      </c>
      <c r="C11" s="112" t="s">
        <v>491</v>
      </c>
      <c r="D11" s="113" t="s">
        <v>14</v>
      </c>
      <c r="E11" s="114" t="s">
        <v>498</v>
      </c>
      <c r="F11" s="192"/>
      <c r="G11" s="115" t="s">
        <v>582</v>
      </c>
      <c r="H11" s="115"/>
      <c r="I11" s="113"/>
      <c r="J11" s="113"/>
      <c r="K11" s="113"/>
      <c r="L11" s="116"/>
    </row>
    <row r="12" spans="1:12" s="2" customFormat="1" ht="40.5">
      <c r="A12" s="131" t="s">
        <v>489</v>
      </c>
      <c r="B12" s="111" t="s">
        <v>490</v>
      </c>
      <c r="C12" s="112" t="s">
        <v>491</v>
      </c>
      <c r="D12" s="113" t="s">
        <v>14</v>
      </c>
      <c r="E12" s="114" t="s">
        <v>499</v>
      </c>
      <c r="F12" s="193"/>
      <c r="G12" s="115" t="s">
        <v>582</v>
      </c>
      <c r="H12" s="115"/>
      <c r="I12" s="113"/>
      <c r="J12" s="113"/>
      <c r="K12" s="113"/>
      <c r="L12" s="116"/>
    </row>
    <row r="13" spans="1:12" s="2" customFormat="1" ht="27">
      <c r="A13" s="131" t="s">
        <v>489</v>
      </c>
      <c r="B13" s="111" t="s">
        <v>490</v>
      </c>
      <c r="C13" s="112" t="s">
        <v>491</v>
      </c>
      <c r="D13" s="113" t="s">
        <v>14</v>
      </c>
      <c r="E13" s="114" t="s">
        <v>501</v>
      </c>
      <c r="F13" s="191" t="s">
        <v>500</v>
      </c>
      <c r="G13" s="115" t="s">
        <v>582</v>
      </c>
      <c r="H13" s="115"/>
      <c r="I13" s="113"/>
      <c r="J13" s="113"/>
      <c r="K13" s="113"/>
      <c r="L13" s="116"/>
    </row>
    <row r="14" spans="1:12" s="2" customFormat="1" ht="27">
      <c r="A14" s="131" t="s">
        <v>489</v>
      </c>
      <c r="B14" s="111" t="s">
        <v>490</v>
      </c>
      <c r="C14" s="112" t="s">
        <v>491</v>
      </c>
      <c r="D14" s="113" t="s">
        <v>14</v>
      </c>
      <c r="E14" s="114" t="s">
        <v>502</v>
      </c>
      <c r="F14" s="193"/>
      <c r="G14" s="115" t="s">
        <v>582</v>
      </c>
      <c r="H14" s="115"/>
      <c r="I14" s="113"/>
      <c r="J14" s="113"/>
      <c r="K14" s="113"/>
      <c r="L14" s="116"/>
    </row>
    <row r="15" spans="1:12" s="2" customFormat="1" ht="27">
      <c r="A15" s="131" t="s">
        <v>489</v>
      </c>
      <c r="B15" s="111" t="s">
        <v>490</v>
      </c>
      <c r="C15" s="112" t="s">
        <v>491</v>
      </c>
      <c r="D15" s="113" t="s">
        <v>14</v>
      </c>
      <c r="E15" s="114" t="s">
        <v>504</v>
      </c>
      <c r="F15" s="191" t="s">
        <v>503</v>
      </c>
      <c r="G15" s="115" t="s">
        <v>582</v>
      </c>
      <c r="H15" s="115"/>
      <c r="I15" s="113"/>
      <c r="J15" s="113"/>
      <c r="K15" s="113"/>
      <c r="L15" s="116"/>
    </row>
    <row r="16" spans="1:12" s="2" customFormat="1">
      <c r="A16" s="131" t="s">
        <v>489</v>
      </c>
      <c r="B16" s="111" t="s">
        <v>490</v>
      </c>
      <c r="C16" s="112" t="s">
        <v>491</v>
      </c>
      <c r="D16" s="113" t="s">
        <v>14</v>
      </c>
      <c r="E16" s="114" t="s">
        <v>505</v>
      </c>
      <c r="F16" s="193"/>
      <c r="G16" s="115" t="s">
        <v>582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489</v>
      </c>
      <c r="B17" s="111" t="s">
        <v>490</v>
      </c>
      <c r="C17" s="112" t="s">
        <v>563</v>
      </c>
      <c r="D17" s="113" t="s">
        <v>14</v>
      </c>
      <c r="E17" s="114" t="s">
        <v>507</v>
      </c>
      <c r="F17" s="191" t="s">
        <v>506</v>
      </c>
      <c r="G17" s="115" t="s">
        <v>582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489</v>
      </c>
      <c r="B18" s="111" t="s">
        <v>490</v>
      </c>
      <c r="C18" s="112" t="s">
        <v>563</v>
      </c>
      <c r="D18" s="113" t="s">
        <v>14</v>
      </c>
      <c r="E18" s="117" t="s">
        <v>508</v>
      </c>
      <c r="F18" s="192"/>
      <c r="G18" s="115" t="s">
        <v>582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489</v>
      </c>
      <c r="B19" s="111" t="s">
        <v>490</v>
      </c>
      <c r="C19" s="112" t="s">
        <v>563</v>
      </c>
      <c r="D19" s="113" t="s">
        <v>14</v>
      </c>
      <c r="E19" s="114" t="s">
        <v>509</v>
      </c>
      <c r="F19" s="192"/>
      <c r="G19" s="115" t="s">
        <v>582</v>
      </c>
      <c r="H19" s="115"/>
      <c r="I19" s="113"/>
      <c r="J19" s="113"/>
      <c r="K19" s="113"/>
      <c r="L19" s="116"/>
    </row>
    <row r="20" spans="1:12" ht="27" customHeight="1">
      <c r="A20" s="131" t="s">
        <v>489</v>
      </c>
      <c r="B20" s="111" t="s">
        <v>490</v>
      </c>
      <c r="C20" s="112" t="s">
        <v>563</v>
      </c>
      <c r="D20" s="113" t="s">
        <v>14</v>
      </c>
      <c r="E20" s="114" t="s">
        <v>510</v>
      </c>
      <c r="F20" s="193"/>
      <c r="G20" s="115" t="s">
        <v>582</v>
      </c>
      <c r="H20" s="115"/>
      <c r="I20" s="113"/>
      <c r="J20" s="113"/>
      <c r="K20" s="113"/>
      <c r="L20" s="116"/>
    </row>
    <row r="21" spans="1:12" ht="40.5" customHeight="1">
      <c r="A21" s="131" t="s">
        <v>489</v>
      </c>
      <c r="B21" s="111" t="s">
        <v>490</v>
      </c>
      <c r="C21" s="112" t="s">
        <v>563</v>
      </c>
      <c r="D21" s="113" t="s">
        <v>14</v>
      </c>
      <c r="E21" s="114" t="s">
        <v>512</v>
      </c>
      <c r="F21" s="191" t="s">
        <v>511</v>
      </c>
      <c r="G21" s="115" t="s">
        <v>582</v>
      </c>
      <c r="H21" s="115"/>
      <c r="I21" s="113"/>
      <c r="J21" s="113"/>
      <c r="K21" s="113"/>
      <c r="L21" s="116"/>
    </row>
    <row r="22" spans="1:12" ht="27" customHeight="1">
      <c r="A22" s="131" t="s">
        <v>489</v>
      </c>
      <c r="B22" s="111" t="s">
        <v>490</v>
      </c>
      <c r="C22" s="112" t="s">
        <v>563</v>
      </c>
      <c r="D22" s="113" t="s">
        <v>14</v>
      </c>
      <c r="E22" s="114" t="s">
        <v>513</v>
      </c>
      <c r="F22" s="192"/>
      <c r="G22" s="115" t="s">
        <v>582</v>
      </c>
      <c r="H22" s="115"/>
      <c r="I22" s="113"/>
      <c r="J22" s="113"/>
      <c r="K22" s="113"/>
      <c r="L22" s="116"/>
    </row>
    <row r="23" spans="1:12" ht="116.25" customHeight="1">
      <c r="A23" s="131" t="s">
        <v>489</v>
      </c>
      <c r="B23" s="111" t="s">
        <v>490</v>
      </c>
      <c r="C23" s="112" t="s">
        <v>563</v>
      </c>
      <c r="D23" s="113" t="s">
        <v>14</v>
      </c>
      <c r="E23" s="117" t="s">
        <v>514</v>
      </c>
      <c r="F23" s="192"/>
      <c r="G23" s="115" t="s">
        <v>582</v>
      </c>
      <c r="H23" s="115"/>
      <c r="I23" s="113"/>
      <c r="J23" s="113"/>
      <c r="K23" s="113"/>
      <c r="L23" s="116"/>
    </row>
    <row r="24" spans="1:12" ht="27" customHeight="1">
      <c r="A24" s="131" t="s">
        <v>489</v>
      </c>
      <c r="B24" s="111" t="s">
        <v>490</v>
      </c>
      <c r="C24" s="112" t="s">
        <v>563</v>
      </c>
      <c r="D24" s="113" t="s">
        <v>14</v>
      </c>
      <c r="E24" s="114" t="s">
        <v>515</v>
      </c>
      <c r="F24" s="193"/>
      <c r="G24" s="115" t="s">
        <v>582</v>
      </c>
      <c r="H24" s="115"/>
      <c r="I24" s="113"/>
      <c r="J24" s="113"/>
      <c r="K24" s="113"/>
      <c r="L24" s="116"/>
    </row>
    <row r="25" spans="1:12" ht="40.5">
      <c r="A25" s="131" t="s">
        <v>489</v>
      </c>
      <c r="B25" s="111" t="s">
        <v>490</v>
      </c>
      <c r="C25" s="112" t="s">
        <v>517</v>
      </c>
      <c r="D25" s="113" t="s">
        <v>14</v>
      </c>
      <c r="E25" s="114" t="s">
        <v>518</v>
      </c>
      <c r="F25" s="117" t="s">
        <v>516</v>
      </c>
      <c r="G25" s="115" t="s">
        <v>582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489</v>
      </c>
      <c r="B26" s="111" t="s">
        <v>490</v>
      </c>
      <c r="C26" s="112" t="s">
        <v>517</v>
      </c>
      <c r="D26" s="113" t="s">
        <v>14</v>
      </c>
      <c r="E26" s="114" t="s">
        <v>520</v>
      </c>
      <c r="F26" s="191" t="s">
        <v>519</v>
      </c>
      <c r="G26" s="115" t="s">
        <v>582</v>
      </c>
      <c r="H26" s="115"/>
      <c r="I26" s="113"/>
      <c r="J26" s="113"/>
      <c r="K26" s="113"/>
      <c r="L26" s="116"/>
    </row>
    <row r="27" spans="1:12" ht="27">
      <c r="A27" s="131" t="s">
        <v>489</v>
      </c>
      <c r="B27" s="111" t="s">
        <v>490</v>
      </c>
      <c r="C27" s="112" t="s">
        <v>517</v>
      </c>
      <c r="D27" s="113" t="s">
        <v>14</v>
      </c>
      <c r="E27" s="114" t="s">
        <v>521</v>
      </c>
      <c r="F27" s="192"/>
      <c r="G27" s="115" t="s">
        <v>582</v>
      </c>
      <c r="H27" s="115"/>
      <c r="I27" s="113"/>
      <c r="J27" s="113"/>
      <c r="K27" s="113"/>
      <c r="L27" s="116"/>
    </row>
    <row r="28" spans="1:12" ht="24" customHeight="1">
      <c r="A28" s="131" t="s">
        <v>489</v>
      </c>
      <c r="B28" s="111" t="s">
        <v>490</v>
      </c>
      <c r="C28" s="112" t="s">
        <v>517</v>
      </c>
      <c r="D28" s="113" t="s">
        <v>14</v>
      </c>
      <c r="E28" s="114" t="s">
        <v>522</v>
      </c>
      <c r="F28" s="192"/>
      <c r="G28" s="115" t="s">
        <v>582</v>
      </c>
      <c r="H28" s="115"/>
      <c r="I28" s="113"/>
      <c r="J28" s="113"/>
      <c r="K28" s="113"/>
      <c r="L28" s="116"/>
    </row>
    <row r="29" spans="1:12" ht="24" customHeight="1">
      <c r="A29" s="131" t="s">
        <v>489</v>
      </c>
      <c r="B29" s="111" t="s">
        <v>490</v>
      </c>
      <c r="C29" s="112" t="s">
        <v>517</v>
      </c>
      <c r="D29" s="113" t="s">
        <v>14</v>
      </c>
      <c r="E29" s="114" t="s">
        <v>523</v>
      </c>
      <c r="F29" s="192"/>
      <c r="G29" s="115" t="s">
        <v>582</v>
      </c>
      <c r="H29" s="115"/>
      <c r="I29" s="113"/>
      <c r="J29" s="113"/>
      <c r="K29" s="113"/>
      <c r="L29" s="116"/>
    </row>
    <row r="30" spans="1:12" ht="54">
      <c r="A30" s="131" t="s">
        <v>489</v>
      </c>
      <c r="B30" s="111" t="s">
        <v>490</v>
      </c>
      <c r="C30" s="112" t="s">
        <v>517</v>
      </c>
      <c r="D30" s="113" t="s">
        <v>14</v>
      </c>
      <c r="E30" s="114" t="s">
        <v>524</v>
      </c>
      <c r="F30" s="193"/>
      <c r="G30" s="115" t="s">
        <v>582</v>
      </c>
      <c r="H30" s="115"/>
      <c r="I30" s="113"/>
      <c r="J30" s="113"/>
      <c r="K30" s="113"/>
      <c r="L30" s="116"/>
    </row>
    <row r="31" spans="1:12" ht="23.25" customHeight="1">
      <c r="A31" s="131" t="s">
        <v>489</v>
      </c>
      <c r="B31" s="111" t="s">
        <v>490</v>
      </c>
      <c r="C31" s="112" t="s">
        <v>517</v>
      </c>
      <c r="D31" s="113" t="s">
        <v>14</v>
      </c>
      <c r="E31" s="114" t="s">
        <v>527</v>
      </c>
      <c r="F31" s="191" t="s">
        <v>525</v>
      </c>
      <c r="G31" s="115" t="s">
        <v>582</v>
      </c>
      <c r="H31" s="115"/>
      <c r="I31" s="113"/>
      <c r="J31" s="113"/>
      <c r="K31" s="113"/>
      <c r="L31" s="116"/>
    </row>
    <row r="32" spans="1:12" ht="27" customHeight="1">
      <c r="A32" s="131" t="s">
        <v>489</v>
      </c>
      <c r="B32" s="111" t="s">
        <v>490</v>
      </c>
      <c r="C32" s="112" t="s">
        <v>517</v>
      </c>
      <c r="D32" s="113" t="s">
        <v>14</v>
      </c>
      <c r="E32" s="114" t="s">
        <v>526</v>
      </c>
      <c r="F32" s="192"/>
      <c r="G32" s="115" t="s">
        <v>582</v>
      </c>
      <c r="H32" s="115"/>
      <c r="I32" s="113"/>
      <c r="J32" s="113"/>
      <c r="K32" s="113"/>
      <c r="L32" s="116"/>
    </row>
    <row r="33" spans="1:12" ht="40.5" customHeight="1">
      <c r="A33" s="131" t="s">
        <v>489</v>
      </c>
      <c r="B33" s="111" t="s">
        <v>490</v>
      </c>
      <c r="C33" s="112" t="s">
        <v>517</v>
      </c>
      <c r="D33" s="113" t="s">
        <v>14</v>
      </c>
      <c r="E33" s="114" t="s">
        <v>528</v>
      </c>
      <c r="F33" s="192"/>
      <c r="G33" s="115" t="s">
        <v>582</v>
      </c>
      <c r="H33" s="115"/>
      <c r="I33" s="113"/>
      <c r="J33" s="113"/>
      <c r="K33" s="113"/>
      <c r="L33" s="116"/>
    </row>
    <row r="34" spans="1:12" ht="40.5" customHeight="1">
      <c r="A34" s="131" t="s">
        <v>489</v>
      </c>
      <c r="B34" s="111" t="s">
        <v>490</v>
      </c>
      <c r="C34" s="112" t="s">
        <v>517</v>
      </c>
      <c r="D34" s="113" t="s">
        <v>14</v>
      </c>
      <c r="E34" s="114" t="s">
        <v>529</v>
      </c>
      <c r="F34" s="192"/>
      <c r="G34" s="115" t="s">
        <v>582</v>
      </c>
      <c r="H34" s="115"/>
      <c r="I34" s="113"/>
      <c r="J34" s="113"/>
      <c r="K34" s="113"/>
      <c r="L34" s="116"/>
    </row>
    <row r="35" spans="1:12" ht="27" customHeight="1">
      <c r="A35" s="131" t="s">
        <v>489</v>
      </c>
      <c r="B35" s="111" t="s">
        <v>490</v>
      </c>
      <c r="C35" s="112" t="s">
        <v>517</v>
      </c>
      <c r="D35" s="113" t="s">
        <v>14</v>
      </c>
      <c r="E35" s="114" t="s">
        <v>530</v>
      </c>
      <c r="F35" s="193"/>
      <c r="G35" s="115" t="s">
        <v>582</v>
      </c>
      <c r="H35" s="115"/>
      <c r="I35" s="113"/>
      <c r="J35" s="113"/>
      <c r="K35" s="113"/>
      <c r="L35" s="116"/>
    </row>
    <row r="36" spans="1:12" ht="23.25" customHeight="1">
      <c r="A36" s="131" t="s">
        <v>489</v>
      </c>
      <c r="B36" s="111" t="s">
        <v>490</v>
      </c>
      <c r="C36" s="112" t="s">
        <v>517</v>
      </c>
      <c r="D36" s="113" t="s">
        <v>14</v>
      </c>
      <c r="E36" s="114" t="s">
        <v>532</v>
      </c>
      <c r="F36" s="191" t="s">
        <v>531</v>
      </c>
      <c r="G36" s="115" t="s">
        <v>582</v>
      </c>
      <c r="H36" s="115"/>
      <c r="I36" s="113"/>
      <c r="J36" s="113"/>
      <c r="K36" s="113"/>
      <c r="L36" s="116"/>
    </row>
    <row r="37" spans="1:12" ht="27" customHeight="1">
      <c r="A37" s="131" t="s">
        <v>489</v>
      </c>
      <c r="B37" s="111" t="s">
        <v>490</v>
      </c>
      <c r="C37" s="112" t="s">
        <v>517</v>
      </c>
      <c r="D37" s="113" t="s">
        <v>14</v>
      </c>
      <c r="E37" s="114" t="s">
        <v>533</v>
      </c>
      <c r="F37" s="193"/>
      <c r="G37" s="115" t="s">
        <v>582</v>
      </c>
      <c r="H37" s="115"/>
      <c r="I37" s="113"/>
      <c r="J37" s="113"/>
      <c r="K37" s="113"/>
      <c r="L37" s="116"/>
    </row>
    <row r="38" spans="1:12" ht="27" customHeight="1">
      <c r="A38" s="131" t="s">
        <v>489</v>
      </c>
      <c r="B38" s="111" t="s">
        <v>490</v>
      </c>
      <c r="C38" s="112" t="s">
        <v>517</v>
      </c>
      <c r="D38" s="113" t="s">
        <v>14</v>
      </c>
      <c r="E38" s="114" t="s">
        <v>535</v>
      </c>
      <c r="F38" s="191" t="s">
        <v>534</v>
      </c>
      <c r="G38" s="115" t="s">
        <v>582</v>
      </c>
      <c r="H38" s="115"/>
      <c r="I38" s="113"/>
      <c r="J38" s="113"/>
      <c r="K38" s="113"/>
      <c r="L38" s="116"/>
    </row>
    <row r="39" spans="1:12" ht="24" customHeight="1">
      <c r="A39" s="131" t="s">
        <v>489</v>
      </c>
      <c r="B39" s="111" t="s">
        <v>490</v>
      </c>
      <c r="C39" s="112" t="s">
        <v>517</v>
      </c>
      <c r="D39" s="113" t="s">
        <v>14</v>
      </c>
      <c r="E39" s="117" t="s">
        <v>526</v>
      </c>
      <c r="F39" s="193"/>
      <c r="G39" s="115" t="s">
        <v>582</v>
      </c>
      <c r="H39" s="115"/>
      <c r="I39" s="113"/>
      <c r="J39" s="113"/>
      <c r="K39" s="113"/>
      <c r="L39" s="116"/>
    </row>
    <row r="40" spans="1:12" ht="27" customHeight="1">
      <c r="A40" s="131" t="s">
        <v>489</v>
      </c>
      <c r="B40" s="111" t="s">
        <v>490</v>
      </c>
      <c r="C40" s="112" t="s">
        <v>517</v>
      </c>
      <c r="D40" s="113" t="s">
        <v>31</v>
      </c>
      <c r="E40" s="117" t="s">
        <v>536</v>
      </c>
      <c r="F40" s="117"/>
      <c r="G40" s="115" t="s">
        <v>582</v>
      </c>
      <c r="H40" s="115"/>
      <c r="I40" s="113"/>
      <c r="J40" s="113"/>
      <c r="K40" s="113"/>
      <c r="L40" s="116"/>
    </row>
    <row r="41" spans="1:12" ht="27" customHeight="1">
      <c r="A41" s="131" t="s">
        <v>489</v>
      </c>
      <c r="B41" s="111" t="s">
        <v>537</v>
      </c>
      <c r="C41" s="112" t="s">
        <v>562</v>
      </c>
      <c r="D41" s="113" t="s">
        <v>539</v>
      </c>
      <c r="E41" s="114" t="s">
        <v>538</v>
      </c>
      <c r="F41" s="117"/>
      <c r="G41" s="115" t="s">
        <v>582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E49" sqref="E49:F5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COUNTIF($D$7:$D$56, "오류")</f>
        <v>48</v>
      </c>
      <c r="I2" s="37">
        <f>COUNTIFS($D$7:$D$56, "=오류", $I$7:$I$56, "O")</f>
        <v>4</v>
      </c>
      <c r="J2" s="37">
        <f>H2-I2</f>
        <v>44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COUNTIF($D$7:$D$56, "개선")</f>
        <v>2</v>
      </c>
      <c r="I3" s="37">
        <f>COUNTIFS($D$7:$D$56, "=개선", $I$7:$I$56, "O")</f>
        <v>0</v>
      </c>
      <c r="J3" s="37">
        <f>H3-I3</f>
        <v>2</v>
      </c>
    </row>
    <row r="4" spans="1:12">
      <c r="G4" s="37" t="s">
        <v>75</v>
      </c>
      <c r="H4" s="37">
        <f>SUM(H2:H3)</f>
        <v>50</v>
      </c>
      <c r="I4" s="37">
        <f>SUM(I2:I3)</f>
        <v>4</v>
      </c>
      <c r="J4" s="37">
        <f>SUM(J2:J3)</f>
        <v>46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581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91" t="s">
        <v>364</v>
      </c>
      <c r="G8" s="115" t="s">
        <v>581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2"/>
      <c r="G9" s="115" t="s">
        <v>581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3"/>
      <c r="G10" s="115" t="s">
        <v>581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91" t="s">
        <v>369</v>
      </c>
      <c r="G11" s="115" t="s">
        <v>581</v>
      </c>
      <c r="H11" s="115"/>
      <c r="I11" s="113" t="s">
        <v>675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3"/>
      <c r="G12" s="115" t="s">
        <v>581</v>
      </c>
      <c r="H12" s="115"/>
      <c r="I12" s="113" t="s">
        <v>675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581</v>
      </c>
      <c r="H13" s="115"/>
      <c r="I13" s="113"/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663</v>
      </c>
      <c r="F14" s="117" t="s">
        <v>664</v>
      </c>
      <c r="G14" s="115" t="s">
        <v>581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91" t="s">
        <v>373</v>
      </c>
      <c r="G15" s="115" t="s">
        <v>581</v>
      </c>
      <c r="H15" s="115"/>
      <c r="I15" s="113" t="s">
        <v>675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2"/>
      <c r="G16" s="115" t="s">
        <v>581</v>
      </c>
      <c r="H16" s="115"/>
      <c r="I16" s="113" t="s">
        <v>675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93"/>
      <c r="G17" s="115" t="s">
        <v>581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581</v>
      </c>
      <c r="H18" s="115"/>
      <c r="I18" s="113"/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581</v>
      </c>
      <c r="H19" s="115"/>
      <c r="I19" s="113"/>
      <c r="J19" s="113"/>
      <c r="K19" s="113"/>
      <c r="L19" s="119" t="s">
        <v>115</v>
      </c>
    </row>
    <row r="20" spans="1:12" ht="27" customHeight="1">
      <c r="A20" s="131"/>
      <c r="B20" s="111" t="s">
        <v>359</v>
      </c>
      <c r="C20" s="112" t="s">
        <v>372</v>
      </c>
      <c r="D20" s="113" t="s">
        <v>14</v>
      </c>
      <c r="E20" s="114" t="s">
        <v>382</v>
      </c>
      <c r="F20" s="191" t="s">
        <v>381</v>
      </c>
      <c r="G20" s="115" t="s">
        <v>581</v>
      </c>
      <c r="H20" s="115"/>
      <c r="I20" s="113"/>
      <c r="J20" s="113"/>
      <c r="K20" s="113"/>
      <c r="L20" s="116"/>
    </row>
    <row r="21" spans="1:12" ht="40.5" customHeight="1">
      <c r="A21" s="131"/>
      <c r="B21" s="111" t="s">
        <v>359</v>
      </c>
      <c r="C21" s="112" t="s">
        <v>372</v>
      </c>
      <c r="D21" s="113" t="s">
        <v>14</v>
      </c>
      <c r="E21" s="114" t="s">
        <v>383</v>
      </c>
      <c r="F21" s="192"/>
      <c r="G21" s="115" t="s">
        <v>581</v>
      </c>
      <c r="H21" s="115"/>
      <c r="I21" s="113"/>
      <c r="J21" s="113"/>
      <c r="K21" s="113"/>
      <c r="L21" s="116"/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384</v>
      </c>
      <c r="F22" s="193"/>
      <c r="G22" s="115" t="s">
        <v>581</v>
      </c>
      <c r="H22" s="115"/>
      <c r="I22" s="113"/>
      <c r="J22" s="113"/>
      <c r="K22" s="113"/>
      <c r="L22" s="116"/>
    </row>
    <row r="23" spans="1:12" ht="116.25" customHeight="1">
      <c r="A23" s="131"/>
      <c r="B23" s="111" t="s">
        <v>359</v>
      </c>
      <c r="C23" s="112" t="s">
        <v>372</v>
      </c>
      <c r="D23" s="113" t="s">
        <v>14</v>
      </c>
      <c r="E23" s="117" t="s">
        <v>386</v>
      </c>
      <c r="F23" s="191" t="s">
        <v>385</v>
      </c>
      <c r="G23" s="115" t="s">
        <v>581</v>
      </c>
      <c r="H23" s="115"/>
      <c r="I23" s="113"/>
      <c r="J23" s="113"/>
      <c r="K23" s="113"/>
      <c r="L23" s="116"/>
    </row>
    <row r="24" spans="1:12" ht="27" customHeight="1">
      <c r="A24" s="131"/>
      <c r="B24" s="111" t="s">
        <v>359</v>
      </c>
      <c r="C24" s="112" t="s">
        <v>372</v>
      </c>
      <c r="D24" s="113" t="s">
        <v>14</v>
      </c>
      <c r="E24" s="114" t="s">
        <v>387</v>
      </c>
      <c r="F24" s="193"/>
      <c r="G24" s="115" t="s">
        <v>581</v>
      </c>
      <c r="H24" s="115"/>
      <c r="I24" s="113"/>
      <c r="J24" s="113"/>
      <c r="K24" s="113"/>
      <c r="L24" s="116"/>
    </row>
    <row r="25" spans="1:12" ht="40.5">
      <c r="A25" s="131"/>
      <c r="B25" s="111" t="s">
        <v>359</v>
      </c>
      <c r="C25" s="112" t="s">
        <v>372</v>
      </c>
      <c r="D25" s="113" t="s">
        <v>14</v>
      </c>
      <c r="E25" s="114" t="s">
        <v>388</v>
      </c>
      <c r="F25" s="191" t="s">
        <v>390</v>
      </c>
      <c r="G25" s="115" t="s">
        <v>581</v>
      </c>
      <c r="H25" s="115"/>
      <c r="I25" s="113"/>
      <c r="J25" s="113"/>
      <c r="K25" s="113"/>
      <c r="L25" s="120" t="s">
        <v>126</v>
      </c>
    </row>
    <row r="26" spans="1:12">
      <c r="A26" s="131"/>
      <c r="B26" s="111" t="s">
        <v>359</v>
      </c>
      <c r="C26" s="112" t="s">
        <v>372</v>
      </c>
      <c r="D26" s="113" t="s">
        <v>14</v>
      </c>
      <c r="E26" s="114" t="s">
        <v>389</v>
      </c>
      <c r="F26" s="193"/>
      <c r="G26" s="115" t="s">
        <v>581</v>
      </c>
      <c r="H26" s="115"/>
      <c r="I26" s="113"/>
      <c r="J26" s="113"/>
      <c r="K26" s="113"/>
      <c r="L26" s="116"/>
    </row>
    <row r="27" spans="1:12" ht="27">
      <c r="A27" s="131"/>
      <c r="B27" s="111" t="s">
        <v>359</v>
      </c>
      <c r="C27" s="112" t="s">
        <v>372</v>
      </c>
      <c r="D27" s="113" t="s">
        <v>14</v>
      </c>
      <c r="E27" s="114" t="s">
        <v>391</v>
      </c>
      <c r="F27" s="191" t="s">
        <v>393</v>
      </c>
      <c r="G27" s="115" t="s">
        <v>581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392</v>
      </c>
      <c r="F28" s="193"/>
      <c r="G28" s="115" t="s">
        <v>581</v>
      </c>
      <c r="H28" s="115"/>
      <c r="I28" s="113"/>
      <c r="J28" s="113"/>
      <c r="K28" s="113"/>
      <c r="L28" s="116"/>
    </row>
    <row r="29" spans="1:12" ht="24" customHeight="1">
      <c r="A29" s="131"/>
      <c r="B29" s="111" t="s">
        <v>359</v>
      </c>
      <c r="C29" s="112" t="s">
        <v>372</v>
      </c>
      <c r="D29" s="113" t="s">
        <v>14</v>
      </c>
      <c r="E29" s="114" t="s">
        <v>391</v>
      </c>
      <c r="F29" s="191" t="s">
        <v>398</v>
      </c>
      <c r="G29" s="115" t="s">
        <v>581</v>
      </c>
      <c r="H29" s="115"/>
      <c r="I29" s="113"/>
      <c r="J29" s="113"/>
      <c r="K29" s="113"/>
      <c r="L29" s="116"/>
    </row>
    <row r="30" spans="1:12" ht="27">
      <c r="A30" s="131"/>
      <c r="B30" s="111" t="s">
        <v>359</v>
      </c>
      <c r="C30" s="112" t="s">
        <v>372</v>
      </c>
      <c r="D30" s="113" t="s">
        <v>14</v>
      </c>
      <c r="E30" s="114" t="s">
        <v>394</v>
      </c>
      <c r="F30" s="192"/>
      <c r="G30" s="115" t="s">
        <v>581</v>
      </c>
      <c r="H30" s="115"/>
      <c r="I30" s="113"/>
      <c r="J30" s="113"/>
      <c r="K30" s="113"/>
      <c r="L30" s="116"/>
    </row>
    <row r="31" spans="1:12" ht="23.25" customHeight="1">
      <c r="A31" s="131"/>
      <c r="B31" s="111" t="s">
        <v>359</v>
      </c>
      <c r="C31" s="112" t="s">
        <v>372</v>
      </c>
      <c r="D31" s="113" t="s">
        <v>14</v>
      </c>
      <c r="E31" s="114" t="s">
        <v>395</v>
      </c>
      <c r="F31" s="192"/>
      <c r="G31" s="115" t="s">
        <v>581</v>
      </c>
      <c r="H31" s="115"/>
      <c r="I31" s="113"/>
      <c r="J31" s="113"/>
      <c r="K31" s="113"/>
      <c r="L31" s="116"/>
    </row>
    <row r="32" spans="1:12" ht="27" customHeight="1">
      <c r="A32" s="131"/>
      <c r="B32" s="111" t="s">
        <v>359</v>
      </c>
      <c r="C32" s="112" t="s">
        <v>372</v>
      </c>
      <c r="D32" s="113" t="s">
        <v>14</v>
      </c>
      <c r="E32" s="114" t="s">
        <v>396</v>
      </c>
      <c r="F32" s="192"/>
      <c r="G32" s="115" t="s">
        <v>581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397</v>
      </c>
      <c r="F33" s="193"/>
      <c r="G33" s="115" t="s">
        <v>581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359</v>
      </c>
      <c r="C34" s="112" t="s">
        <v>372</v>
      </c>
      <c r="D34" s="113" t="s">
        <v>14</v>
      </c>
      <c r="E34" s="114" t="s">
        <v>399</v>
      </c>
      <c r="F34" s="191" t="s">
        <v>403</v>
      </c>
      <c r="G34" s="115" t="s">
        <v>581</v>
      </c>
      <c r="H34" s="115"/>
      <c r="I34" s="113"/>
      <c r="J34" s="113"/>
      <c r="K34" s="113"/>
      <c r="L34" s="116"/>
    </row>
    <row r="35" spans="1:12" ht="27" customHeight="1">
      <c r="A35" s="131"/>
      <c r="B35" s="111" t="s">
        <v>359</v>
      </c>
      <c r="C35" s="112" t="s">
        <v>372</v>
      </c>
      <c r="D35" s="113" t="s">
        <v>14</v>
      </c>
      <c r="E35" s="114" t="s">
        <v>400</v>
      </c>
      <c r="F35" s="192"/>
      <c r="G35" s="115" t="s">
        <v>581</v>
      </c>
      <c r="H35" s="115"/>
      <c r="I35" s="113"/>
      <c r="J35" s="113"/>
      <c r="K35" s="113"/>
      <c r="L35" s="116"/>
    </row>
    <row r="36" spans="1:12" ht="23.25" customHeight="1">
      <c r="A36" s="131"/>
      <c r="B36" s="111" t="s">
        <v>359</v>
      </c>
      <c r="C36" s="112" t="s">
        <v>372</v>
      </c>
      <c r="D36" s="113" t="s">
        <v>14</v>
      </c>
      <c r="E36" s="114" t="s">
        <v>401</v>
      </c>
      <c r="F36" s="192"/>
      <c r="G36" s="115" t="s">
        <v>581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402</v>
      </c>
      <c r="F37" s="193"/>
      <c r="G37" s="115" t="s">
        <v>581</v>
      </c>
      <c r="H37" s="115"/>
      <c r="I37" s="113"/>
      <c r="J37" s="113"/>
      <c r="K37" s="113"/>
      <c r="L37" s="116"/>
    </row>
    <row r="38" spans="1:12" ht="27" customHeight="1">
      <c r="A38" s="131"/>
      <c r="B38" s="111" t="s">
        <v>359</v>
      </c>
      <c r="C38" s="112" t="s">
        <v>372</v>
      </c>
      <c r="D38" s="113" t="s">
        <v>14</v>
      </c>
      <c r="E38" s="114" t="s">
        <v>404</v>
      </c>
      <c r="F38" s="117" t="s">
        <v>405</v>
      </c>
      <c r="G38" s="115" t="s">
        <v>581</v>
      </c>
      <c r="H38" s="115"/>
      <c r="I38" s="113"/>
      <c r="J38" s="113"/>
      <c r="K38" s="113"/>
      <c r="L38" s="116"/>
    </row>
    <row r="39" spans="1:12" ht="24" customHeight="1">
      <c r="A39" s="131"/>
      <c r="B39" s="111" t="s">
        <v>359</v>
      </c>
      <c r="C39" s="112" t="s">
        <v>372</v>
      </c>
      <c r="D39" s="113" t="s">
        <v>14</v>
      </c>
      <c r="E39" s="117" t="s">
        <v>407</v>
      </c>
      <c r="F39" s="117" t="s">
        <v>406</v>
      </c>
      <c r="G39" s="115" t="s">
        <v>581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557</v>
      </c>
      <c r="C40" s="112" t="s">
        <v>408</v>
      </c>
      <c r="D40" s="113" t="s">
        <v>14</v>
      </c>
      <c r="E40" s="117" t="s">
        <v>410</v>
      </c>
      <c r="F40" s="191" t="s">
        <v>409</v>
      </c>
      <c r="G40" s="115" t="s">
        <v>581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557</v>
      </c>
      <c r="C41" s="112" t="s">
        <v>408</v>
      </c>
      <c r="D41" s="113" t="s">
        <v>14</v>
      </c>
      <c r="E41" s="114" t="s">
        <v>411</v>
      </c>
      <c r="F41" s="193"/>
      <c r="G41" s="115" t="s">
        <v>581</v>
      </c>
      <c r="H41" s="118"/>
      <c r="I41" s="113"/>
      <c r="J41" s="113"/>
      <c r="K41" s="113"/>
      <c r="L41" s="116"/>
    </row>
    <row r="42" spans="1:12" ht="27" customHeight="1">
      <c r="A42" s="131"/>
      <c r="B42" s="111" t="s">
        <v>557</v>
      </c>
      <c r="C42" s="112" t="s">
        <v>408</v>
      </c>
      <c r="D42" s="113" t="s">
        <v>14</v>
      </c>
      <c r="E42" s="114" t="s">
        <v>412</v>
      </c>
      <c r="F42" s="191" t="s">
        <v>414</v>
      </c>
      <c r="G42" s="115" t="s">
        <v>581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557</v>
      </c>
      <c r="C43" s="112" t="s">
        <v>408</v>
      </c>
      <c r="D43" s="113" t="s">
        <v>14</v>
      </c>
      <c r="E43" s="114" t="s">
        <v>413</v>
      </c>
      <c r="F43" s="193"/>
      <c r="G43" s="115" t="s">
        <v>581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557</v>
      </c>
      <c r="C44" s="112" t="s">
        <v>408</v>
      </c>
      <c r="D44" s="113" t="s">
        <v>14</v>
      </c>
      <c r="E44" s="114" t="s">
        <v>415</v>
      </c>
      <c r="F44" s="191" t="s">
        <v>417</v>
      </c>
      <c r="G44" s="115" t="s">
        <v>581</v>
      </c>
      <c r="H44" s="115"/>
      <c r="I44" s="113"/>
      <c r="J44" s="113"/>
      <c r="K44" s="113"/>
      <c r="L44" s="116"/>
    </row>
    <row r="45" spans="1:12" ht="40.5" customHeight="1">
      <c r="A45" s="131"/>
      <c r="B45" s="111" t="s">
        <v>557</v>
      </c>
      <c r="C45" s="112" t="s">
        <v>408</v>
      </c>
      <c r="D45" s="113" t="s">
        <v>14</v>
      </c>
      <c r="E45" s="114" t="s">
        <v>416</v>
      </c>
      <c r="F45" s="193"/>
      <c r="G45" s="115" t="s">
        <v>581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557</v>
      </c>
      <c r="C46" s="112" t="s">
        <v>408</v>
      </c>
      <c r="D46" s="113" t="s">
        <v>14</v>
      </c>
      <c r="E46" s="114" t="s">
        <v>419</v>
      </c>
      <c r="F46" s="191" t="s">
        <v>418</v>
      </c>
      <c r="G46" s="115" t="s">
        <v>581</v>
      </c>
      <c r="H46" s="121"/>
      <c r="I46" s="113"/>
      <c r="J46" s="113"/>
      <c r="K46" s="113"/>
      <c r="L46" s="116"/>
    </row>
    <row r="47" spans="1:12" ht="40.5" customHeight="1">
      <c r="A47" s="131"/>
      <c r="B47" s="111" t="s">
        <v>557</v>
      </c>
      <c r="C47" s="112" t="s">
        <v>408</v>
      </c>
      <c r="D47" s="113" t="s">
        <v>14</v>
      </c>
      <c r="E47" s="114" t="s">
        <v>420</v>
      </c>
      <c r="F47" s="192"/>
      <c r="G47" s="115" t="s">
        <v>581</v>
      </c>
      <c r="H47" s="115"/>
      <c r="I47" s="113"/>
      <c r="J47" s="113"/>
      <c r="K47" s="113"/>
      <c r="L47" s="116"/>
    </row>
    <row r="48" spans="1:12" ht="81.75" customHeight="1">
      <c r="A48" s="131"/>
      <c r="B48" s="111" t="s">
        <v>557</v>
      </c>
      <c r="C48" s="112" t="s">
        <v>408</v>
      </c>
      <c r="D48" s="113" t="s">
        <v>14</v>
      </c>
      <c r="E48" s="114" t="s">
        <v>421</v>
      </c>
      <c r="F48" s="193"/>
      <c r="G48" s="115" t="s">
        <v>581</v>
      </c>
      <c r="H48" s="122"/>
      <c r="I48" s="113"/>
      <c r="J48" s="113"/>
      <c r="K48" s="113"/>
      <c r="L48" s="116"/>
    </row>
    <row r="49" spans="1:12" ht="24" customHeight="1">
      <c r="A49" s="131"/>
      <c r="B49" s="111" t="s">
        <v>557</v>
      </c>
      <c r="C49" s="112" t="s">
        <v>408</v>
      </c>
      <c r="D49" s="113" t="s">
        <v>14</v>
      </c>
      <c r="E49" s="114" t="s">
        <v>713</v>
      </c>
      <c r="F49" s="191" t="s">
        <v>712</v>
      </c>
      <c r="G49" s="115" t="s">
        <v>581</v>
      </c>
      <c r="H49" s="115"/>
      <c r="I49" s="113"/>
      <c r="J49" s="113"/>
      <c r="K49" s="113"/>
      <c r="L49" s="116"/>
    </row>
    <row r="50" spans="1:12" ht="24" customHeight="1">
      <c r="A50" s="131"/>
      <c r="B50" s="111" t="s">
        <v>557</v>
      </c>
      <c r="C50" s="112" t="s">
        <v>408</v>
      </c>
      <c r="D50" s="113" t="s">
        <v>14</v>
      </c>
      <c r="E50" s="114" t="s">
        <v>714</v>
      </c>
      <c r="F50" s="193"/>
      <c r="G50" s="115" t="s">
        <v>581</v>
      </c>
      <c r="H50" s="115"/>
      <c r="I50" s="113"/>
      <c r="J50" s="113"/>
      <c r="K50" s="113"/>
      <c r="L50" s="116"/>
    </row>
    <row r="51" spans="1:12" ht="24" customHeight="1">
      <c r="A51" s="131"/>
      <c r="B51" s="111" t="s">
        <v>557</v>
      </c>
      <c r="C51" s="112" t="s">
        <v>566</v>
      </c>
      <c r="D51" s="113" t="s">
        <v>31</v>
      </c>
      <c r="E51" s="114" t="s">
        <v>424</v>
      </c>
      <c r="F51" s="117" t="s">
        <v>422</v>
      </c>
      <c r="G51" s="115" t="s">
        <v>581</v>
      </c>
      <c r="H51" s="115"/>
      <c r="I51" s="113"/>
      <c r="J51" s="113"/>
      <c r="K51" s="113"/>
      <c r="L51" s="116"/>
    </row>
    <row r="52" spans="1:12" ht="24" customHeight="1">
      <c r="A52" s="131"/>
      <c r="B52" s="111" t="s">
        <v>557</v>
      </c>
      <c r="C52" s="112" t="s">
        <v>425</v>
      </c>
      <c r="D52" s="113" t="s">
        <v>14</v>
      </c>
      <c r="E52" s="114" t="s">
        <v>667</v>
      </c>
      <c r="F52" s="191" t="s">
        <v>426</v>
      </c>
      <c r="G52" s="115" t="s">
        <v>581</v>
      </c>
      <c r="H52" s="115"/>
      <c r="I52" s="113"/>
      <c r="J52" s="113"/>
      <c r="K52" s="113"/>
      <c r="L52" s="116"/>
    </row>
    <row r="53" spans="1:12" ht="81">
      <c r="A53" s="131"/>
      <c r="B53" s="111" t="s">
        <v>557</v>
      </c>
      <c r="C53" s="112" t="s">
        <v>425</v>
      </c>
      <c r="D53" s="113" t="s">
        <v>14</v>
      </c>
      <c r="E53" s="114" t="s">
        <v>668</v>
      </c>
      <c r="F53" s="192"/>
      <c r="G53" s="115" t="s">
        <v>581</v>
      </c>
      <c r="H53" s="115"/>
      <c r="I53" s="113"/>
      <c r="J53" s="113"/>
      <c r="K53" s="113"/>
      <c r="L53" s="116"/>
    </row>
    <row r="54" spans="1:12" ht="40.5" customHeight="1">
      <c r="A54" s="131"/>
      <c r="B54" s="111" t="s">
        <v>557</v>
      </c>
      <c r="C54" s="112" t="s">
        <v>425</v>
      </c>
      <c r="D54" s="113" t="s">
        <v>14</v>
      </c>
      <c r="E54" s="114" t="s">
        <v>669</v>
      </c>
      <c r="F54" s="193"/>
      <c r="G54" s="115" t="s">
        <v>581</v>
      </c>
      <c r="H54" s="122"/>
      <c r="I54" s="113"/>
      <c r="J54" s="113"/>
      <c r="K54" s="113"/>
      <c r="L54" s="116"/>
    </row>
    <row r="55" spans="1:12" ht="27" customHeight="1">
      <c r="A55" s="131"/>
      <c r="B55" s="111" t="s">
        <v>557</v>
      </c>
      <c r="C55" s="112" t="s">
        <v>425</v>
      </c>
      <c r="D55" s="113" t="s">
        <v>14</v>
      </c>
      <c r="E55" s="114" t="s">
        <v>670</v>
      </c>
      <c r="F55" s="117" t="s">
        <v>673</v>
      </c>
      <c r="G55" s="115" t="s">
        <v>581</v>
      </c>
      <c r="H55" s="115"/>
      <c r="I55" s="113"/>
      <c r="J55" s="113"/>
      <c r="K55" s="113"/>
      <c r="L55" s="116"/>
    </row>
    <row r="56" spans="1:12" ht="32.25" customHeight="1">
      <c r="A56" s="131"/>
      <c r="B56" s="111" t="s">
        <v>557</v>
      </c>
      <c r="C56" s="112" t="s">
        <v>425</v>
      </c>
      <c r="D56" s="113" t="s">
        <v>14</v>
      </c>
      <c r="E56" s="114" t="s">
        <v>671</v>
      </c>
      <c r="F56" s="117" t="s">
        <v>672</v>
      </c>
      <c r="G56" s="115" t="s">
        <v>581</v>
      </c>
      <c r="H56" s="115"/>
      <c r="I56" s="113"/>
      <c r="J56" s="113"/>
      <c r="K56" s="113"/>
      <c r="L56" s="116"/>
    </row>
  </sheetData>
  <autoFilter ref="A6:Q45"/>
  <mergeCells count="18">
    <mergeCell ref="F52:F54"/>
    <mergeCell ref="B1:D1"/>
    <mergeCell ref="B2:D2"/>
    <mergeCell ref="B3:D3"/>
    <mergeCell ref="F44:F45"/>
    <mergeCell ref="F46:F48"/>
    <mergeCell ref="F49:F50"/>
    <mergeCell ref="F27:F28"/>
    <mergeCell ref="F29:F33"/>
    <mergeCell ref="F34:F37"/>
    <mergeCell ref="F40:F41"/>
    <mergeCell ref="F42:F43"/>
    <mergeCell ref="F8:F10"/>
    <mergeCell ref="F11:F12"/>
    <mergeCell ref="F15:F17"/>
    <mergeCell ref="F20:F22"/>
    <mergeCell ref="F25:F26"/>
    <mergeCell ref="F23:F24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C44" sqref="C44:C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427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428</v>
      </c>
      <c r="B7" s="111" t="s">
        <v>429</v>
      </c>
      <c r="C7" s="112" t="s">
        <v>429</v>
      </c>
      <c r="D7" s="113" t="s">
        <v>14</v>
      </c>
      <c r="E7" s="114" t="s">
        <v>431</v>
      </c>
      <c r="F7" s="191" t="s">
        <v>430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429</v>
      </c>
      <c r="C8" s="112" t="s">
        <v>429</v>
      </c>
      <c r="D8" s="113" t="s">
        <v>14</v>
      </c>
      <c r="E8" s="114" t="s">
        <v>432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429</v>
      </c>
      <c r="C9" s="112" t="s">
        <v>429</v>
      </c>
      <c r="D9" s="113" t="s">
        <v>14</v>
      </c>
      <c r="E9" s="114" t="s">
        <v>433</v>
      </c>
      <c r="F9" s="193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429</v>
      </c>
      <c r="C10" s="112" t="s">
        <v>429</v>
      </c>
      <c r="D10" s="113" t="s">
        <v>14</v>
      </c>
      <c r="E10" s="114" t="s">
        <v>435</v>
      </c>
      <c r="F10" s="125" t="s">
        <v>434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429</v>
      </c>
      <c r="C11" s="112" t="s">
        <v>429</v>
      </c>
      <c r="D11" s="113" t="s">
        <v>14</v>
      </c>
      <c r="E11" s="114" t="s">
        <v>437</v>
      </c>
      <c r="F11" s="191" t="s">
        <v>436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429</v>
      </c>
      <c r="C12" s="112" t="s">
        <v>429</v>
      </c>
      <c r="D12" s="113" t="s">
        <v>14</v>
      </c>
      <c r="E12" s="114" t="s">
        <v>438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429</v>
      </c>
      <c r="C13" s="112" t="s">
        <v>429</v>
      </c>
      <c r="D13" s="113" t="s">
        <v>14</v>
      </c>
      <c r="E13" s="114" t="s">
        <v>439</v>
      </c>
      <c r="F13" s="193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429</v>
      </c>
      <c r="C14" s="112" t="s">
        <v>429</v>
      </c>
      <c r="D14" s="113" t="s">
        <v>14</v>
      </c>
      <c r="E14" s="114" t="s">
        <v>441</v>
      </c>
      <c r="F14" s="125" t="s">
        <v>440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429</v>
      </c>
      <c r="C15" s="112" t="s">
        <v>429</v>
      </c>
      <c r="D15" s="113" t="s">
        <v>14</v>
      </c>
      <c r="E15" s="114" t="s">
        <v>443</v>
      </c>
      <c r="F15" s="191" t="s">
        <v>442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429</v>
      </c>
      <c r="C16" s="112" t="s">
        <v>429</v>
      </c>
      <c r="D16" s="113" t="s">
        <v>14</v>
      </c>
      <c r="E16" s="114" t="s">
        <v>444</v>
      </c>
      <c r="F16" s="192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429</v>
      </c>
      <c r="C17" s="112" t="s">
        <v>429</v>
      </c>
      <c r="D17" s="113" t="s">
        <v>14</v>
      </c>
      <c r="E17" s="114" t="s">
        <v>445</v>
      </c>
      <c r="F17" s="193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429</v>
      </c>
      <c r="C18" s="112" t="s">
        <v>429</v>
      </c>
      <c r="D18" s="113" t="s">
        <v>14</v>
      </c>
      <c r="E18" s="117" t="s">
        <v>447</v>
      </c>
      <c r="F18" s="191" t="s">
        <v>446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429</v>
      </c>
      <c r="C19" s="112" t="s">
        <v>429</v>
      </c>
      <c r="D19" s="113" t="s">
        <v>14</v>
      </c>
      <c r="E19" s="114" t="s">
        <v>452</v>
      </c>
      <c r="F19" s="193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429</v>
      </c>
      <c r="C20" s="112" t="s">
        <v>429</v>
      </c>
      <c r="D20" s="113" t="s">
        <v>14</v>
      </c>
      <c r="E20" s="114" t="s">
        <v>443</v>
      </c>
      <c r="F20" s="191" t="s">
        <v>451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429</v>
      </c>
      <c r="C21" s="112" t="s">
        <v>429</v>
      </c>
      <c r="D21" s="113" t="s">
        <v>14</v>
      </c>
      <c r="E21" s="114" t="s">
        <v>448</v>
      </c>
      <c r="F21" s="192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429</v>
      </c>
      <c r="C22" s="112" t="s">
        <v>429</v>
      </c>
      <c r="D22" s="113" t="s">
        <v>14</v>
      </c>
      <c r="E22" s="114" t="s">
        <v>449</v>
      </c>
      <c r="F22" s="192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429</v>
      </c>
      <c r="C23" s="112" t="s">
        <v>429</v>
      </c>
      <c r="D23" s="113" t="s">
        <v>14</v>
      </c>
      <c r="E23" s="117" t="s">
        <v>450</v>
      </c>
      <c r="F23" s="193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429</v>
      </c>
      <c r="C24" s="112" t="s">
        <v>429</v>
      </c>
      <c r="D24" s="113" t="s">
        <v>14</v>
      </c>
      <c r="E24" s="114" t="s">
        <v>454</v>
      </c>
      <c r="F24" s="191" t="s">
        <v>453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429</v>
      </c>
      <c r="C25" s="112" t="s">
        <v>429</v>
      </c>
      <c r="D25" s="113" t="s">
        <v>14</v>
      </c>
      <c r="E25" s="114" t="s">
        <v>455</v>
      </c>
      <c r="F25" s="193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429</v>
      </c>
      <c r="C26" s="112" t="s">
        <v>429</v>
      </c>
      <c r="D26" s="113" t="s">
        <v>14</v>
      </c>
      <c r="E26" s="114" t="s">
        <v>456</v>
      </c>
      <c r="F26" s="117" t="s">
        <v>457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429</v>
      </c>
      <c r="C27" s="112" t="s">
        <v>429</v>
      </c>
      <c r="D27" s="113" t="s">
        <v>14</v>
      </c>
      <c r="E27" s="114" t="s">
        <v>458</v>
      </c>
      <c r="F27" s="191" t="s">
        <v>459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429</v>
      </c>
      <c r="C28" s="112" t="s">
        <v>429</v>
      </c>
      <c r="D28" s="113" t="s">
        <v>14</v>
      </c>
      <c r="E28" s="114" t="s">
        <v>460</v>
      </c>
      <c r="F28" s="192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429</v>
      </c>
      <c r="C29" s="112" t="s">
        <v>429</v>
      </c>
      <c r="D29" s="113" t="s">
        <v>14</v>
      </c>
      <c r="E29" s="114" t="s">
        <v>461</v>
      </c>
      <c r="F29" s="192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429</v>
      </c>
      <c r="C30" s="112" t="s">
        <v>429</v>
      </c>
      <c r="D30" s="113" t="s">
        <v>14</v>
      </c>
      <c r="E30" s="114" t="s">
        <v>462</v>
      </c>
      <c r="F30" s="192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429</v>
      </c>
      <c r="C31" s="112" t="s">
        <v>429</v>
      </c>
      <c r="D31" s="113" t="s">
        <v>14</v>
      </c>
      <c r="E31" s="114" t="s">
        <v>463</v>
      </c>
      <c r="F31" s="193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429</v>
      </c>
      <c r="C32" s="112" t="s">
        <v>429</v>
      </c>
      <c r="D32" s="113" t="s">
        <v>471</v>
      </c>
      <c r="E32" s="114" t="s">
        <v>465</v>
      </c>
      <c r="F32" s="191" t="s">
        <v>464</v>
      </c>
      <c r="G32" s="115" t="s">
        <v>583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429</v>
      </c>
      <c r="C33" s="112" t="s">
        <v>429</v>
      </c>
      <c r="D33" s="113" t="s">
        <v>31</v>
      </c>
      <c r="E33" s="114" t="s">
        <v>466</v>
      </c>
      <c r="F33" s="192"/>
      <c r="G33" s="115" t="s">
        <v>583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429</v>
      </c>
      <c r="C34" s="112" t="s">
        <v>429</v>
      </c>
      <c r="D34" s="113" t="s">
        <v>471</v>
      </c>
      <c r="E34" s="114" t="s">
        <v>650</v>
      </c>
      <c r="F34" s="193"/>
      <c r="G34" s="115" t="s">
        <v>583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429</v>
      </c>
      <c r="C35" s="112" t="s">
        <v>429</v>
      </c>
      <c r="D35" s="113" t="s">
        <v>471</v>
      </c>
      <c r="E35" s="114" t="s">
        <v>468</v>
      </c>
      <c r="F35" s="191" t="s">
        <v>467</v>
      </c>
      <c r="G35" s="115" t="s">
        <v>583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429</v>
      </c>
      <c r="C36" s="112" t="s">
        <v>429</v>
      </c>
      <c r="D36" s="113" t="s">
        <v>471</v>
      </c>
      <c r="E36" s="114" t="s">
        <v>469</v>
      </c>
      <c r="F36" s="192"/>
      <c r="G36" s="115" t="s">
        <v>583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429</v>
      </c>
      <c r="C37" s="112" t="s">
        <v>429</v>
      </c>
      <c r="D37" s="113" t="s">
        <v>31</v>
      </c>
      <c r="E37" s="114" t="s">
        <v>470</v>
      </c>
      <c r="F37" s="192"/>
      <c r="G37" s="115" t="s">
        <v>583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429</v>
      </c>
      <c r="C38" s="112" t="s">
        <v>429</v>
      </c>
      <c r="D38" s="113" t="s">
        <v>31</v>
      </c>
      <c r="E38" s="114" t="s">
        <v>646</v>
      </c>
      <c r="F38" s="192"/>
      <c r="G38" s="115" t="s">
        <v>583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429</v>
      </c>
      <c r="C39" s="112" t="s">
        <v>429</v>
      </c>
      <c r="D39" s="113" t="s">
        <v>31</v>
      </c>
      <c r="E39" s="114" t="s">
        <v>652</v>
      </c>
      <c r="F39" s="192"/>
      <c r="G39" s="115" t="s">
        <v>583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429</v>
      </c>
      <c r="C40" s="112" t="s">
        <v>429</v>
      </c>
      <c r="D40" s="113" t="s">
        <v>471</v>
      </c>
      <c r="E40" s="114" t="s">
        <v>647</v>
      </c>
      <c r="F40" s="193"/>
      <c r="G40" s="115" t="s">
        <v>583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429</v>
      </c>
      <c r="C41" s="112" t="s">
        <v>429</v>
      </c>
      <c r="D41" s="113" t="s">
        <v>14</v>
      </c>
      <c r="E41" s="114" t="s">
        <v>473</v>
      </c>
      <c r="F41" s="191" t="s">
        <v>474</v>
      </c>
      <c r="G41" s="115" t="s">
        <v>583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429</v>
      </c>
      <c r="C42" s="112" t="s">
        <v>429</v>
      </c>
      <c r="D42" s="113" t="s">
        <v>31</v>
      </c>
      <c r="E42" s="114" t="s">
        <v>648</v>
      </c>
      <c r="F42" s="192"/>
      <c r="G42" s="115" t="s">
        <v>583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429</v>
      </c>
      <c r="C43" s="112" t="s">
        <v>429</v>
      </c>
      <c r="D43" s="113" t="s">
        <v>31</v>
      </c>
      <c r="E43" s="114" t="s">
        <v>649</v>
      </c>
      <c r="F43" s="193"/>
      <c r="G43" s="115" t="s">
        <v>583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472</v>
      </c>
      <c r="E44" s="114" t="s">
        <v>476</v>
      </c>
      <c r="F44" s="191" t="s">
        <v>475</v>
      </c>
      <c r="G44" s="115" t="s">
        <v>583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423</v>
      </c>
      <c r="C45" s="112" t="s">
        <v>423</v>
      </c>
      <c r="D45" s="113" t="s">
        <v>472</v>
      </c>
      <c r="E45" s="117" t="s">
        <v>477</v>
      </c>
      <c r="F45" s="193"/>
      <c r="G45" s="115" t="s">
        <v>583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423</v>
      </c>
      <c r="C46" s="112" t="s">
        <v>423</v>
      </c>
      <c r="D46" s="113" t="s">
        <v>472</v>
      </c>
      <c r="E46" s="117" t="s">
        <v>479</v>
      </c>
      <c r="F46" s="191" t="s">
        <v>478</v>
      </c>
      <c r="G46" s="115" t="s">
        <v>583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423</v>
      </c>
      <c r="C47" s="112" t="s">
        <v>423</v>
      </c>
      <c r="D47" s="113" t="s">
        <v>472</v>
      </c>
      <c r="E47" s="114" t="s">
        <v>480</v>
      </c>
      <c r="F47" s="192"/>
      <c r="G47" s="115" t="s">
        <v>583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423</v>
      </c>
      <c r="C48" s="112" t="s">
        <v>423</v>
      </c>
      <c r="D48" s="113" t="s">
        <v>472</v>
      </c>
      <c r="E48" s="114" t="s">
        <v>481</v>
      </c>
      <c r="F48" s="192"/>
      <c r="G48" s="115" t="s">
        <v>583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423</v>
      </c>
      <c r="C49" s="112" t="s">
        <v>423</v>
      </c>
      <c r="D49" s="113" t="s">
        <v>472</v>
      </c>
      <c r="E49" s="114" t="s">
        <v>482</v>
      </c>
      <c r="F49" s="192"/>
      <c r="G49" s="115" t="s">
        <v>583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423</v>
      </c>
      <c r="C50" s="112" t="s">
        <v>423</v>
      </c>
      <c r="D50" s="113" t="s">
        <v>471</v>
      </c>
      <c r="E50" s="114" t="s">
        <v>483</v>
      </c>
      <c r="F50" s="193"/>
      <c r="G50" s="115" t="s">
        <v>583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423</v>
      </c>
      <c r="C51" s="112" t="s">
        <v>423</v>
      </c>
      <c r="D51" s="113" t="s">
        <v>472</v>
      </c>
      <c r="E51" s="114" t="s">
        <v>485</v>
      </c>
      <c r="F51" s="191" t="s">
        <v>484</v>
      </c>
      <c r="G51" s="115" t="s">
        <v>583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423</v>
      </c>
      <c r="C52" s="112" t="s">
        <v>423</v>
      </c>
      <c r="D52" s="113" t="s">
        <v>472</v>
      </c>
      <c r="E52" s="114" t="s">
        <v>486</v>
      </c>
      <c r="F52" s="192"/>
      <c r="G52" s="115" t="s">
        <v>583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423</v>
      </c>
      <c r="C53" s="112" t="s">
        <v>423</v>
      </c>
      <c r="D53" s="113" t="s">
        <v>472</v>
      </c>
      <c r="E53" s="114" t="s">
        <v>487</v>
      </c>
      <c r="F53" s="193"/>
      <c r="G53" s="115" t="s">
        <v>583</v>
      </c>
      <c r="H53" s="115"/>
      <c r="I53" s="113"/>
      <c r="J53" s="113"/>
      <c r="K53" s="113"/>
      <c r="L53" s="116"/>
    </row>
    <row r="54" spans="1:12">
      <c r="A54" s="131"/>
      <c r="B54" s="111" t="s">
        <v>423</v>
      </c>
      <c r="C54" s="112" t="s">
        <v>423</v>
      </c>
      <c r="D54" s="113" t="s">
        <v>31</v>
      </c>
      <c r="E54" s="114" t="s">
        <v>653</v>
      </c>
      <c r="F54" s="191" t="s">
        <v>488</v>
      </c>
      <c r="G54" s="115" t="s">
        <v>583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423</v>
      </c>
      <c r="C55" s="112" t="s">
        <v>423</v>
      </c>
      <c r="D55" s="113" t="s">
        <v>31</v>
      </c>
      <c r="E55" s="114" t="s">
        <v>654</v>
      </c>
      <c r="F55" s="193"/>
      <c r="G55" s="115" t="s">
        <v>583</v>
      </c>
      <c r="H55" s="115"/>
      <c r="I55" s="113"/>
      <c r="J55" s="113"/>
      <c r="K55" s="113"/>
      <c r="L55" s="116"/>
    </row>
  </sheetData>
  <autoFilter ref="A6:Q6"/>
  <mergeCells count="17"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2023-11-22T00:25:56Z</dcterms:modified>
</cp:coreProperties>
</file>