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디지털트윈처\★LX플랫폼\LX플랫폼(디지털트윈)\서비스\서비스 점검\범용서비스\1차 서비스 일정\개선 현황표\작업용\"/>
    </mc:Choice>
  </mc:AlternateContent>
  <bookViews>
    <workbookView xWindow="0" yWindow="0" windowWidth="28800" windowHeight="12255" tabRatio="680" activeTab="8"/>
  </bookViews>
  <sheets>
    <sheet name="표지" sheetId="12" r:id="rId1"/>
    <sheet name="주간업무보고(04월 05일)" sheetId="13" r:id="rId2"/>
    <sheet name="T00_고도화(관리)" sheetId="14" state="hidden" r:id="rId3"/>
    <sheet name="T00_공통,기능,서비스 포함" sheetId="15" state="hidden" r:id="rId4"/>
    <sheet name="T01_LX플랫폼테스트 수행관리" sheetId="11" state="hidden" r:id="rId5"/>
    <sheet name="T02_LX플랫폼테스트일정" sheetId="4" state="hidden" r:id="rId6"/>
    <sheet name="Milestone" sheetId="16" r:id="rId7"/>
    <sheet name="0.수행관리" sheetId="10" r:id="rId8"/>
    <sheet name="0.전체" sheetId="9" r:id="rId9"/>
    <sheet name="1.공통" sheetId="6" r:id="rId10"/>
    <sheet name="2.기능" sheetId="5" r:id="rId11"/>
    <sheet name="3.분석" sheetId="7" r:id="rId12"/>
    <sheet name="4.서비스" sheetId="8" r:id="rId13"/>
    <sheet name="주차" sheetId="17" r:id="rId14"/>
  </sheets>
  <definedNames>
    <definedName name="_xlnm._FilterDatabase" localSheetId="8" hidden="1">'0.전체'!$A$3:$S$456</definedName>
    <definedName name="_xlnm._FilterDatabase" localSheetId="9" hidden="1">'1.공통'!$A$2:$R$45</definedName>
    <definedName name="_xlnm._FilterDatabase" localSheetId="10" hidden="1">'2.기능'!$A$2:$R$83</definedName>
    <definedName name="_xlnm._FilterDatabase" localSheetId="11" hidden="1">'3.분석'!$A$2:$R$83</definedName>
    <definedName name="_xlnm._FilterDatabase" localSheetId="12" hidden="1">'4.서비스'!$A$2:$R$244</definedName>
    <definedName name="_xlnm._FilterDatabase" localSheetId="5" hidden="1">T02_LX플랫폼테스트일정!$C$3:$I$158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167" i="10" l="1"/>
  <c r="X166" i="10"/>
  <c r="X165" i="10"/>
  <c r="W167" i="10"/>
  <c r="Y167" i="10" s="1"/>
  <c r="W166" i="10"/>
  <c r="W165" i="10"/>
  <c r="T167" i="10"/>
  <c r="T166" i="10"/>
  <c r="T165" i="10"/>
  <c r="S167" i="10"/>
  <c r="S166" i="10"/>
  <c r="S165" i="10"/>
  <c r="P167" i="10"/>
  <c r="P166" i="10"/>
  <c r="P165" i="10"/>
  <c r="O165" i="10"/>
  <c r="O166" i="10"/>
  <c r="O167" i="10"/>
  <c r="R167" i="10" s="1"/>
  <c r="R162" i="10"/>
  <c r="P162" i="10"/>
  <c r="X169" i="10"/>
  <c r="P169" i="10"/>
  <c r="V167" i="10"/>
  <c r="T25" i="10"/>
  <c r="T24" i="10"/>
  <c r="T23" i="10"/>
  <c r="T22" i="10"/>
  <c r="T21" i="10"/>
  <c r="T20" i="10"/>
  <c r="T19" i="10"/>
  <c r="T18" i="10"/>
  <c r="V18" i="10" s="1"/>
  <c r="T17" i="10"/>
  <c r="T16" i="10"/>
  <c r="T15" i="10"/>
  <c r="S25" i="10"/>
  <c r="S24" i="10"/>
  <c r="V24" i="10" s="1"/>
  <c r="S23" i="10"/>
  <c r="S22" i="10"/>
  <c r="S21" i="10"/>
  <c r="S20" i="10"/>
  <c r="S19" i="10"/>
  <c r="S18" i="10"/>
  <c r="S17" i="10"/>
  <c r="S16" i="10"/>
  <c r="S15" i="10"/>
  <c r="S9" i="10"/>
  <c r="S8" i="10"/>
  <c r="U8" i="10" s="1"/>
  <c r="S7" i="10"/>
  <c r="S6" i="10"/>
  <c r="T9" i="10"/>
  <c r="T8" i="10"/>
  <c r="T7" i="10"/>
  <c r="T6" i="10"/>
  <c r="X25" i="10"/>
  <c r="X24" i="10"/>
  <c r="X23" i="10"/>
  <c r="X22" i="10"/>
  <c r="X21" i="10"/>
  <c r="X20" i="10"/>
  <c r="X19" i="10"/>
  <c r="X18" i="10"/>
  <c r="X17" i="10"/>
  <c r="X16" i="10"/>
  <c r="X15" i="10"/>
  <c r="W25" i="10"/>
  <c r="W24" i="10"/>
  <c r="W23" i="10"/>
  <c r="W22" i="10"/>
  <c r="W21" i="10"/>
  <c r="W20" i="10"/>
  <c r="W19" i="10"/>
  <c r="W18" i="10"/>
  <c r="Y18" i="10" s="1"/>
  <c r="W17" i="10"/>
  <c r="W16" i="10"/>
  <c r="W15" i="10"/>
  <c r="X9" i="10"/>
  <c r="X8" i="10"/>
  <c r="X7" i="10"/>
  <c r="X6" i="10"/>
  <c r="W9" i="10"/>
  <c r="W8" i="10"/>
  <c r="W7" i="10"/>
  <c r="W6" i="10"/>
  <c r="R3" i="10"/>
  <c r="P3" i="10"/>
  <c r="D27" i="17"/>
  <c r="V25" i="10"/>
  <c r="O26" i="10"/>
  <c r="P26" i="10"/>
  <c r="O25" i="10"/>
  <c r="R25" i="10" s="1"/>
  <c r="P25" i="10"/>
  <c r="O24" i="10"/>
  <c r="R24" i="10" s="1"/>
  <c r="P24" i="10"/>
  <c r="O23" i="10"/>
  <c r="R23" i="10" s="1"/>
  <c r="P23" i="10"/>
  <c r="O22" i="10"/>
  <c r="R22" i="10" s="1"/>
  <c r="P22" i="10"/>
  <c r="O21" i="10"/>
  <c r="R21" i="10" s="1"/>
  <c r="P21" i="10"/>
  <c r="O20" i="10"/>
  <c r="P20" i="10"/>
  <c r="O19" i="10"/>
  <c r="P19" i="10"/>
  <c r="O18" i="10"/>
  <c r="R18" i="10" s="1"/>
  <c r="P18" i="10"/>
  <c r="O17" i="10"/>
  <c r="P17" i="10"/>
  <c r="O16" i="10"/>
  <c r="R16" i="10" s="1"/>
  <c r="P16" i="10"/>
  <c r="P15" i="10"/>
  <c r="O15" i="10"/>
  <c r="R15" i="10" s="1"/>
  <c r="O10" i="10"/>
  <c r="P10" i="10"/>
  <c r="O9" i="10"/>
  <c r="P9" i="10"/>
  <c r="O8" i="10"/>
  <c r="R8" i="10" s="1"/>
  <c r="P8" i="10"/>
  <c r="O7" i="10"/>
  <c r="R7" i="10" s="1"/>
  <c r="P7" i="10"/>
  <c r="O6" i="10"/>
  <c r="P6" i="10"/>
  <c r="F6" i="10"/>
  <c r="F7" i="10"/>
  <c r="F8" i="10"/>
  <c r="F10" i="10"/>
  <c r="F11" i="10"/>
  <c r="F12" i="10"/>
  <c r="F13" i="10"/>
  <c r="F14" i="10"/>
  <c r="F15" i="10"/>
  <c r="F16" i="10"/>
  <c r="F17" i="10"/>
  <c r="F18" i="10"/>
  <c r="F20" i="10"/>
  <c r="F21" i="10"/>
  <c r="F22" i="10"/>
  <c r="F23" i="10"/>
  <c r="F24" i="10"/>
  <c r="F25" i="10"/>
  <c r="F26" i="10"/>
  <c r="F27" i="10"/>
  <c r="F28" i="10"/>
  <c r="F29"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E6" i="10"/>
  <c r="J6" i="10" s="1"/>
  <c r="E7" i="10"/>
  <c r="J7" i="10" s="1"/>
  <c r="E8" i="10"/>
  <c r="E10" i="10"/>
  <c r="E11" i="10"/>
  <c r="E12" i="10"/>
  <c r="E13" i="10"/>
  <c r="E14" i="10"/>
  <c r="E15" i="10"/>
  <c r="E16" i="10"/>
  <c r="E17" i="10"/>
  <c r="E18" i="10"/>
  <c r="E20" i="10"/>
  <c r="J20" i="10" s="1"/>
  <c r="E21" i="10"/>
  <c r="E22" i="10"/>
  <c r="E23" i="10"/>
  <c r="E24" i="10"/>
  <c r="J24" i="10" s="1"/>
  <c r="E25" i="10"/>
  <c r="J25" i="10" s="1"/>
  <c r="E26" i="10"/>
  <c r="E27" i="10"/>
  <c r="E28" i="10"/>
  <c r="H28" i="10" s="1"/>
  <c r="E29" i="10"/>
  <c r="E31" i="10"/>
  <c r="E32" i="10"/>
  <c r="E33" i="10"/>
  <c r="H33" i="10" s="1"/>
  <c r="E34" i="10"/>
  <c r="H34" i="10" s="1"/>
  <c r="E35" i="10"/>
  <c r="E36" i="10"/>
  <c r="E37" i="10"/>
  <c r="J37" i="10" s="1"/>
  <c r="E38" i="10"/>
  <c r="H38" i="10" s="1"/>
  <c r="E39" i="10"/>
  <c r="J39" i="10" s="1"/>
  <c r="E40" i="10"/>
  <c r="E41" i="10"/>
  <c r="H41" i="10" s="1"/>
  <c r="E42" i="10"/>
  <c r="H42" i="10" s="1"/>
  <c r="E43" i="10"/>
  <c r="E44" i="10"/>
  <c r="E45" i="10"/>
  <c r="E46" i="10"/>
  <c r="E47" i="10"/>
  <c r="E48" i="10"/>
  <c r="E49" i="10"/>
  <c r="H49" i="10" s="1"/>
  <c r="E50" i="10"/>
  <c r="J50" i="10" s="1"/>
  <c r="E51" i="10"/>
  <c r="E52" i="10"/>
  <c r="E53" i="10"/>
  <c r="E54" i="10"/>
  <c r="E55" i="10"/>
  <c r="E56" i="10"/>
  <c r="E57" i="10"/>
  <c r="J57" i="10" s="1"/>
  <c r="E58" i="10"/>
  <c r="E59" i="10"/>
  <c r="E60" i="10"/>
  <c r="E61" i="10"/>
  <c r="E62" i="10"/>
  <c r="E63" i="10"/>
  <c r="E64" i="10"/>
  <c r="E65" i="10"/>
  <c r="E66" i="10"/>
  <c r="B6" i="16"/>
  <c r="B11" i="16"/>
  <c r="B14" i="16"/>
  <c r="G66" i="10"/>
  <c r="G65" i="10"/>
  <c r="G64" i="10"/>
  <c r="G63" i="10"/>
  <c r="G62" i="10"/>
  <c r="G58" i="10"/>
  <c r="G57" i="10"/>
  <c r="I57" i="10" s="1"/>
  <c r="G56" i="10"/>
  <c r="G55" i="10"/>
  <c r="G54" i="10"/>
  <c r="K54" i="10" s="1"/>
  <c r="G53" i="10"/>
  <c r="G52" i="10"/>
  <c r="G51" i="10"/>
  <c r="K51" i="10" s="1"/>
  <c r="G47" i="10"/>
  <c r="G46" i="10"/>
  <c r="I46" i="10" s="1"/>
  <c r="G45" i="10"/>
  <c r="G44" i="10"/>
  <c r="G43" i="10"/>
  <c r="I43" i="10" s="1"/>
  <c r="G42" i="10"/>
  <c r="G41" i="10"/>
  <c r="K41" i="10" s="1"/>
  <c r="G40" i="10"/>
  <c r="K40" i="10" s="1"/>
  <c r="G39" i="10"/>
  <c r="G38" i="10"/>
  <c r="G37" i="10"/>
  <c r="K37" i="10" s="1"/>
  <c r="G36" i="10"/>
  <c r="I36" i="10" s="1"/>
  <c r="G35" i="10"/>
  <c r="I35" i="10" s="1"/>
  <c r="G34" i="10"/>
  <c r="G33" i="10"/>
  <c r="K33" i="10" s="1"/>
  <c r="G32" i="10"/>
  <c r="I32" i="10" s="1"/>
  <c r="G31" i="10"/>
  <c r="G29" i="10"/>
  <c r="K29" i="10" s="1"/>
  <c r="G28" i="10"/>
  <c r="I28" i="10" s="1"/>
  <c r="G27" i="10"/>
  <c r="K27" i="10" s="1"/>
  <c r="G26" i="10"/>
  <c r="I26" i="10" s="1"/>
  <c r="G25" i="10"/>
  <c r="G24" i="10"/>
  <c r="K24" i="10" s="1"/>
  <c r="G23" i="10"/>
  <c r="K23" i="10" s="1"/>
  <c r="G22" i="10"/>
  <c r="G21" i="10"/>
  <c r="I21" i="10" s="1"/>
  <c r="G20" i="10"/>
  <c r="K20" i="10" s="1"/>
  <c r="G17" i="10"/>
  <c r="I17" i="10" s="1"/>
  <c r="G16" i="10"/>
  <c r="G10" i="10"/>
  <c r="I10" i="10" s="1"/>
  <c r="G8" i="10"/>
  <c r="G7" i="10"/>
  <c r="K7" i="10" s="1"/>
  <c r="G6" i="10"/>
  <c r="G11" i="10"/>
  <c r="K11" i="10" s="1"/>
  <c r="G12" i="10"/>
  <c r="I12" i="10" s="1"/>
  <c r="G13" i="10"/>
  <c r="G14" i="10"/>
  <c r="K14" i="10" s="1"/>
  <c r="G15" i="10"/>
  <c r="K15" i="10" s="1"/>
  <c r="G18" i="10"/>
  <c r="I18" i="10" s="1"/>
  <c r="G48" i="10"/>
  <c r="I48" i="10" s="1"/>
  <c r="G49" i="10"/>
  <c r="G50" i="10"/>
  <c r="G59" i="10"/>
  <c r="G60" i="10"/>
  <c r="K60" i="10" s="1"/>
  <c r="G61" i="10"/>
  <c r="B12" i="16"/>
  <c r="B8" i="16"/>
  <c r="B7" i="16"/>
  <c r="K71" i="10"/>
  <c r="F70" i="10"/>
  <c r="D3" i="13"/>
  <c r="J21" i="10"/>
  <c r="F59" i="11"/>
  <c r="E59" i="11"/>
  <c r="D59" i="11"/>
  <c r="F58" i="11"/>
  <c r="E58" i="11"/>
  <c r="D58" i="11"/>
  <c r="F14" i="11"/>
  <c r="F13" i="11"/>
  <c r="F12" i="11"/>
  <c r="F11" i="11"/>
  <c r="F10" i="11"/>
  <c r="F9" i="11"/>
  <c r="F8" i="11"/>
  <c r="F7" i="11"/>
  <c r="E14" i="11"/>
  <c r="E13" i="11"/>
  <c r="E12" i="11"/>
  <c r="E11" i="11"/>
  <c r="E10" i="11"/>
  <c r="E9" i="11"/>
  <c r="E8" i="11"/>
  <c r="E7" i="11"/>
  <c r="D14" i="11"/>
  <c r="D13" i="11"/>
  <c r="D12" i="11"/>
  <c r="D11" i="11"/>
  <c r="D10" i="11"/>
  <c r="D9" i="11"/>
  <c r="D8" i="11"/>
  <c r="D7" i="11"/>
  <c r="G58" i="11"/>
  <c r="H59" i="11"/>
  <c r="H58" i="11"/>
  <c r="G59" i="11"/>
  <c r="G14" i="11"/>
  <c r="G8" i="11"/>
  <c r="G9" i="11"/>
  <c r="G10" i="11"/>
  <c r="G11" i="11"/>
  <c r="G12" i="11"/>
  <c r="G13" i="11"/>
  <c r="G7" i="11"/>
  <c r="H13" i="11"/>
  <c r="H12" i="11"/>
  <c r="H11" i="11"/>
  <c r="H9" i="11"/>
  <c r="H10" i="11"/>
  <c r="H8" i="11"/>
  <c r="H7" i="11"/>
  <c r="L159" i="4"/>
  <c r="F64" i="11"/>
  <c r="F63" i="11"/>
  <c r="F62" i="11"/>
  <c r="F61" i="11"/>
  <c r="F60"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E64" i="11"/>
  <c r="E63" i="11"/>
  <c r="E62" i="11"/>
  <c r="E61" i="11"/>
  <c r="E60"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D64" i="11"/>
  <c r="D63" i="11"/>
  <c r="D62" i="11"/>
  <c r="D61" i="11"/>
  <c r="D60"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F30" i="11"/>
  <c r="F29" i="11"/>
  <c r="F28" i="11"/>
  <c r="F27" i="11"/>
  <c r="F26" i="11"/>
  <c r="F25" i="11"/>
  <c r="F24" i="11"/>
  <c r="F23" i="11"/>
  <c r="E30" i="11"/>
  <c r="E29" i="11"/>
  <c r="E28" i="11"/>
  <c r="E27" i="11"/>
  <c r="E26" i="11"/>
  <c r="E25" i="11"/>
  <c r="E24" i="11"/>
  <c r="E23" i="11"/>
  <c r="D30" i="11"/>
  <c r="D29" i="11"/>
  <c r="D28" i="11"/>
  <c r="D27" i="11"/>
  <c r="D26" i="11"/>
  <c r="D25" i="11"/>
  <c r="D24" i="11"/>
  <c r="D23" i="11"/>
  <c r="F21" i="11"/>
  <c r="F20" i="11"/>
  <c r="F19" i="11"/>
  <c r="F18" i="11"/>
  <c r="F17" i="11"/>
  <c r="F16" i="11"/>
  <c r="E21" i="11"/>
  <c r="E20" i="11"/>
  <c r="E19" i="11"/>
  <c r="E18" i="11"/>
  <c r="E17" i="11"/>
  <c r="E16" i="11"/>
  <c r="D21" i="11"/>
  <c r="D20" i="11"/>
  <c r="D19" i="11"/>
  <c r="D18" i="11"/>
  <c r="D17" i="11"/>
  <c r="D16" i="11"/>
  <c r="E6" i="11"/>
  <c r="D6" i="11"/>
  <c r="F6" i="11"/>
  <c r="I3" i="11"/>
  <c r="L3" i="10"/>
  <c r="D65" i="11"/>
  <c r="G39" i="11"/>
  <c r="G47" i="11"/>
  <c r="G55" i="11"/>
  <c r="F65" i="11"/>
  <c r="H33" i="11"/>
  <c r="H41" i="11"/>
  <c r="H49" i="11"/>
  <c r="H57" i="11"/>
  <c r="H48" i="11"/>
  <c r="H34" i="11"/>
  <c r="H42" i="11"/>
  <c r="H50" i="11"/>
  <c r="H60" i="11"/>
  <c r="H56" i="11"/>
  <c r="G35" i="11"/>
  <c r="G43" i="11"/>
  <c r="H51" i="11"/>
  <c r="H61" i="11"/>
  <c r="F31" i="11"/>
  <c r="H40" i="11"/>
  <c r="H36" i="11"/>
  <c r="H44" i="11"/>
  <c r="H52" i="11"/>
  <c r="H62" i="11"/>
  <c r="H37" i="11"/>
  <c r="H45" i="11"/>
  <c r="H53" i="11"/>
  <c r="H63" i="11"/>
  <c r="H32" i="11"/>
  <c r="H38" i="11"/>
  <c r="H46" i="11"/>
  <c r="H54" i="11"/>
  <c r="H64" i="11"/>
  <c r="G26" i="11"/>
  <c r="G28" i="11"/>
  <c r="G51" i="11"/>
  <c r="G61" i="11"/>
  <c r="E31" i="11"/>
  <c r="G34" i="11"/>
  <c r="G38" i="11"/>
  <c r="G42" i="11"/>
  <c r="G46" i="11"/>
  <c r="G50" i="11"/>
  <c r="G54" i="11"/>
  <c r="G60" i="11"/>
  <c r="G64" i="11"/>
  <c r="G30" i="11"/>
  <c r="E65" i="11"/>
  <c r="H35" i="11"/>
  <c r="H39" i="11"/>
  <c r="H43" i="11"/>
  <c r="H47" i="11"/>
  <c r="H55" i="11"/>
  <c r="G32" i="11"/>
  <c r="G36" i="11"/>
  <c r="G40" i="11"/>
  <c r="G44" i="11"/>
  <c r="G48" i="11"/>
  <c r="G52" i="11"/>
  <c r="G56" i="11"/>
  <c r="G62" i="11"/>
  <c r="G33" i="11"/>
  <c r="G37" i="11"/>
  <c r="G41" i="11"/>
  <c r="G45" i="11"/>
  <c r="G49" i="11"/>
  <c r="G53" i="11"/>
  <c r="G57" i="11"/>
  <c r="G63" i="11"/>
  <c r="G29" i="11"/>
  <c r="G18" i="11"/>
  <c r="G27" i="11"/>
  <c r="F15" i="11"/>
  <c r="G19" i="11"/>
  <c r="G24" i="11"/>
  <c r="G20" i="11"/>
  <c r="H25" i="11"/>
  <c r="G23" i="11"/>
  <c r="H16" i="11"/>
  <c r="G17" i="11"/>
  <c r="H26" i="11"/>
  <c r="H6" i="11"/>
  <c r="G25" i="11"/>
  <c r="G16" i="11"/>
  <c r="H18" i="11"/>
  <c r="H29" i="11"/>
  <c r="H20" i="11"/>
  <c r="H28" i="11"/>
  <c r="H14" i="11"/>
  <c r="H30" i="11"/>
  <c r="H17" i="11"/>
  <c r="H23" i="11"/>
  <c r="H24" i="11"/>
  <c r="H19" i="11"/>
  <c r="G6" i="11"/>
  <c r="H21" i="11"/>
  <c r="H27" i="11"/>
  <c r="E15" i="11"/>
  <c r="G21" i="11"/>
  <c r="D15" i="11"/>
  <c r="F22" i="11"/>
  <c r="E22" i="11"/>
  <c r="D22" i="11"/>
  <c r="D31" i="11"/>
  <c r="H31" i="11"/>
  <c r="F66" i="11"/>
  <c r="D66" i="11"/>
  <c r="G65" i="11"/>
  <c r="E66" i="11"/>
  <c r="H65" i="11"/>
  <c r="G31" i="11"/>
  <c r="G15" i="11"/>
  <c r="G22" i="11"/>
  <c r="H22" i="11"/>
  <c r="H15" i="11"/>
  <c r="H66" i="11"/>
  <c r="G66" i="11"/>
  <c r="H13" i="10"/>
  <c r="H15" i="10"/>
  <c r="H6" i="10"/>
  <c r="J15" i="10"/>
  <c r="B9" i="16"/>
  <c r="B15" i="16"/>
  <c r="B10" i="16"/>
  <c r="B16" i="16"/>
  <c r="H22" i="10"/>
  <c r="J13" i="10"/>
  <c r="H29" i="10"/>
  <c r="H12" i="10"/>
  <c r="J38" i="10"/>
  <c r="J22" i="10"/>
  <c r="J51" i="10"/>
  <c r="J8" i="10"/>
  <c r="K64" i="10"/>
  <c r="J47" i="10"/>
  <c r="H39" i="10"/>
  <c r="H31" i="10"/>
  <c r="J17" i="10"/>
  <c r="J48" i="10"/>
  <c r="H23" i="10"/>
  <c r="J33" i="10"/>
  <c r="J62" i="10"/>
  <c r="B13" i="16"/>
  <c r="B17" i="16"/>
  <c r="H32" i="10"/>
  <c r="I39" i="10"/>
  <c r="K47" i="10"/>
  <c r="F9" i="10"/>
  <c r="K44" i="10" l="1"/>
  <c r="U9" i="10"/>
  <c r="V22" i="10"/>
  <c r="U19" i="10"/>
  <c r="Z167" i="10"/>
  <c r="J49" i="10"/>
  <c r="K10" i="10"/>
  <c r="K56" i="10"/>
  <c r="V7" i="10"/>
  <c r="I54" i="10"/>
  <c r="I29" i="10"/>
  <c r="K22" i="10"/>
  <c r="I31" i="10"/>
  <c r="Y25" i="10"/>
  <c r="V19" i="10"/>
  <c r="K46" i="10"/>
  <c r="Z166" i="10"/>
  <c r="Z8" i="10"/>
  <c r="I62" i="10"/>
  <c r="Y165" i="10"/>
  <c r="U22" i="10"/>
  <c r="I44" i="10"/>
  <c r="J41" i="10"/>
  <c r="I16" i="10"/>
  <c r="I53" i="10"/>
  <c r="Z25" i="10"/>
  <c r="K50" i="10"/>
  <c r="K36" i="10"/>
  <c r="I49" i="10"/>
  <c r="I6" i="10"/>
  <c r="H17" i="10"/>
  <c r="V165" i="10"/>
  <c r="K55" i="10"/>
  <c r="H63" i="10"/>
  <c r="H55" i="10"/>
  <c r="H47" i="10"/>
  <c r="K17" i="10"/>
  <c r="K39" i="10"/>
  <c r="I47" i="10"/>
  <c r="Y166" i="10"/>
  <c r="K35" i="10"/>
  <c r="K43" i="10"/>
  <c r="K63" i="10"/>
  <c r="Y6" i="10"/>
  <c r="V6" i="10"/>
  <c r="U20" i="10"/>
  <c r="U6" i="10"/>
  <c r="V20" i="10"/>
  <c r="J55" i="10"/>
  <c r="I56" i="10"/>
  <c r="K28" i="10"/>
  <c r="K58" i="10"/>
  <c r="J60" i="10"/>
  <c r="H52" i="10"/>
  <c r="J44" i="10"/>
  <c r="J36" i="10"/>
  <c r="H27" i="10"/>
  <c r="H18" i="10"/>
  <c r="H10" i="10"/>
  <c r="W169" i="10"/>
  <c r="Y169" i="10" s="1"/>
  <c r="I52" i="10"/>
  <c r="I65" i="10"/>
  <c r="K53" i="10"/>
  <c r="J63" i="10"/>
  <c r="I11" i="10"/>
  <c r="Q24" i="10"/>
  <c r="I61" i="10"/>
  <c r="Z9" i="10"/>
  <c r="H51" i="10"/>
  <c r="H43" i="10"/>
  <c r="J35" i="10"/>
  <c r="H26" i="10"/>
  <c r="I40" i="10"/>
  <c r="K34" i="10"/>
  <c r="J58" i="10"/>
  <c r="H7" i="10"/>
  <c r="Y21" i="10"/>
  <c r="V9" i="10"/>
  <c r="V15" i="10"/>
  <c r="U23" i="10"/>
  <c r="Q22" i="10"/>
  <c r="Z17" i="10"/>
  <c r="I33" i="10"/>
  <c r="K66" i="10"/>
  <c r="H64" i="10"/>
  <c r="J56" i="10"/>
  <c r="H48" i="10"/>
  <c r="J40" i="10"/>
  <c r="J32" i="10"/>
  <c r="J23" i="10"/>
  <c r="J14" i="10"/>
  <c r="Z18" i="10"/>
  <c r="Z15" i="10"/>
  <c r="Z23" i="10"/>
  <c r="U17" i="10"/>
  <c r="U25" i="10"/>
  <c r="K62" i="10"/>
  <c r="I51" i="10"/>
  <c r="K21" i="10"/>
  <c r="H58" i="10"/>
  <c r="Z16" i="10"/>
  <c r="Y24" i="10"/>
  <c r="S10" i="10"/>
  <c r="U18" i="10"/>
  <c r="J54" i="10"/>
  <c r="Q25" i="10"/>
  <c r="I58" i="10"/>
  <c r="E9" i="10"/>
  <c r="J9" i="10" s="1"/>
  <c r="H61" i="10"/>
  <c r="J53" i="10"/>
  <c r="H37" i="10"/>
  <c r="J28" i="10"/>
  <c r="H20" i="10"/>
  <c r="U15" i="10"/>
  <c r="V23" i="10"/>
  <c r="J52" i="10"/>
  <c r="H40" i="10"/>
  <c r="H14" i="10"/>
  <c r="J43" i="10"/>
  <c r="V17" i="10"/>
  <c r="Y23" i="10"/>
  <c r="Y20" i="10"/>
  <c r="J27" i="10"/>
  <c r="H44" i="10"/>
  <c r="J18" i="10"/>
  <c r="H56" i="10"/>
  <c r="J10" i="10"/>
  <c r="Z21" i="10"/>
  <c r="V166" i="10"/>
  <c r="H36" i="10"/>
  <c r="J59" i="10"/>
  <c r="Z22" i="10"/>
  <c r="V16" i="10"/>
  <c r="H60" i="10"/>
  <c r="J66" i="10"/>
  <c r="H35" i="10"/>
  <c r="J26" i="10"/>
  <c r="F19" i="10"/>
  <c r="X10" i="10"/>
  <c r="Y15" i="10"/>
  <c r="H53" i="10"/>
  <c r="K57" i="10"/>
  <c r="I25" i="10"/>
  <c r="I34" i="10"/>
  <c r="H8" i="10"/>
  <c r="F30" i="10"/>
  <c r="R26" i="10"/>
  <c r="O169" i="10"/>
  <c r="Q169" i="10" s="1"/>
  <c r="I23" i="10"/>
  <c r="H57" i="10"/>
  <c r="J11" i="10"/>
  <c r="H50" i="10"/>
  <c r="J42" i="10"/>
  <c r="K42" i="10"/>
  <c r="I64" i="10"/>
  <c r="R19" i="10"/>
  <c r="W10" i="10"/>
  <c r="I50" i="10"/>
  <c r="I27" i="10"/>
  <c r="K26" i="10"/>
  <c r="H11" i="10"/>
  <c r="J34" i="10"/>
  <c r="K49" i="10"/>
  <c r="Q20" i="10"/>
  <c r="V8" i="10"/>
  <c r="Y17" i="10"/>
  <c r="Z165" i="10"/>
  <c r="W26" i="10"/>
  <c r="Z19" i="10"/>
  <c r="U21" i="10"/>
  <c r="Q21" i="10"/>
  <c r="Z20" i="10"/>
  <c r="K65" i="10"/>
  <c r="J61" i="10"/>
  <c r="H25" i="10"/>
  <c r="Y16" i="10"/>
  <c r="Z24" i="10"/>
  <c r="K52" i="10"/>
  <c r="H65" i="10"/>
  <c r="J65" i="10"/>
  <c r="K8" i="10"/>
  <c r="Q6" i="10"/>
  <c r="R10" i="10"/>
  <c r="R166" i="10"/>
  <c r="U165" i="10"/>
  <c r="H62" i="10"/>
  <c r="H54" i="10"/>
  <c r="J46" i="10"/>
  <c r="F67" i="10"/>
  <c r="H21" i="10"/>
  <c r="J12" i="10"/>
  <c r="G19" i="10"/>
  <c r="I63" i="10"/>
  <c r="E19" i="10"/>
  <c r="Q19" i="10"/>
  <c r="Q16" i="10"/>
  <c r="R20" i="10"/>
  <c r="U166" i="10"/>
  <c r="S169" i="10"/>
  <c r="R165" i="10"/>
  <c r="U167" i="10"/>
  <c r="I8" i="10"/>
  <c r="K31" i="10"/>
  <c r="I13" i="10"/>
  <c r="I7" i="10"/>
  <c r="K6" i="10"/>
  <c r="Q17" i="10"/>
  <c r="Y8" i="10"/>
  <c r="K32" i="10"/>
  <c r="K12" i="10"/>
  <c r="K13" i="10"/>
  <c r="I45" i="10"/>
  <c r="Q23" i="10"/>
  <c r="Y9" i="10"/>
  <c r="I60" i="10"/>
  <c r="J64" i="10"/>
  <c r="R9" i="10"/>
  <c r="Z6" i="10"/>
  <c r="Y19" i="10"/>
  <c r="X26" i="10"/>
  <c r="Q8" i="10"/>
  <c r="S26" i="10"/>
  <c r="Q10" i="10"/>
  <c r="Q15" i="10"/>
  <c r="T169" i="10"/>
  <c r="G67" i="10"/>
  <c r="K61" i="10"/>
  <c r="I41" i="10"/>
  <c r="H59" i="10"/>
  <c r="I66" i="10"/>
  <c r="J16" i="10"/>
  <c r="K48" i="10"/>
  <c r="E67" i="10"/>
  <c r="I55" i="10"/>
  <c r="J45" i="10"/>
  <c r="K59" i="10"/>
  <c r="I38" i="10"/>
  <c r="G30" i="10"/>
  <c r="K45" i="10"/>
  <c r="H16" i="10"/>
  <c r="I59" i="10"/>
  <c r="I22" i="10"/>
  <c r="K38" i="10"/>
  <c r="I24" i="10"/>
  <c r="J31" i="10"/>
  <c r="I42" i="10"/>
  <c r="H46" i="10"/>
  <c r="I15" i="10"/>
  <c r="G9" i="10"/>
  <c r="H66" i="10"/>
  <c r="I20" i="10"/>
  <c r="H24" i="10"/>
  <c r="K18" i="10"/>
  <c r="K16" i="10"/>
  <c r="Q7" i="10"/>
  <c r="Q18" i="10"/>
  <c r="Q26" i="10"/>
  <c r="T26" i="10"/>
  <c r="K25" i="10"/>
  <c r="J29" i="10"/>
  <c r="Q9" i="10"/>
  <c r="U16" i="10"/>
  <c r="U24" i="10"/>
  <c r="V21" i="10"/>
  <c r="Q167" i="10"/>
  <c r="T10" i="10"/>
  <c r="I14" i="10"/>
  <c r="R6" i="10"/>
  <c r="U7" i="10"/>
  <c r="R17" i="10"/>
  <c r="Q166" i="10"/>
  <c r="H45" i="10"/>
  <c r="E30" i="10"/>
  <c r="I37" i="10"/>
  <c r="Y7" i="10"/>
  <c r="Y22" i="10"/>
  <c r="Q165" i="10"/>
  <c r="Z7" i="10"/>
  <c r="R169" i="10" l="1"/>
  <c r="Z169" i="10"/>
  <c r="K67" i="10"/>
  <c r="Z10" i="10"/>
  <c r="Z26" i="10"/>
  <c r="J19" i="10"/>
  <c r="H9" i="10"/>
  <c r="I9" i="10"/>
  <c r="K19" i="10"/>
  <c r="F68" i="10"/>
  <c r="E68" i="10"/>
  <c r="K73" i="10" s="1"/>
  <c r="L73" i="10" s="1"/>
  <c r="H19" i="10"/>
  <c r="V169" i="10"/>
  <c r="Y10" i="10"/>
  <c r="H67" i="10"/>
  <c r="V26" i="10"/>
  <c r="J67" i="10"/>
  <c r="I19" i="10"/>
  <c r="Y26" i="10"/>
  <c r="I30" i="10"/>
  <c r="I67" i="10"/>
  <c r="U169" i="10"/>
  <c r="H30" i="10"/>
  <c r="U26" i="10"/>
  <c r="K30" i="10"/>
  <c r="J30" i="10"/>
  <c r="U10" i="10"/>
  <c r="V10" i="10"/>
  <c r="K9" i="10"/>
  <c r="G68" i="10"/>
  <c r="J68" i="10" l="1"/>
  <c r="K74" i="10"/>
  <c r="L74" i="10" s="1"/>
  <c r="G74" i="10" s="1"/>
  <c r="K68" i="10"/>
  <c r="K76" i="10"/>
  <c r="L76" i="10" s="1"/>
  <c r="H76" i="10" s="1"/>
  <c r="L71" i="10"/>
  <c r="K75" i="10"/>
  <c r="L75" i="10" s="1"/>
  <c r="H75" i="10" s="1"/>
  <c r="K72" i="10"/>
  <c r="L72" i="10" s="1"/>
  <c r="G72" i="10" s="1"/>
  <c r="H68" i="10"/>
  <c r="I68" i="10"/>
  <c r="H74" i="10"/>
  <c r="I74" i="10"/>
  <c r="G73" i="10"/>
  <c r="H73" i="10"/>
  <c r="I73" i="10"/>
  <c r="G76" i="10"/>
  <c r="I75" i="10" l="1"/>
  <c r="I76" i="10"/>
  <c r="G75" i="10"/>
  <c r="H72" i="10"/>
  <c r="I72" i="10"/>
</calcChain>
</file>

<file path=xl/comments1.xml><?xml version="1.0" encoding="utf-8"?>
<comments xmlns="http://schemas.openxmlformats.org/spreadsheetml/2006/main">
  <authors>
    <author>user</author>
  </authors>
  <commentList>
    <comment ref="P103" authorId="0" shapeId="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 xml:space="preserve">됨
</t>
        </r>
      </text>
    </comment>
    <comment ref="P110" authorId="0" shapeId="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P127" authorId="0" shapeId="0">
      <text>
        <r>
          <rPr>
            <b/>
            <sz val="9"/>
            <color indexed="81"/>
            <rFont val="Tahoma"/>
            <family val="2"/>
          </rPr>
          <t>user:</t>
        </r>
        <r>
          <rPr>
            <sz val="9"/>
            <color indexed="81"/>
            <rFont val="Tahoma"/>
            <family val="2"/>
          </rPr>
          <t xml:space="preserve">
</t>
        </r>
        <r>
          <rPr>
            <sz val="9"/>
            <color indexed="81"/>
            <rFont val="돋움"/>
            <family val="3"/>
            <charset val="129"/>
          </rPr>
          <t>조치</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 xml:space="preserve">됨
</t>
        </r>
      </text>
    </comment>
    <comment ref="P159" authorId="0" shapeId="0">
      <text>
        <r>
          <rPr>
            <b/>
            <sz val="9"/>
            <color indexed="81"/>
            <rFont val="Tahoma"/>
            <family val="2"/>
          </rPr>
          <t>user:</t>
        </r>
        <r>
          <rPr>
            <sz val="9"/>
            <color indexed="81"/>
            <rFont val="Tahoma"/>
            <family val="2"/>
          </rPr>
          <t xml:space="preserve">
</t>
        </r>
        <r>
          <rPr>
            <sz val="9"/>
            <color indexed="81"/>
            <rFont val="돋움"/>
            <family val="3"/>
            <charset val="129"/>
          </rPr>
          <t>대지면적의</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기본적으로</t>
        </r>
        <r>
          <rPr>
            <sz val="9"/>
            <color indexed="81"/>
            <rFont val="Tahoma"/>
            <family val="2"/>
          </rPr>
          <t xml:space="preserve"> </t>
        </r>
        <r>
          <rPr>
            <sz val="9"/>
            <color indexed="81"/>
            <rFont val="돋움"/>
            <family val="3"/>
            <charset val="129"/>
          </rPr>
          <t>국가공간정보포턿에서</t>
        </r>
        <r>
          <rPr>
            <sz val="9"/>
            <color indexed="81"/>
            <rFont val="Tahoma"/>
            <family val="2"/>
          </rPr>
          <t xml:space="preserve"> </t>
        </r>
        <r>
          <rPr>
            <sz val="9"/>
            <color indexed="81"/>
            <rFont val="돋움"/>
            <family val="3"/>
            <charset val="129"/>
          </rPr>
          <t>가져오는</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자동으로</t>
        </r>
        <r>
          <rPr>
            <sz val="9"/>
            <color indexed="81"/>
            <rFont val="Tahoma"/>
            <family val="2"/>
          </rPr>
          <t xml:space="preserve"> </t>
        </r>
        <r>
          <rPr>
            <sz val="9"/>
            <color indexed="81"/>
            <rFont val="돋움"/>
            <family val="3"/>
            <charset val="129"/>
          </rPr>
          <t>가져와서</t>
        </r>
        <r>
          <rPr>
            <sz val="9"/>
            <color indexed="81"/>
            <rFont val="Tahoma"/>
            <family val="2"/>
          </rPr>
          <t xml:space="preserve"> </t>
        </r>
        <r>
          <rPr>
            <sz val="9"/>
            <color indexed="81"/>
            <rFont val="돋움"/>
            <family val="3"/>
            <charset val="129"/>
          </rPr>
          <t>입력되어야</t>
        </r>
        <r>
          <rPr>
            <sz val="9"/>
            <color indexed="81"/>
            <rFont val="Tahoma"/>
            <family val="2"/>
          </rPr>
          <t xml:space="preserve"> </t>
        </r>
        <r>
          <rPr>
            <sz val="9"/>
            <color indexed="81"/>
            <rFont val="돋움"/>
            <family val="3"/>
            <charset val="129"/>
          </rPr>
          <t>함
현재</t>
        </r>
        <r>
          <rPr>
            <sz val="9"/>
            <color indexed="81"/>
            <rFont val="Tahoma"/>
            <family val="2"/>
          </rPr>
          <t xml:space="preserve"> </t>
        </r>
        <r>
          <rPr>
            <sz val="9"/>
            <color indexed="81"/>
            <rFont val="돋움"/>
            <family val="3"/>
            <charset val="129"/>
          </rPr>
          <t>창을</t>
        </r>
        <r>
          <rPr>
            <sz val="9"/>
            <color indexed="81"/>
            <rFont val="Tahoma"/>
            <family val="2"/>
          </rPr>
          <t xml:space="preserve"> </t>
        </r>
        <r>
          <rPr>
            <sz val="9"/>
            <color indexed="81"/>
            <rFont val="돋움"/>
            <family val="3"/>
            <charset val="129"/>
          </rPr>
          <t>키면</t>
        </r>
        <r>
          <rPr>
            <sz val="9"/>
            <color indexed="81"/>
            <rFont val="Tahoma"/>
            <family val="2"/>
          </rPr>
          <t xml:space="preserve"> </t>
        </r>
        <r>
          <rPr>
            <sz val="9"/>
            <color indexed="81"/>
            <rFont val="돋움"/>
            <family val="3"/>
            <charset val="129"/>
          </rPr>
          <t>오류</t>
        </r>
        <r>
          <rPr>
            <sz val="9"/>
            <color indexed="81"/>
            <rFont val="Tahoma"/>
            <family val="2"/>
          </rPr>
          <t xml:space="preserve"> </t>
        </r>
        <r>
          <rPr>
            <sz val="9"/>
            <color indexed="81"/>
            <rFont val="돋움"/>
            <family val="3"/>
            <charset val="129"/>
          </rPr>
          <t>창이</t>
        </r>
        <r>
          <rPr>
            <sz val="9"/>
            <color indexed="81"/>
            <rFont val="Tahoma"/>
            <family val="2"/>
          </rPr>
          <t xml:space="preserve"> </t>
        </r>
        <r>
          <rPr>
            <sz val="9"/>
            <color indexed="81"/>
            <rFont val="돋움"/>
            <family val="3"/>
            <charset val="129"/>
          </rPr>
          <t>나타남</t>
        </r>
      </text>
    </comment>
    <comment ref="P163" authorId="0" shapeId="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r>
          <rPr>
            <sz val="9"/>
            <color indexed="81"/>
            <rFont val="돋움"/>
            <family val="3"/>
            <charset val="129"/>
          </rPr>
          <t xml:space="preserve">
</t>
        </r>
      </text>
    </comment>
    <comment ref="P180" authorId="0" shapeId="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P181" authorId="0" shapeId="0">
      <text>
        <r>
          <rPr>
            <b/>
            <sz val="9"/>
            <color indexed="81"/>
            <rFont val="Tahoma"/>
            <family val="2"/>
          </rPr>
          <t>user:</t>
        </r>
        <r>
          <rPr>
            <sz val="9"/>
            <color indexed="81"/>
            <rFont val="Tahoma"/>
            <family val="2"/>
          </rPr>
          <t xml:space="preserve">
</t>
        </r>
        <r>
          <rPr>
            <sz val="9"/>
            <color indexed="81"/>
            <rFont val="돋움"/>
            <family val="3"/>
            <charset val="129"/>
          </rPr>
          <t>검색</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전에</t>
        </r>
        <r>
          <rPr>
            <sz val="9"/>
            <color indexed="81"/>
            <rFont val="Tahoma"/>
            <family val="2"/>
          </rPr>
          <t xml:space="preserve"> </t>
        </r>
        <r>
          <rPr>
            <sz val="9"/>
            <color indexed="81"/>
            <rFont val="돋움"/>
            <family val="3"/>
            <charset val="129"/>
          </rPr>
          <t>검색</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나왔다가</t>
        </r>
        <r>
          <rPr>
            <sz val="9"/>
            <color indexed="81"/>
            <rFont val="Tahoma"/>
            <family val="2"/>
          </rPr>
          <t xml:space="preserve"> </t>
        </r>
        <r>
          <rPr>
            <sz val="9"/>
            <color indexed="81"/>
            <rFont val="돋움"/>
            <family val="3"/>
            <charset val="129"/>
          </rPr>
          <t>사라짐
→</t>
        </r>
        <r>
          <rPr>
            <sz val="9"/>
            <color indexed="81"/>
            <rFont val="Tahoma"/>
            <family val="2"/>
          </rPr>
          <t xml:space="preserve"> </t>
        </r>
        <r>
          <rPr>
            <sz val="9"/>
            <color indexed="81"/>
            <rFont val="돋움"/>
            <family val="3"/>
            <charset val="129"/>
          </rPr>
          <t>전에</t>
        </r>
        <r>
          <rPr>
            <sz val="9"/>
            <color indexed="81"/>
            <rFont val="Tahoma"/>
            <family val="2"/>
          </rPr>
          <t xml:space="preserve"> </t>
        </r>
        <r>
          <rPr>
            <sz val="9"/>
            <color indexed="81"/>
            <rFont val="돋움"/>
            <family val="3"/>
            <charset val="129"/>
          </rPr>
          <t>검색한</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표시되지</t>
        </r>
        <r>
          <rPr>
            <sz val="9"/>
            <color indexed="81"/>
            <rFont val="Tahoma"/>
            <family val="2"/>
          </rPr>
          <t xml:space="preserve"> </t>
        </r>
        <r>
          <rPr>
            <sz val="9"/>
            <color indexed="81"/>
            <rFont val="돋움"/>
            <family val="3"/>
            <charset val="129"/>
          </rPr>
          <t>않도록</t>
        </r>
        <r>
          <rPr>
            <sz val="9"/>
            <color indexed="81"/>
            <rFont val="Tahoma"/>
            <family val="2"/>
          </rPr>
          <t xml:space="preserve"> </t>
        </r>
        <r>
          <rPr>
            <sz val="9"/>
            <color indexed="81"/>
            <rFont val="돋움"/>
            <family val="3"/>
            <charset val="129"/>
          </rPr>
          <t>보완</t>
        </r>
        <r>
          <rPr>
            <sz val="9"/>
            <color indexed="81"/>
            <rFont val="Tahoma"/>
            <family val="2"/>
          </rPr>
          <t xml:space="preserve"> </t>
        </r>
        <r>
          <rPr>
            <sz val="9"/>
            <color indexed="81"/>
            <rFont val="돋움"/>
            <family val="3"/>
            <charset val="129"/>
          </rPr>
          <t>필요
검색한</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존재해도</t>
        </r>
        <r>
          <rPr>
            <sz val="9"/>
            <color indexed="81"/>
            <rFont val="Tahoma"/>
            <family val="2"/>
          </rPr>
          <t xml:space="preserve"> </t>
        </r>
        <r>
          <rPr>
            <sz val="9"/>
            <color indexed="81"/>
            <rFont val="돋움"/>
            <family val="3"/>
            <charset val="129"/>
          </rPr>
          <t>검색한</t>
        </r>
        <r>
          <rPr>
            <sz val="9"/>
            <color indexed="81"/>
            <rFont val="Tahoma"/>
            <family val="2"/>
          </rPr>
          <t xml:space="preserve"> </t>
        </r>
        <r>
          <rPr>
            <sz val="9"/>
            <color indexed="81"/>
            <rFont val="돋움"/>
            <family val="3"/>
            <charset val="129"/>
          </rPr>
          <t>문화재가</t>
        </r>
        <r>
          <rPr>
            <sz val="9"/>
            <color indexed="81"/>
            <rFont val="Tahoma"/>
            <family val="2"/>
          </rPr>
          <t xml:space="preserve"> </t>
        </r>
        <r>
          <rPr>
            <sz val="9"/>
            <color indexed="81"/>
            <rFont val="돋움"/>
            <family val="3"/>
            <charset val="129"/>
          </rPr>
          <t>없다고</t>
        </r>
        <r>
          <rPr>
            <sz val="9"/>
            <color indexed="81"/>
            <rFont val="Tahoma"/>
            <family val="2"/>
          </rPr>
          <t xml:space="preserve"> </t>
        </r>
        <r>
          <rPr>
            <sz val="9"/>
            <color indexed="81"/>
            <rFont val="돋움"/>
            <family val="3"/>
            <charset val="129"/>
          </rPr>
          <t>나온</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검색한</t>
        </r>
        <r>
          <rPr>
            <sz val="9"/>
            <color indexed="81"/>
            <rFont val="Tahoma"/>
            <family val="2"/>
          </rPr>
          <t xml:space="preserve"> </t>
        </r>
        <r>
          <rPr>
            <sz val="9"/>
            <color indexed="81"/>
            <rFont val="돋움"/>
            <family val="3"/>
            <charset val="129"/>
          </rPr>
          <t>문화재</t>
        </r>
        <r>
          <rPr>
            <sz val="9"/>
            <color indexed="81"/>
            <rFont val="Tahoma"/>
            <family val="2"/>
          </rPr>
          <t xml:space="preserve"> </t>
        </r>
        <r>
          <rPr>
            <sz val="9"/>
            <color indexed="81"/>
            <rFont val="돋움"/>
            <family val="3"/>
            <charset val="129"/>
          </rPr>
          <t>목록이</t>
        </r>
        <r>
          <rPr>
            <sz val="9"/>
            <color indexed="81"/>
            <rFont val="Tahoma"/>
            <family val="2"/>
          </rPr>
          <t xml:space="preserve"> </t>
        </r>
        <r>
          <rPr>
            <sz val="9"/>
            <color indexed="81"/>
            <rFont val="돋움"/>
            <family val="3"/>
            <charset val="129"/>
          </rPr>
          <t>나타남</t>
        </r>
      </text>
    </comment>
    <comment ref="P198" authorId="0" shapeId="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P199" authorId="0" shapeId="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P204" authorId="0" shapeId="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P213" authorId="0" shapeId="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P215" authorId="0" shapeId="0">
      <text>
        <r>
          <rPr>
            <b/>
            <sz val="9"/>
            <color indexed="81"/>
            <rFont val="Tahoma"/>
            <family val="2"/>
          </rPr>
          <t>user:</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지점</t>
        </r>
        <r>
          <rPr>
            <sz val="9"/>
            <color indexed="81"/>
            <rFont val="Tahoma"/>
            <family val="2"/>
          </rPr>
          <t xml:space="preserve"> </t>
        </r>
        <r>
          <rPr>
            <sz val="9"/>
            <color indexed="81"/>
            <rFont val="돋움"/>
            <family val="3"/>
            <charset val="129"/>
          </rPr>
          <t>지정에서</t>
        </r>
        <r>
          <rPr>
            <sz val="9"/>
            <color indexed="81"/>
            <rFont val="Tahoma"/>
            <family val="2"/>
          </rPr>
          <t xml:space="preserve"> </t>
        </r>
        <r>
          <rPr>
            <sz val="9"/>
            <color indexed="81"/>
            <rFont val="돋움"/>
            <family val="3"/>
            <charset val="129"/>
          </rPr>
          <t>평슬라브와</t>
        </r>
        <r>
          <rPr>
            <sz val="9"/>
            <color indexed="81"/>
            <rFont val="Tahoma"/>
            <family val="2"/>
          </rPr>
          <t xml:space="preserve"> </t>
        </r>
        <r>
          <rPr>
            <sz val="9"/>
            <color indexed="81"/>
            <rFont val="돋움"/>
            <family val="3"/>
            <charset val="129"/>
          </rPr>
          <t>경사지붕</t>
        </r>
        <r>
          <rPr>
            <sz val="9"/>
            <color indexed="81"/>
            <rFont val="Tahoma"/>
            <family val="2"/>
          </rPr>
          <t xml:space="preserve"> </t>
        </r>
        <r>
          <rPr>
            <sz val="9"/>
            <color indexed="81"/>
            <rFont val="돋움"/>
            <family val="3"/>
            <charset val="129"/>
          </rPr>
          <t>내용</t>
        </r>
        <r>
          <rPr>
            <sz val="9"/>
            <color indexed="81"/>
            <rFont val="Tahoma"/>
            <family val="2"/>
          </rPr>
          <t xml:space="preserve"> </t>
        </r>
        <r>
          <rPr>
            <sz val="9"/>
            <color indexed="81"/>
            <rFont val="돋움"/>
            <family val="3"/>
            <charset val="129"/>
          </rPr>
          <t>입력창에는</t>
        </r>
        <r>
          <rPr>
            <sz val="9"/>
            <color indexed="81"/>
            <rFont val="Tahoma"/>
            <family val="2"/>
          </rPr>
          <t xml:space="preserve"> </t>
        </r>
        <r>
          <rPr>
            <sz val="9"/>
            <color indexed="81"/>
            <rFont val="돋움"/>
            <family val="3"/>
            <charset val="129"/>
          </rPr>
          <t>한글도</t>
        </r>
        <r>
          <rPr>
            <sz val="9"/>
            <color indexed="81"/>
            <rFont val="Tahoma"/>
            <family val="2"/>
          </rPr>
          <t xml:space="preserve"> </t>
        </r>
        <r>
          <rPr>
            <sz val="9"/>
            <color indexed="81"/>
            <rFont val="돋움"/>
            <family val="3"/>
            <charset val="129"/>
          </rPr>
          <t>입력이</t>
        </r>
        <r>
          <rPr>
            <sz val="9"/>
            <color indexed="81"/>
            <rFont val="Tahoma"/>
            <family val="2"/>
          </rPr>
          <t xml:space="preserve"> </t>
        </r>
        <r>
          <rPr>
            <sz val="9"/>
            <color indexed="81"/>
            <rFont val="돋움"/>
            <family val="3"/>
            <charset val="129"/>
          </rPr>
          <t>되어야</t>
        </r>
        <r>
          <rPr>
            <sz val="9"/>
            <color indexed="81"/>
            <rFont val="Tahoma"/>
            <family val="2"/>
          </rPr>
          <t xml:space="preserve"> </t>
        </r>
        <r>
          <rPr>
            <sz val="9"/>
            <color indexed="81"/>
            <rFont val="돋움"/>
            <family val="3"/>
            <charset val="129"/>
          </rPr>
          <t>함</t>
        </r>
      </text>
    </comment>
    <comment ref="P226" authorId="0" shapeId="0">
      <text>
        <r>
          <rPr>
            <b/>
            <sz val="9"/>
            <color indexed="81"/>
            <rFont val="Tahoma"/>
            <family val="2"/>
          </rPr>
          <t>user:</t>
        </r>
        <r>
          <rPr>
            <sz val="9"/>
            <color indexed="81"/>
            <rFont val="Tahoma"/>
            <family val="2"/>
          </rPr>
          <t xml:space="preserve">
</t>
        </r>
        <r>
          <rPr>
            <sz val="9"/>
            <color indexed="81"/>
            <rFont val="돋움"/>
            <family val="3"/>
            <charset val="129"/>
          </rPr>
          <t>금지구간</t>
        </r>
        <r>
          <rPr>
            <sz val="9"/>
            <color indexed="81"/>
            <rFont val="Tahoma"/>
            <family val="2"/>
          </rPr>
          <t xml:space="preserve"> </t>
        </r>
        <r>
          <rPr>
            <sz val="9"/>
            <color indexed="81"/>
            <rFont val="돋움"/>
            <family val="3"/>
            <charset val="129"/>
          </rPr>
          <t>사유</t>
        </r>
        <r>
          <rPr>
            <sz val="9"/>
            <color indexed="81"/>
            <rFont val="Tahoma"/>
            <family val="2"/>
          </rPr>
          <t xml:space="preserve"> </t>
        </r>
        <r>
          <rPr>
            <sz val="9"/>
            <color indexed="81"/>
            <rFont val="돋움"/>
            <family val="3"/>
            <charset val="129"/>
          </rPr>
          <t>텍스트</t>
        </r>
        <r>
          <rPr>
            <sz val="9"/>
            <color indexed="81"/>
            <rFont val="Tahoma"/>
            <family val="2"/>
          </rPr>
          <t xml:space="preserve"> </t>
        </r>
        <r>
          <rPr>
            <sz val="9"/>
            <color indexed="81"/>
            <rFont val="돋움"/>
            <family val="3"/>
            <charset val="129"/>
          </rPr>
          <t>길이를</t>
        </r>
        <r>
          <rPr>
            <sz val="9"/>
            <color indexed="81"/>
            <rFont val="Tahoma"/>
            <family val="2"/>
          </rPr>
          <t xml:space="preserve"> 100</t>
        </r>
        <r>
          <rPr>
            <sz val="9"/>
            <color indexed="81"/>
            <rFont val="돋움"/>
            <family val="3"/>
            <charset val="129"/>
          </rPr>
          <t>으로</t>
        </r>
        <r>
          <rPr>
            <sz val="9"/>
            <color indexed="81"/>
            <rFont val="Tahoma"/>
            <family val="2"/>
          </rPr>
          <t xml:space="preserve"> </t>
        </r>
        <r>
          <rPr>
            <sz val="9"/>
            <color indexed="81"/>
            <rFont val="돋움"/>
            <family val="3"/>
            <charset val="129"/>
          </rPr>
          <t>조정</t>
        </r>
      </text>
    </comment>
    <comment ref="P290" authorId="0" shapeId="0">
      <text>
        <r>
          <rPr>
            <b/>
            <sz val="9"/>
            <color indexed="81"/>
            <rFont val="Tahoma"/>
            <family val="2"/>
          </rPr>
          <t>user:</t>
        </r>
        <r>
          <rPr>
            <sz val="9"/>
            <color indexed="81"/>
            <rFont val="Tahoma"/>
            <family val="2"/>
          </rPr>
          <t xml:space="preserve">
</t>
        </r>
        <r>
          <rPr>
            <sz val="9"/>
            <color indexed="81"/>
            <rFont val="돋움"/>
            <family val="3"/>
            <charset val="129"/>
          </rPr>
          <t>조치</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 xml:space="preserve">됨
</t>
        </r>
      </text>
    </comment>
    <comment ref="P300" authorId="0" shapeId="0">
      <text>
        <r>
          <rPr>
            <b/>
            <sz val="9"/>
            <color indexed="81"/>
            <rFont val="Tahoma"/>
            <family val="2"/>
          </rPr>
          <t>user:</t>
        </r>
        <r>
          <rPr>
            <sz val="9"/>
            <color indexed="81"/>
            <rFont val="Tahoma"/>
            <family val="2"/>
          </rPr>
          <t xml:space="preserve">
</t>
        </r>
        <r>
          <rPr>
            <sz val="9"/>
            <color indexed="81"/>
            <rFont val="돋움"/>
            <family val="3"/>
            <charset val="129"/>
          </rPr>
          <t>조치</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 xml:space="preserve">됨
</t>
        </r>
      </text>
    </comment>
    <comment ref="P313" authorId="0" shapeId="0">
      <text>
        <r>
          <rPr>
            <b/>
            <sz val="9"/>
            <color indexed="81"/>
            <rFont val="Tahoma"/>
            <family val="2"/>
          </rPr>
          <t>user:</t>
        </r>
        <r>
          <rPr>
            <sz val="9"/>
            <color indexed="81"/>
            <rFont val="Tahoma"/>
            <family val="2"/>
          </rPr>
          <t xml:space="preserve">
</t>
        </r>
        <r>
          <rPr>
            <sz val="9"/>
            <color indexed="81"/>
            <rFont val="돋움"/>
            <family val="3"/>
            <charset val="129"/>
          </rPr>
          <t>기능동작</t>
        </r>
        <r>
          <rPr>
            <sz val="9"/>
            <color indexed="81"/>
            <rFont val="Tahoma"/>
            <family val="2"/>
          </rPr>
          <t xml:space="preserve"> </t>
        </r>
        <r>
          <rPr>
            <sz val="9"/>
            <color indexed="81"/>
            <rFont val="돋움"/>
            <family val="3"/>
            <charset val="129"/>
          </rPr>
          <t>안해서</t>
        </r>
        <r>
          <rPr>
            <sz val="9"/>
            <color indexed="81"/>
            <rFont val="Tahoma"/>
            <family val="2"/>
          </rPr>
          <t xml:space="preserve"> </t>
        </r>
        <r>
          <rPr>
            <sz val="9"/>
            <color indexed="81"/>
            <rFont val="돋움"/>
            <family val="3"/>
            <charset val="129"/>
          </rPr>
          <t>점검</t>
        </r>
        <r>
          <rPr>
            <sz val="9"/>
            <color indexed="81"/>
            <rFont val="Tahoma"/>
            <family val="2"/>
          </rPr>
          <t xml:space="preserve"> </t>
        </r>
        <r>
          <rPr>
            <sz val="9"/>
            <color indexed="81"/>
            <rFont val="돋움"/>
            <family val="3"/>
            <charset val="129"/>
          </rPr>
          <t>불가능</t>
        </r>
      </text>
    </comment>
    <comment ref="P328" authorId="0" shapeId="0">
      <text>
        <r>
          <rPr>
            <b/>
            <sz val="9"/>
            <color indexed="81"/>
            <rFont val="Tahoma"/>
            <family val="2"/>
          </rPr>
          <t>user:</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지점명</t>
        </r>
        <r>
          <rPr>
            <sz val="9"/>
            <color indexed="81"/>
            <rFont val="Tahoma"/>
            <family val="2"/>
          </rPr>
          <t xml:space="preserve"> </t>
        </r>
        <r>
          <rPr>
            <sz val="9"/>
            <color indexed="81"/>
            <rFont val="돋움"/>
            <family val="3"/>
            <charset val="129"/>
          </rPr>
          <t>진천군청</t>
        </r>
        <r>
          <rPr>
            <sz val="9"/>
            <color indexed="81"/>
            <rFont val="Tahoma"/>
            <family val="2"/>
          </rPr>
          <t xml:space="preserve">1 </t>
        </r>
        <r>
          <rPr>
            <sz val="9"/>
            <color indexed="81"/>
            <rFont val="돋움"/>
            <family val="3"/>
            <charset val="129"/>
          </rPr>
          <t>생성</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지점</t>
        </r>
        <r>
          <rPr>
            <sz val="9"/>
            <color indexed="81"/>
            <rFont val="Tahoma"/>
            <family val="2"/>
          </rPr>
          <t xml:space="preserve"> </t>
        </r>
        <r>
          <rPr>
            <sz val="9"/>
            <color indexed="81"/>
            <rFont val="돋움"/>
            <family val="3"/>
            <charset val="129"/>
          </rPr>
          <t>지정</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진처군청</t>
        </r>
        <r>
          <rPr>
            <sz val="9"/>
            <color indexed="81"/>
            <rFont val="Tahoma"/>
            <family val="2"/>
          </rPr>
          <t>2</t>
        </r>
        <r>
          <rPr>
            <sz val="9"/>
            <color indexed="81"/>
            <rFont val="돋움"/>
            <family val="3"/>
            <charset val="129"/>
          </rPr>
          <t>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최상단에</t>
        </r>
        <r>
          <rPr>
            <sz val="9"/>
            <color indexed="81"/>
            <rFont val="Tahoma"/>
            <family val="2"/>
          </rPr>
          <t xml:space="preserve"> </t>
        </r>
        <r>
          <rPr>
            <sz val="9"/>
            <color indexed="81"/>
            <rFont val="돋움"/>
            <family val="3"/>
            <charset val="129"/>
          </rPr>
          <t>생성이</t>
        </r>
        <r>
          <rPr>
            <sz val="9"/>
            <color indexed="81"/>
            <rFont val="Tahoma"/>
            <family val="2"/>
          </rPr>
          <t xml:space="preserve"> </t>
        </r>
        <r>
          <rPr>
            <sz val="9"/>
            <color indexed="81"/>
            <rFont val="돋움"/>
            <family val="3"/>
            <charset val="129"/>
          </rPr>
          <t>안되고</t>
        </r>
        <r>
          <rPr>
            <sz val="9"/>
            <color indexed="81"/>
            <rFont val="Tahoma"/>
            <family val="2"/>
          </rPr>
          <t xml:space="preserve"> </t>
        </r>
        <r>
          <rPr>
            <sz val="9"/>
            <color indexed="81"/>
            <rFont val="돋움"/>
            <family val="3"/>
            <charset val="129"/>
          </rPr>
          <t>하단에</t>
        </r>
        <r>
          <rPr>
            <sz val="9"/>
            <color indexed="81"/>
            <rFont val="Tahoma"/>
            <family val="2"/>
          </rPr>
          <t xml:space="preserve"> </t>
        </r>
        <r>
          <rPr>
            <sz val="9"/>
            <color indexed="81"/>
            <rFont val="돋움"/>
            <family val="3"/>
            <charset val="129"/>
          </rPr>
          <t>생성됨</t>
        </r>
      </text>
    </comment>
  </commentList>
</comments>
</file>

<file path=xl/sharedStrings.xml><?xml version="1.0" encoding="utf-8"?>
<sst xmlns="http://schemas.openxmlformats.org/spreadsheetml/2006/main" count="11039" uniqueCount="2281">
  <si>
    <t>IND</t>
    <phoneticPr fontId="1" type="noConversion"/>
  </si>
  <si>
    <t>메뉴2</t>
    <phoneticPr fontId="1" type="noConversion"/>
  </si>
  <si>
    <t>메뉴3</t>
    <phoneticPr fontId="1" type="noConversion"/>
  </si>
  <si>
    <t>메뉴1</t>
    <phoneticPr fontId="1" type="noConversion"/>
  </si>
  <si>
    <t>메뉴4</t>
    <phoneticPr fontId="1" type="noConversion"/>
  </si>
  <si>
    <t>측정기능</t>
    <phoneticPr fontId="1" type="noConversion"/>
  </si>
  <si>
    <t>평면거리</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</si>
  <si>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</si>
  <si>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</si>
  <si>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</si>
  <si>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</si>
  <si>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</si>
  <si>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제거</t>
    <phoneticPr fontId="1" type="noConversion"/>
  </si>
  <si>
    <t>3D 라이브러리</t>
    <phoneticPr fontId="1" type="noConversion"/>
  </si>
  <si>
    <t>3D 텍스처 라이브러리</t>
    <phoneticPr fontId="1" type="noConversion"/>
  </si>
  <si>
    <t>3D 자동화</t>
    <phoneticPr fontId="1" type="noConversion"/>
  </si>
  <si>
    <t>3D 자동화2</t>
    <phoneticPr fontId="1" type="noConversion"/>
  </si>
  <si>
    <t>3D 건물생성</t>
    <phoneticPr fontId="1" type="noConversion"/>
  </si>
  <si>
    <t>위치정보변환</t>
    <phoneticPr fontId="1" type="noConversion"/>
  </si>
  <si>
    <t>제어</t>
    <phoneticPr fontId="1" type="noConversion"/>
  </si>
  <si>
    <t>보조제어</t>
    <phoneticPr fontId="1" type="noConversion"/>
  </si>
  <si>
    <t>투명도</t>
    <phoneticPr fontId="1" type="noConversion"/>
  </si>
  <si>
    <t>2D 통계데이터</t>
    <phoneticPr fontId="1" type="noConversion"/>
  </si>
  <si>
    <t>기타</t>
    <phoneticPr fontId="1" type="noConversion"/>
  </si>
  <si>
    <t>영상분할</t>
    <phoneticPr fontId="1" type="noConversion"/>
  </si>
  <si>
    <t>종단단면 분석</t>
    <phoneticPr fontId="1" type="noConversion"/>
  </si>
  <si>
    <t>지형분석</t>
    <phoneticPr fontId="1" type="noConversion"/>
  </si>
  <si>
    <t>경사도분석</t>
    <phoneticPr fontId="1" type="noConversion"/>
  </si>
  <si>
    <t>경사방향분석</t>
    <phoneticPr fontId="1" type="noConversion"/>
  </si>
  <si>
    <t>종/횡단면 분석</t>
    <phoneticPr fontId="1" type="noConversion"/>
  </si>
  <si>
    <t>토공량계산</t>
    <phoneticPr fontId="1" type="noConversion"/>
  </si>
  <si>
    <t>지형단면분석</t>
    <phoneticPr fontId="1" type="noConversion"/>
  </si>
  <si>
    <t>지하시설물분석</t>
    <phoneticPr fontId="1" type="noConversion"/>
  </si>
  <si>
    <t>하천범람시뮬레이션</t>
    <phoneticPr fontId="1" type="noConversion"/>
  </si>
  <si>
    <t>지형편집</t>
    <phoneticPr fontId="1" type="noConversion"/>
  </si>
  <si>
    <t>가시권분석</t>
    <phoneticPr fontId="1" type="noConversion"/>
  </si>
  <si>
    <t>시곡면분석</t>
    <phoneticPr fontId="1" type="noConversion"/>
  </si>
  <si>
    <t>스카이라인분석</t>
    <phoneticPr fontId="1" type="noConversion"/>
  </si>
  <si>
    <t>평균층수분석</t>
    <phoneticPr fontId="1" type="noConversion"/>
  </si>
  <si>
    <t>조망분석</t>
    <phoneticPr fontId="1" type="noConversion"/>
  </si>
  <si>
    <t>음영분석</t>
    <phoneticPr fontId="1" type="noConversion"/>
  </si>
  <si>
    <t>공간패턴분석</t>
    <phoneticPr fontId="1" type="noConversion"/>
  </si>
  <si>
    <t>밀도맵분석</t>
    <phoneticPr fontId="1" type="noConversion"/>
  </si>
  <si>
    <t>핫스팟분석</t>
    <phoneticPr fontId="1" type="noConversion"/>
  </si>
  <si>
    <t>군집기능</t>
    <phoneticPr fontId="1" type="noConversion"/>
  </si>
  <si>
    <t>근접도분석</t>
    <phoneticPr fontId="1" type="noConversion"/>
  </si>
  <si>
    <t>버퍼분석</t>
    <phoneticPr fontId="1" type="noConversion"/>
  </si>
  <si>
    <t>경로계획</t>
    <phoneticPr fontId="1" type="noConversion"/>
  </si>
  <si>
    <t>지리정보데이터분석</t>
    <phoneticPr fontId="1" type="noConversion"/>
  </si>
  <si>
    <t>클립</t>
    <phoneticPr fontId="1" type="noConversion"/>
  </si>
  <si>
    <t>디졸브</t>
    <phoneticPr fontId="1" type="noConversion"/>
  </si>
  <si>
    <t>공간분할</t>
    <phoneticPr fontId="1" type="noConversion"/>
  </si>
  <si>
    <t>레이어 중첩</t>
    <phoneticPr fontId="1" type="noConversion"/>
  </si>
  <si>
    <t>레이어 병합</t>
    <phoneticPr fontId="1" type="noConversion"/>
  </si>
  <si>
    <t>시흥교통 시뮬레이션</t>
    <phoneticPr fontId="1" type="noConversion"/>
  </si>
  <si>
    <t>건축인허가</t>
    <phoneticPr fontId="1" type="noConversion"/>
  </si>
  <si>
    <t>건축인허가 정보관리</t>
    <phoneticPr fontId="1" type="noConversion"/>
  </si>
  <si>
    <t>건축인허가 시뮬레이션</t>
    <phoneticPr fontId="1" type="noConversion"/>
  </si>
  <si>
    <t>보고서 이력관리</t>
    <phoneticPr fontId="1" type="noConversion"/>
  </si>
  <si>
    <t>문화재 검색</t>
    <phoneticPr fontId="1" type="noConversion"/>
  </si>
  <si>
    <t>국유재산필지관리</t>
    <phoneticPr fontId="1" type="noConversion"/>
  </si>
  <si>
    <t>현상변경 분석(문화재 중심)</t>
    <phoneticPr fontId="1" type="noConversion"/>
  </si>
  <si>
    <t>현상변경 분석(신규 건축물 중심)</t>
    <phoneticPr fontId="1" type="noConversion"/>
  </si>
  <si>
    <t>가시권 분석(문화재 중심)</t>
    <phoneticPr fontId="1" type="noConversion"/>
  </si>
  <si>
    <t>조망점 분석</t>
    <phoneticPr fontId="1" type="noConversion"/>
  </si>
  <si>
    <t>신규 문화재 보호구역 설정</t>
    <phoneticPr fontId="1" type="noConversion"/>
  </si>
  <si>
    <t>리포트이력관리</t>
    <phoneticPr fontId="1" type="noConversion"/>
  </si>
  <si>
    <t>도로점용 인허가 현황 조회</t>
    <phoneticPr fontId="1" type="noConversion"/>
  </si>
  <si>
    <t>점용허가 금지구간 가시화</t>
    <phoneticPr fontId="1" type="noConversion"/>
  </si>
  <si>
    <t>예상 점용료 산출</t>
    <phoneticPr fontId="1" type="noConversion"/>
  </si>
  <si>
    <t>불법도로점용관리</t>
    <phoneticPr fontId="1" type="noConversion"/>
  </si>
  <si>
    <t>불법도로점용현황</t>
    <phoneticPr fontId="1" type="noConversion"/>
  </si>
  <si>
    <t>하천모니터링</t>
    <phoneticPr fontId="1" type="noConversion"/>
  </si>
  <si>
    <t>실시간하천모니터링</t>
    <phoneticPr fontId="1" type="noConversion"/>
  </si>
  <si>
    <t>도시공간분석</t>
    <phoneticPr fontId="1" type="noConversion"/>
  </si>
  <si>
    <t>경관분석</t>
    <phoneticPr fontId="1" type="noConversion"/>
  </si>
  <si>
    <t>일조분석</t>
    <phoneticPr fontId="1" type="noConversion"/>
  </si>
  <si>
    <t>조망 및 전망분석</t>
    <phoneticPr fontId="1" type="noConversion"/>
  </si>
  <si>
    <t>바람길분석</t>
    <phoneticPr fontId="1" type="noConversion"/>
  </si>
  <si>
    <t>바람길 시뮬레이션2</t>
    <phoneticPr fontId="1" type="noConversion"/>
  </si>
  <si>
    <t>소음 공해분석</t>
    <phoneticPr fontId="1" type="noConversion"/>
  </si>
  <si>
    <t>출입정보 조회</t>
    <phoneticPr fontId="1" type="noConversion"/>
  </si>
  <si>
    <t>공기질모니터링</t>
    <phoneticPr fontId="1" type="noConversion"/>
  </si>
  <si>
    <t>공기질현황확인</t>
    <phoneticPr fontId="1" type="noConversion"/>
  </si>
  <si>
    <t>밀집도모니터링</t>
    <phoneticPr fontId="1" type="noConversion"/>
  </si>
  <si>
    <t>밀집도확인</t>
    <phoneticPr fontId="1" type="noConversion"/>
  </si>
  <si>
    <t>도시환경분석</t>
    <phoneticPr fontId="1" type="noConversion"/>
  </si>
  <si>
    <t>수목식재시뮬레이션</t>
    <phoneticPr fontId="1" type="noConversion"/>
  </si>
  <si>
    <t>바람길 보기</t>
    <phoneticPr fontId="1" type="noConversion"/>
  </si>
  <si>
    <t>식재현황조회</t>
    <phoneticPr fontId="1" type="noConversion"/>
  </si>
  <si>
    <t>개체목 위험도 분석</t>
    <phoneticPr fontId="1" type="noConversion"/>
  </si>
  <si>
    <t>수목 정보 관리</t>
    <phoneticPr fontId="1" type="noConversion"/>
  </si>
  <si>
    <t>대기질 조회</t>
    <phoneticPr fontId="1" type="noConversion"/>
  </si>
  <si>
    <t>도시숲 시뮬레이션</t>
    <phoneticPr fontId="1" type="noConversion"/>
  </si>
  <si>
    <t>도시숲 시뮬레이션 리포트</t>
    <phoneticPr fontId="1" type="noConversion"/>
  </si>
  <si>
    <t>가로등 현황</t>
    <phoneticPr fontId="1" type="noConversion"/>
  </si>
  <si>
    <t>가로등 관리</t>
    <phoneticPr fontId="1" type="noConversion"/>
  </si>
  <si>
    <t>가로등 배치 및 수정</t>
    <phoneticPr fontId="1" type="noConversion"/>
  </si>
  <si>
    <t>도로인프라 공간정보</t>
    <phoneticPr fontId="1" type="noConversion"/>
  </si>
  <si>
    <t>침수이력 조회</t>
    <phoneticPr fontId="1" type="noConversion"/>
  </si>
  <si>
    <t>도로침수시뮬레이션</t>
    <phoneticPr fontId="1" type="noConversion"/>
  </si>
  <si>
    <t>야간 도로 빛지도 보기</t>
    <phoneticPr fontId="1" type="noConversion"/>
  </si>
  <si>
    <t>음영지역 관리</t>
    <phoneticPr fontId="1" type="noConversion"/>
  </si>
  <si>
    <t>상시음영지역조회</t>
    <phoneticPr fontId="1" type="noConversion"/>
  </si>
  <si>
    <t>실시간 운행정보</t>
    <phoneticPr fontId="1" type="noConversion"/>
  </si>
  <si>
    <t>드론 비행경로 시뮬레이션</t>
    <phoneticPr fontId="1" type="noConversion"/>
  </si>
  <si>
    <t>UAM 비행경로 시뮬레이션</t>
    <phoneticPr fontId="1" type="noConversion"/>
  </si>
  <si>
    <t>재난재해 정보 조회</t>
    <phoneticPr fontId="1" type="noConversion"/>
  </si>
  <si>
    <t>예상 범람 피해분석</t>
    <phoneticPr fontId="1" type="noConversion"/>
  </si>
  <si>
    <t>산사태 피해분석</t>
    <phoneticPr fontId="1" type="noConversion"/>
  </si>
  <si>
    <t>리포트 이력관리</t>
    <phoneticPr fontId="1" type="noConversion"/>
  </si>
  <si>
    <t>결빙사고 위험구간 조회</t>
    <phoneticPr fontId="1" type="noConversion"/>
  </si>
  <si>
    <t>상습 결빙구간 조회</t>
    <phoneticPr fontId="1" type="noConversion"/>
  </si>
  <si>
    <t>수목 식재</t>
    <phoneticPr fontId="1" type="noConversion"/>
  </si>
  <si>
    <t>입면적 분석</t>
    <phoneticPr fontId="1" type="noConversion"/>
  </si>
  <si>
    <t>자연경관침해 분석</t>
    <phoneticPr fontId="1" type="noConversion"/>
  </si>
  <si>
    <t>차폐율 분석</t>
    <phoneticPr fontId="1" type="noConversion"/>
  </si>
  <si>
    <t>개발=운영</t>
  </si>
  <si>
    <t>개발=운영</t>
    <phoneticPr fontId="1" type="noConversion"/>
  </si>
  <si>
    <t>비고</t>
    <phoneticPr fontId="1" type="noConversion"/>
  </si>
  <si>
    <t>기능없음</t>
    <phoneticPr fontId="1" type="noConversion"/>
  </si>
  <si>
    <t>개발,운영매칭
(메뉴기준)</t>
    <phoneticPr fontId="1" type="noConversion"/>
  </si>
  <si>
    <t>개발에만 있음</t>
  </si>
  <si>
    <t>개발에만 있음</t>
    <phoneticPr fontId="1" type="noConversion"/>
  </si>
  <si>
    <t>공통</t>
  </si>
  <si>
    <t>화면기능</t>
    <phoneticPr fontId="1" type="noConversion"/>
  </si>
  <si>
    <t>배경영상</t>
  </si>
  <si>
    <t>길찾기</t>
  </si>
  <si>
    <t>실내길찾기</t>
  </si>
  <si>
    <t>재난대피</t>
  </si>
  <si>
    <t>날씨</t>
  </si>
  <si>
    <t>음영</t>
  </si>
  <si>
    <t>시간설정</t>
  </si>
  <si>
    <t>레이어선택</t>
  </si>
  <si>
    <t>지적도</t>
  </si>
  <si>
    <t>3D/2D 전환</t>
  </si>
  <si>
    <t>LOD1 ONOFF</t>
  </si>
  <si>
    <t>영상이미지종류선택</t>
  </si>
  <si>
    <t>화면확대축소</t>
  </si>
  <si>
    <t>전체화면</t>
  </si>
  <si>
    <t>설정</t>
  </si>
  <si>
    <t>하단 정보표시</t>
  </si>
  <si>
    <t>기타도구</t>
    <phoneticPr fontId="1" type="noConversion"/>
  </si>
  <si>
    <t>건물속성표시 ON/OFF</t>
    <phoneticPr fontId="1" type="noConversion"/>
  </si>
  <si>
    <t>3D Tiles 표시제어</t>
    <phoneticPr fontId="1" type="noConversion"/>
  </si>
  <si>
    <t>공간분석</t>
    <phoneticPr fontId="1" type="noConversion"/>
  </si>
  <si>
    <t>스크린 캡쳐</t>
    <phoneticPr fontId="1" type="noConversion"/>
  </si>
  <si>
    <t>그리기도구</t>
    <phoneticPr fontId="1" type="noConversion"/>
  </si>
  <si>
    <t>3D Tile 건물숨기기</t>
    <phoneticPr fontId="1" type="noConversion"/>
  </si>
  <si>
    <t>SHP 파일 3D 가시화</t>
    <phoneticPr fontId="1" type="noConversion"/>
  </si>
  <si>
    <t>플랫폼 1차 메뉴 구성</t>
    <phoneticPr fontId="1" type="noConversion"/>
  </si>
  <si>
    <t>개발에 없음</t>
  </si>
  <si>
    <t>최근점분석</t>
    <phoneticPr fontId="1" type="noConversion"/>
  </si>
  <si>
    <t>테스트</t>
    <phoneticPr fontId="1" type="noConversion"/>
  </si>
  <si>
    <t>2023.12.26</t>
  </si>
  <si>
    <t>2023.12.26</t>
    <phoneticPr fontId="1" type="noConversion"/>
  </si>
  <si>
    <t>2023.12.27</t>
    <phoneticPr fontId="1" type="noConversion"/>
  </si>
  <si>
    <t>2023.12.28</t>
    <phoneticPr fontId="1" type="noConversion"/>
  </si>
  <si>
    <t>2023.12.29</t>
    <phoneticPr fontId="1" type="noConversion"/>
  </si>
  <si>
    <t>순번</t>
    <phoneticPr fontId="1" type="noConversion"/>
  </si>
  <si>
    <t>시작일자</t>
    <phoneticPr fontId="1" type="noConversion"/>
  </si>
  <si>
    <t>종료일자</t>
    <phoneticPr fontId="1" type="noConversion"/>
  </si>
  <si>
    <t>2024.01.02</t>
    <phoneticPr fontId="1" type="noConversion"/>
  </si>
  <si>
    <t>2024.01.03</t>
    <phoneticPr fontId="1" type="noConversion"/>
  </si>
  <si>
    <t>2024.01.04</t>
    <phoneticPr fontId="1" type="noConversion"/>
  </si>
  <si>
    <t>2024.01.05</t>
    <phoneticPr fontId="1" type="noConversion"/>
  </si>
  <si>
    <t>2024.01.08</t>
    <phoneticPr fontId="1" type="noConversion"/>
  </si>
  <si>
    <t>화일명</t>
    <phoneticPr fontId="1" type="noConversion"/>
  </si>
  <si>
    <t>오류내용</t>
    <phoneticPr fontId="1" type="noConversion"/>
  </si>
  <si>
    <t>점검사항</t>
    <phoneticPr fontId="1" type="noConversion"/>
  </si>
  <si>
    <t>개발자</t>
    <phoneticPr fontId="1" type="noConversion"/>
  </si>
  <si>
    <t>조치예정</t>
    <phoneticPr fontId="1" type="noConversion"/>
  </si>
  <si>
    <t>종료일자</t>
    <phoneticPr fontId="1" type="noConversion"/>
  </si>
  <si>
    <t>조치완료일자</t>
    <phoneticPr fontId="1" type="noConversion"/>
  </si>
  <si>
    <t>개발서버</t>
    <phoneticPr fontId="1" type="noConversion"/>
  </si>
  <si>
    <t>운영서버</t>
    <phoneticPr fontId="1" type="noConversion"/>
  </si>
  <si>
    <t>순번</t>
    <phoneticPr fontId="1" type="noConversion"/>
  </si>
  <si>
    <t>조치 완료수</t>
    <phoneticPr fontId="1" type="noConversion"/>
  </si>
  <si>
    <t>잔여항목</t>
    <phoneticPr fontId="1" type="noConversion"/>
  </si>
  <si>
    <t>조치율</t>
    <phoneticPr fontId="1" type="noConversion"/>
  </si>
  <si>
    <t>개발(서버)</t>
    <phoneticPr fontId="1" type="noConversion"/>
  </si>
  <si>
    <t>운영(서버)</t>
    <phoneticPr fontId="1" type="noConversion"/>
  </si>
  <si>
    <t>개발</t>
    <phoneticPr fontId="1" type="noConversion"/>
  </si>
  <si>
    <t>운영</t>
    <phoneticPr fontId="1" type="noConversion"/>
  </si>
  <si>
    <t>대기질모니터링</t>
    <phoneticPr fontId="1" type="noConversion"/>
  </si>
  <si>
    <t>플랫폼 1차 잔여 및 오류 수정 현황</t>
    <phoneticPr fontId="1" type="noConversion"/>
  </si>
  <si>
    <t>1.공통</t>
    <phoneticPr fontId="1" type="noConversion"/>
  </si>
  <si>
    <t>2.기능</t>
    <phoneticPr fontId="1" type="noConversion"/>
  </si>
  <si>
    <t>3.분석</t>
    <phoneticPr fontId="1" type="noConversion"/>
  </si>
  <si>
    <t>4.서비스</t>
  </si>
  <si>
    <t>4.서비스</t>
    <phoneticPr fontId="1" type="noConversion"/>
  </si>
  <si>
    <t>화면기능</t>
  </si>
  <si>
    <t>3D라이브러리</t>
    <phoneticPr fontId="1" type="noConversion"/>
  </si>
  <si>
    <t>데이터가시화</t>
    <phoneticPr fontId="1" type="noConversion"/>
  </si>
  <si>
    <t>1.공통 소계(ⓐ)</t>
    <phoneticPr fontId="1" type="noConversion"/>
  </si>
  <si>
    <t>2.기능 소계(ⓑ)</t>
    <phoneticPr fontId="1" type="noConversion"/>
  </si>
  <si>
    <t>움영분석</t>
    <phoneticPr fontId="1" type="noConversion"/>
  </si>
  <si>
    <t>시흥교통시뮬레이션</t>
    <phoneticPr fontId="1" type="noConversion"/>
  </si>
  <si>
    <t>재난재해분석</t>
    <phoneticPr fontId="1" type="noConversion"/>
  </si>
  <si>
    <t>드론시뮬레이션</t>
    <phoneticPr fontId="1" type="noConversion"/>
  </si>
  <si>
    <t>스마트도로관리</t>
    <phoneticPr fontId="1" type="noConversion"/>
  </si>
  <si>
    <t>스마트건물관리</t>
    <phoneticPr fontId="1" type="noConversion"/>
  </si>
  <si>
    <t>도로점용인허가</t>
    <phoneticPr fontId="1" type="noConversion"/>
  </si>
  <si>
    <t>문화재공간분석</t>
    <phoneticPr fontId="1" type="noConversion"/>
  </si>
  <si>
    <t>점검
대상</t>
    <phoneticPr fontId="1" type="noConversion"/>
  </si>
  <si>
    <t>점검제외</t>
    <phoneticPr fontId="1" type="noConversion"/>
  </si>
  <si>
    <t>X</t>
  </si>
  <si>
    <t>건축인허가정보관리</t>
    <phoneticPr fontId="1" type="noConversion"/>
  </si>
  <si>
    <t>문화재정보조회</t>
    <phoneticPr fontId="1" type="noConversion"/>
  </si>
  <si>
    <t>현상변경시뮬레이션</t>
    <phoneticPr fontId="1" type="noConversion"/>
  </si>
  <si>
    <t>도로점용인허가현황</t>
    <phoneticPr fontId="1" type="noConversion"/>
  </si>
  <si>
    <t>도로점용(연결)인허가심의</t>
    <phoneticPr fontId="1" type="noConversion"/>
  </si>
  <si>
    <t>조망및전망분석</t>
    <phoneticPr fontId="1" type="noConversion"/>
  </si>
  <si>
    <t>출입정보조회</t>
    <phoneticPr fontId="1" type="noConversion"/>
  </si>
  <si>
    <t>가로등배치서비스</t>
    <phoneticPr fontId="1" type="noConversion"/>
  </si>
  <si>
    <t>도로인프라</t>
    <phoneticPr fontId="1" type="noConversion"/>
  </si>
  <si>
    <t>도로침수위험지역</t>
    <phoneticPr fontId="1" type="noConversion"/>
  </si>
  <si>
    <t>도로빛지도</t>
    <phoneticPr fontId="1" type="noConversion"/>
  </si>
  <si>
    <t>제설우선지역분석</t>
    <phoneticPr fontId="1" type="noConversion"/>
  </si>
  <si>
    <t>실시간드론운행정보 조회</t>
    <phoneticPr fontId="1" type="noConversion"/>
  </si>
  <si>
    <t>비행경로시뮬레이션</t>
    <phoneticPr fontId="1" type="noConversion"/>
  </si>
  <si>
    <t>재난재해정보조회</t>
    <phoneticPr fontId="1" type="noConversion"/>
  </si>
  <si>
    <t>리포트관리(문화재)</t>
    <phoneticPr fontId="1" type="noConversion"/>
  </si>
  <si>
    <t>테스트
건수</t>
    <phoneticPr fontId="1" type="noConversion"/>
  </si>
  <si>
    <t>점검
완료</t>
    <phoneticPr fontId="1" type="noConversion"/>
  </si>
  <si>
    <t>완료
건수(1,0)</t>
    <phoneticPr fontId="1" type="noConversion"/>
  </si>
  <si>
    <t>잔여
건수</t>
    <phoneticPr fontId="1" type="noConversion"/>
  </si>
  <si>
    <t>점검율</t>
    <phoneticPr fontId="1" type="noConversion"/>
  </si>
  <si>
    <t>건축인허가적법성평가</t>
    <phoneticPr fontId="1" type="noConversion"/>
  </si>
  <si>
    <t>리포트(건축인허가)</t>
    <phoneticPr fontId="1" type="noConversion"/>
  </si>
  <si>
    <t>리포트관리(도시공간)</t>
    <phoneticPr fontId="1" type="noConversion"/>
  </si>
  <si>
    <t>실시간드론운행정보조회</t>
    <phoneticPr fontId="1" type="noConversion"/>
  </si>
  <si>
    <t>리포트관리(재난)</t>
    <phoneticPr fontId="1" type="noConversion"/>
  </si>
  <si>
    <t>3.분석 소계(ⓒ)</t>
    <phoneticPr fontId="1" type="noConversion"/>
  </si>
  <si>
    <t>4.서비스 소계(ⓓ)</t>
    <phoneticPr fontId="1" type="noConversion"/>
  </si>
  <si>
    <t>합 계(ⓐ+ⓑ+ⓒ+ⓓ)</t>
    <phoneticPr fontId="1" type="noConversion"/>
  </si>
  <si>
    <t>건수
(PPT)</t>
    <phoneticPr fontId="1" type="noConversion"/>
  </si>
  <si>
    <t>플랫폼 1차 테스트 현황(화면기준)</t>
    <phoneticPr fontId="1" type="noConversion"/>
  </si>
  <si>
    <t>LX 디지털트윈 플랫폼 구축</t>
    <phoneticPr fontId="18" type="noConversion"/>
  </si>
  <si>
    <t>V1.0</t>
    <phoneticPr fontId="1" type="noConversion"/>
  </si>
  <si>
    <t>플랫폼 기능 오류 개선 작업 현황표</t>
    <phoneticPr fontId="18" type="noConversion"/>
  </si>
  <si>
    <t>LX 플랫폼 1차 잔여업무 주간 업무 보고</t>
    <phoneticPr fontId="1" type="noConversion"/>
  </si>
  <si>
    <t>부문</t>
  </si>
  <si>
    <t>수 행 실 적</t>
  </si>
  <si>
    <t>추 진 업 무</t>
  </si>
  <si>
    <t>비고</t>
  </si>
  <si>
    <t xml:space="preserve">  </t>
  </si>
  <si>
    <t xml:space="preserve">
</t>
    <phoneticPr fontId="1" type="noConversion"/>
  </si>
  <si>
    <t>◎ 운영관리 진행 사항</t>
    <phoneticPr fontId="1" type="noConversion"/>
  </si>
  <si>
    <t>2024.01.09</t>
    <phoneticPr fontId="1" type="noConversion"/>
  </si>
  <si>
    <t>2024.01.10</t>
    <phoneticPr fontId="1" type="noConversion"/>
  </si>
  <si>
    <t>2024.01.11</t>
    <phoneticPr fontId="1" type="noConversion"/>
  </si>
  <si>
    <t>2024.01.12</t>
  </si>
  <si>
    <t>2024.01.12</t>
    <phoneticPr fontId="1" type="noConversion"/>
  </si>
  <si>
    <t xml:space="preserve">- 
</t>
    <phoneticPr fontId="1" type="noConversion"/>
  </si>
  <si>
    <t xml:space="preserve">
</t>
    <phoneticPr fontId="1" type="noConversion"/>
  </si>
  <si>
    <t>고도화</t>
    <phoneticPr fontId="1" type="noConversion"/>
  </si>
  <si>
    <t>01. 측정기능_2023.12.19</t>
  </si>
  <si>
    <t>01. 측정기능_2023.12.19</t>
    <phoneticPr fontId="1" type="noConversion"/>
  </si>
  <si>
    <t>02. 3D라이브러리_2023.11.14</t>
    <phoneticPr fontId="1" type="noConversion"/>
  </si>
  <si>
    <t>04. 제어_2023.11.14</t>
    <phoneticPr fontId="1" type="noConversion"/>
  </si>
  <si>
    <t>영상분할 화면없음</t>
    <phoneticPr fontId="1" type="noConversion"/>
  </si>
  <si>
    <t>개발화면 아님(제외)</t>
    <phoneticPr fontId="1" type="noConversion"/>
  </si>
  <si>
    <t>기능없음제외</t>
  </si>
  <si>
    <t>기능없음제외</t>
    <phoneticPr fontId="1" type="noConversion"/>
  </si>
  <si>
    <t>신규문화재보호구역지정</t>
    <phoneticPr fontId="1" type="noConversion"/>
  </si>
  <si>
    <t>01. 지형분석_2023.12.08</t>
    <phoneticPr fontId="1" type="noConversion"/>
  </si>
  <si>
    <t>02. 가시권분석_2023.12.08</t>
    <phoneticPr fontId="1" type="noConversion"/>
  </si>
  <si>
    <t>03. 조망분석_2023.12.08</t>
    <phoneticPr fontId="1" type="noConversion"/>
  </si>
  <si>
    <t>04. 음영분석_2023.12.08</t>
    <phoneticPr fontId="1" type="noConversion"/>
  </si>
  <si>
    <t>2.분석 &gt;&gt; 가시권 분석 동일</t>
    <phoneticPr fontId="1" type="noConversion"/>
  </si>
  <si>
    <t>2.분석 &gt;&gt; 경사도 분석 동일</t>
    <phoneticPr fontId="1" type="noConversion"/>
  </si>
  <si>
    <t>2.분석 &gt;&gt; 스카이라인 분석 동일</t>
    <phoneticPr fontId="1" type="noConversion"/>
  </si>
  <si>
    <t>2.분석 &gt;&gt; 평균층수 분석 동일</t>
    <phoneticPr fontId="1" type="noConversion"/>
  </si>
  <si>
    <t>2.분석 &gt;&gt; 음영분석 동일</t>
    <phoneticPr fontId="1" type="noConversion"/>
  </si>
  <si>
    <t>개발화면 없음</t>
    <phoneticPr fontId="1" type="noConversion"/>
  </si>
  <si>
    <t>07. 도시환경분석(수목식재,대기질,가로등)_2024.01.02</t>
    <phoneticPr fontId="1" type="noConversion"/>
  </si>
  <si>
    <t>04. 하천모니터링_2024.01.03</t>
    <phoneticPr fontId="1" type="noConversion"/>
  </si>
  <si>
    <t>02. 문화재공간분석_2024.01.03</t>
    <phoneticPr fontId="1" type="noConversion"/>
  </si>
  <si>
    <t>01. 건축인허가_2024.01.03</t>
    <phoneticPr fontId="1" type="noConversion"/>
  </si>
  <si>
    <t>06. 스마트건물관리_2024.01.03</t>
    <phoneticPr fontId="1" type="noConversion"/>
  </si>
  <si>
    <t>고도화</t>
  </si>
  <si>
    <t>고도화</t>
    <phoneticPr fontId="1" type="noConversion"/>
  </si>
  <si>
    <t>디지털트윈 플랫폼 개발</t>
    <phoneticPr fontId="35" type="noConversion"/>
  </si>
  <si>
    <t>데이터 및 서비스관리체계</t>
    <phoneticPr fontId="35" type="noConversion"/>
  </si>
  <si>
    <t>권한관리(관리자)</t>
    <phoneticPr fontId="35" type="noConversion"/>
  </si>
  <si>
    <t>사용자가 신청한 서비스 권한 승인</t>
  </si>
  <si>
    <t>사용자가 신청한 서비스 권한 요청 반려</t>
  </si>
  <si>
    <t>사용자들 서비스 권한 승인 이력</t>
  </si>
  <si>
    <t>대분류</t>
    <phoneticPr fontId="1" type="noConversion"/>
  </si>
  <si>
    <t>중분류</t>
    <phoneticPr fontId="1" type="noConversion"/>
  </si>
  <si>
    <t>소분류</t>
    <phoneticPr fontId="1" type="noConversion"/>
  </si>
  <si>
    <t>기능설명</t>
    <phoneticPr fontId="1" type="noConversion"/>
  </si>
  <si>
    <t>권한관리(사용자)</t>
    <phoneticPr fontId="35" type="noConversion"/>
  </si>
  <si>
    <t>사용 가능한 서비스 권한 조회</t>
  </si>
  <si>
    <t>서비스 권한 승인 요청</t>
  </si>
  <si>
    <t>서비스 권한 요청 반려 사유 조회</t>
  </si>
  <si>
    <t>서비스 권한 승인 이력 조회</t>
  </si>
  <si>
    <t>이력 및 통계관리</t>
    <phoneticPr fontId="35" type="noConversion"/>
  </si>
  <si>
    <t>기관별 접속 시간대별 통계 조회</t>
  </si>
  <si>
    <t>기관별 통계 통계 정보 출력</t>
  </si>
  <si>
    <t>서비스 등록 시간대별 통계 조회</t>
  </si>
  <si>
    <t>조직별 기능 이용 시간대별 통계 조회</t>
  </si>
  <si>
    <t>조직별 기능 이용 통계 정보 출력</t>
  </si>
  <si>
    <t>데이터 조회 이력 조회</t>
  </si>
  <si>
    <t>데이터 생성 이력 조회</t>
  </si>
  <si>
    <t>데이터 수정 이력 조회</t>
  </si>
  <si>
    <t>데이터 삭제 이력 조회</t>
  </si>
  <si>
    <t>데이터 이용 이력 출력</t>
  </si>
  <si>
    <t>데이터 이용 로그 생성</t>
  </si>
  <si>
    <t>사용자 데이터 조회 통계 조회</t>
  </si>
  <si>
    <t>사용자별 데이터 생성 통계 조회</t>
  </si>
  <si>
    <t>사용자별 데이터 수정 통계 조회</t>
  </si>
  <si>
    <t>사용자별 데이터 삭제 통계</t>
  </si>
  <si>
    <t>사용자별 데이터 관리 통계 정보 출력</t>
  </si>
  <si>
    <t>기관별 데이터 조회 통계</t>
  </si>
  <si>
    <t>기관별 데이터 생성 통계</t>
  </si>
  <si>
    <t>기관별 데이터 수정 통계</t>
  </si>
  <si>
    <t>기관별 데이터 삭제 통계</t>
  </si>
  <si>
    <t>기관별 데이터 관리 통계 정보 출력</t>
  </si>
  <si>
    <t>코드관리</t>
    <phoneticPr fontId="35" type="noConversion"/>
  </si>
  <si>
    <t>공통코드 관리</t>
  </si>
  <si>
    <t>공통코드 조회</t>
  </si>
  <si>
    <t>공통코드 입력</t>
  </si>
  <si>
    <t>공통코드 수정</t>
  </si>
  <si>
    <t>공통코드 삭제</t>
  </si>
  <si>
    <t>디지털서비스 기본기능</t>
    <phoneticPr fontId="35" type="noConversion"/>
  </si>
  <si>
    <t>지도검색</t>
    <phoneticPr fontId="35" type="noConversion"/>
  </si>
  <si>
    <t>위경도 검색</t>
  </si>
  <si>
    <t>좌표변환</t>
    <phoneticPr fontId="35" type="noConversion"/>
  </si>
  <si>
    <t>공간정보 좌표계 변환 요청</t>
  </si>
  <si>
    <t>공간정보 좌표계 변환 반환</t>
  </si>
  <si>
    <t>레이어 관리</t>
  </si>
  <si>
    <t>선택 레이어 자동 이동 기능</t>
  </si>
  <si>
    <t>선택 레이어 수동 이동 기능</t>
  </si>
  <si>
    <t>선택 레이어 색상 조정 기능</t>
    <phoneticPr fontId="35" type="noConversion"/>
  </si>
  <si>
    <t>선택 레이어 투명도 조정 기능</t>
  </si>
  <si>
    <t>플랫폼 기본기능</t>
    <phoneticPr fontId="35" type="noConversion"/>
  </si>
  <si>
    <t>광원 고정 기능</t>
  </si>
  <si>
    <t>3D변환</t>
    <phoneticPr fontId="35" type="noConversion"/>
  </si>
  <si>
    <t>등록 asset 목록 조회 기능</t>
  </si>
  <si>
    <t>등록 asset 삭제 기능</t>
  </si>
  <si>
    <t>asset 속성 파일 검색 기능</t>
  </si>
  <si>
    <t>asset 속성 파일 upload 기능</t>
  </si>
  <si>
    <t>생성 리소스 저장 위치 선택 기능</t>
  </si>
  <si>
    <t>좌표계 등록 기능</t>
  </si>
  <si>
    <t>3D 모델 CityGML 변환 기능</t>
  </si>
  <si>
    <t>CityGML 임시 폴더 저장</t>
  </si>
  <si>
    <t>kml 파일 등록 기능</t>
  </si>
  <si>
    <t>geojson 파일 등록 기능</t>
  </si>
  <si>
    <t>czml 파일 등록 기능</t>
    <phoneticPr fontId="35" type="noConversion"/>
  </si>
  <si>
    <t>도시 공간분석 서비스 개발</t>
  </si>
  <si>
    <t>라이브러리 등록관리</t>
    <phoneticPr fontId="35" type="noConversion"/>
  </si>
  <si>
    <t>라이브러리 이름 정렬 기능</t>
  </si>
  <si>
    <t>공간분석 서비스 개발</t>
  </si>
  <si>
    <t>일조분석</t>
    <phoneticPr fontId="35" type="noConversion"/>
  </si>
  <si>
    <t>분석대상 지역 맵 이동 (사용자 이동)</t>
  </si>
  <si>
    <t>스카이라인분석</t>
    <phoneticPr fontId="35" type="noConversion"/>
  </si>
  <si>
    <t>스카이라인분석 조망점 시야각 설정</t>
  </si>
  <si>
    <t>가시권분석</t>
    <phoneticPr fontId="35" type="noConversion"/>
  </si>
  <si>
    <t>3차원 지도상 대상점 선택 기능</t>
  </si>
  <si>
    <t>공간분석 서비스 개발</t>
    <phoneticPr fontId="35" type="noConversion"/>
  </si>
  <si>
    <t>시곡면 분석</t>
    <phoneticPr fontId="35" type="noConversion"/>
  </si>
  <si>
    <t>시곡면 분석 지점 선택 기능</t>
  </si>
  <si>
    <t>시곡면 분석 선택 지점 취소 기능</t>
  </si>
  <si>
    <t>시곡면 분석 능선 선택 기능</t>
  </si>
  <si>
    <t>시곡면 분석 선택 능선 취소 기능</t>
  </si>
  <si>
    <t>시곡면 분석 시야 높이 설정</t>
  </si>
  <si>
    <t>시곡면 분석 시곡각 설정</t>
  </si>
  <si>
    <t>시곡면 분석 시각능선 높이 표시 기능</t>
  </si>
  <si>
    <t>시곡면 분석 분석결과 가시화</t>
  </si>
  <si>
    <t>시곡면 분석 돌출 건물 가시화</t>
  </si>
  <si>
    <t>조망 차폐율 분석</t>
    <phoneticPr fontId="35" type="noConversion"/>
  </si>
  <si>
    <t>차폐율 분석대상 선택 기능</t>
    <phoneticPr fontId="35" type="noConversion"/>
  </si>
  <si>
    <t>차폐율 분석대상 지정 기능</t>
  </si>
  <si>
    <t>차폐율 분석대상 가시화 구분</t>
  </si>
  <si>
    <t>차폐율 분석대상 선택 취소 기능</t>
  </si>
  <si>
    <t>차폐율 분석 라인 지정 기능</t>
  </si>
  <si>
    <t>차폐율 분석 라인 설정 취소 기능</t>
  </si>
  <si>
    <t xml:space="preserve">차폐율 분석 실행 </t>
  </si>
  <si>
    <t xml:space="preserve">차폐율 분석 결과 가시화 </t>
  </si>
  <si>
    <t>실내 네비게이션</t>
    <phoneticPr fontId="35" type="noConversion"/>
  </si>
  <si>
    <t>길안내 서비스</t>
  </si>
  <si>
    <t>실내 네비게이션 건축물 선택</t>
  </si>
  <si>
    <t>출발지 입력</t>
  </si>
  <si>
    <t>도착지 입력</t>
  </si>
  <si>
    <t>실내 경로 탐색</t>
  </si>
  <si>
    <t>대피 경로 탐색</t>
  </si>
  <si>
    <t>실내 소방시설 가시화</t>
  </si>
  <si>
    <t>경로 안내/가시화</t>
  </si>
  <si>
    <t>대피안내 팝업</t>
  </si>
  <si>
    <t>재난재해 발생시 경로 안내</t>
    <phoneticPr fontId="35" type="noConversion"/>
  </si>
  <si>
    <t>재난재해 발생지점 설정</t>
    <phoneticPr fontId="35" type="noConversion"/>
  </si>
  <si>
    <t>재난재해 발생시 경로 안내</t>
  </si>
  <si>
    <t>재난재해 대피 경로 탐색</t>
  </si>
  <si>
    <t>재난재해 지점 가시화</t>
  </si>
  <si>
    <t>재난재해 대피경로 가시화</t>
  </si>
  <si>
    <t>재난재해 대피 경로 예외처리</t>
  </si>
  <si>
    <t>소방시설 검색</t>
  </si>
  <si>
    <t>스마트 도로</t>
    <phoneticPr fontId="35" type="noConversion"/>
  </si>
  <si>
    <t>분석 및 시뮬레이션분</t>
    <phoneticPr fontId="35" type="noConversion"/>
  </si>
  <si>
    <t>3D 시설물 등록/연계(NIA Data)</t>
  </si>
  <si>
    <t>디지털트윈 서비스 개발</t>
    <phoneticPr fontId="35" type="noConversion"/>
  </si>
  <si>
    <t>문화재 공간분석</t>
    <phoneticPr fontId="35" type="noConversion"/>
  </si>
  <si>
    <t>관리체계 고도화</t>
  </si>
  <si>
    <t>문화재 실태조사서 pdf뷰어</t>
  </si>
  <si>
    <t>검토 및 시뮬레이션</t>
  </si>
  <si>
    <t>문화재 조망 허용 높이 초과 분석</t>
  </si>
  <si>
    <t>도로점용 인허가</t>
    <phoneticPr fontId="35" type="noConversion"/>
  </si>
  <si>
    <t>현황정보 검색 및 시각화</t>
  </si>
  <si>
    <t>사용자 인허가 신청일자 조회</t>
  </si>
  <si>
    <t>도시 환경 분석</t>
  </si>
  <si>
    <t>가로등 배치 시뮬레이션</t>
  </si>
  <si>
    <t>가로등 데이터 연계</t>
  </si>
  <si>
    <t>개별 가로등 정보 조회</t>
  </si>
  <si>
    <t>개체목 위험성 평가</t>
  </si>
  <si>
    <t>개체목 정보 조회</t>
  </si>
  <si>
    <t>개체목 정보 수정 (변경)</t>
  </si>
  <si>
    <t>바람길 분석 식재가능지역 선정</t>
  </si>
  <si>
    <t>도시숲 시뮬레이션 기본정보 수정</t>
  </si>
  <si>
    <t>도시숲 시뮬레이션 기본정보 저장</t>
  </si>
  <si>
    <t>대기질 개선율 도출</t>
  </si>
  <si>
    <t>대기질 데이터 연계</t>
    <phoneticPr fontId="35" type="noConversion"/>
  </si>
  <si>
    <t>대기질 날짜 및 시간 설정</t>
  </si>
  <si>
    <t>가로등 현황</t>
    <phoneticPr fontId="35" type="noConversion"/>
  </si>
  <si>
    <t>가로등 배치 리스트 밝기 변화값 가시화</t>
  </si>
  <si>
    <t>도시 환경 분석</t>
    <phoneticPr fontId="35" type="noConversion"/>
  </si>
  <si>
    <t>빛 지도 변화 가시화</t>
  </si>
  <si>
    <t>스마트 도로 관리</t>
    <phoneticPr fontId="35" type="noConversion"/>
  </si>
  <si>
    <t>도로인프라 공간정보, 조회</t>
  </si>
  <si>
    <t>도로명 주소 검색, 조회</t>
  </si>
  <si>
    <t>도로명 주소지 이동</t>
  </si>
  <si>
    <t>도로 기본 정보/속성정보 연계</t>
  </si>
  <si>
    <t>도로 기본 정보/속성정보 가시화</t>
  </si>
  <si>
    <t>도로 대장정보 조회</t>
  </si>
  <si>
    <t>정밀도로지도 연계(고속국도, 일반국도)</t>
  </si>
  <si>
    <t>도로 시설물 방향 조정</t>
  </si>
  <si>
    <t>도로 시설물 일괄 선택</t>
  </si>
  <si>
    <t>도로 시설물 일괄 조정</t>
  </si>
  <si>
    <t>도로 침수 위험지역 분석 및 시뮬레이션</t>
  </si>
  <si>
    <t>3D 도로 시설물 배치</t>
  </si>
  <si>
    <t>침수이력조회</t>
  </si>
  <si>
    <t>침수이력정보조회</t>
  </si>
  <si>
    <t>침수흔적도 데이터 연계(생활안전지도)</t>
  </si>
  <si>
    <t>침수 이력 가시화</t>
  </si>
  <si>
    <t>도로침수시뮬레이션 설정값 입력</t>
  </si>
  <si>
    <t>도로침수 시뮬레이션 결과 조회</t>
  </si>
  <si>
    <t>사고이력 데이터 연계</t>
  </si>
  <si>
    <t>일반국도 가로등 데이터(시군구 지역) 연계</t>
  </si>
  <si>
    <t>일반국도 가로등 데이터 가시화</t>
  </si>
  <si>
    <t>음영지역 설정</t>
  </si>
  <si>
    <t>음영지역 분석 및 가시화</t>
    <phoneticPr fontId="35" type="noConversion"/>
  </si>
  <si>
    <t>상시음영지역 확인/가시화</t>
  </si>
  <si>
    <t>음영지역 변화 가시화</t>
  </si>
  <si>
    <t>음영지역 분석</t>
  </si>
  <si>
    <t>가로등 시설물(라이브러리) 조회</t>
  </si>
  <si>
    <t>가로등 시설물 배치(라인, 포인트)</t>
  </si>
  <si>
    <t>안전주행지원 빛 지도</t>
  </si>
  <si>
    <t>기상정보(기온) 연계</t>
  </si>
  <si>
    <t>상습결빙구역 연계(생활안전지도)</t>
  </si>
  <si>
    <t>상습결빙구역 가시화</t>
  </si>
  <si>
    <t>상습결빙구역/사고이력 통계/음영지역/기온데이터 연계 분석</t>
  </si>
  <si>
    <t>지역 도로대장 조회/가시화</t>
  </si>
  <si>
    <t>도로 특성 자료 가시화(5~7종)</t>
  </si>
  <si>
    <t>제설 우선지역 분석</t>
  </si>
  <si>
    <t>도로 위험구간 가시화</t>
  </si>
  <si>
    <t>드론 시뮬레이션</t>
    <phoneticPr fontId="35" type="noConversion"/>
  </si>
  <si>
    <t>비행정보 가시화</t>
  </si>
  <si>
    <t>LX 드론관제시스템 연계</t>
  </si>
  <si>
    <t>드론관제정보 시각화(경위도, 고도, 속도, 해발고도 등)</t>
  </si>
  <si>
    <t>LX 드론 운행 계획정보 조회</t>
  </si>
  <si>
    <t>드론 운행 정보 조회</t>
    <phoneticPr fontId="35" type="noConversion"/>
  </si>
  <si>
    <t>LX 드론 운행 계획정보 검색</t>
  </si>
  <si>
    <t>LX 비행결과 목록 검색</t>
  </si>
  <si>
    <t>LX 비행결과 목록 조회</t>
  </si>
  <si>
    <t>기상 데이터 연계</t>
    <phoneticPr fontId="35" type="noConversion"/>
  </si>
  <si>
    <t>기상 데이터 연계, 가시화</t>
  </si>
  <si>
    <t>드론 모의 시뮬레이션</t>
    <phoneticPr fontId="35" type="noConversion"/>
  </si>
  <si>
    <t>드론 모의 시뮬레이션 도곽정보 회전 기능</t>
  </si>
  <si>
    <t>드론 모의 시뮬레이션 드론 설정(고도, 화각, 중첩 등)</t>
  </si>
  <si>
    <t>드론 모의 시뮬레이션 위험물 배치(철탑) / 저장</t>
  </si>
  <si>
    <t>드론 모의 시뮬레이션 미니맵 가시화</t>
  </si>
  <si>
    <t>리포트 생성 및 다운로드</t>
    <phoneticPr fontId="35" type="noConversion"/>
  </si>
  <si>
    <t>비행 결과 리포트 다운로드</t>
  </si>
  <si>
    <t>비행 결과 KML 파일 내보내기</t>
  </si>
  <si>
    <t>재난 재해 분석</t>
    <phoneticPr fontId="35" type="noConversion"/>
  </si>
  <si>
    <t>예상 범람 분석</t>
    <phoneticPr fontId="35" type="noConversion"/>
  </si>
  <si>
    <t>침수흔적도 기반 수위 설정 - 검토중</t>
  </si>
  <si>
    <t>데이터 연계</t>
    <phoneticPr fontId="35" type="noConversion"/>
  </si>
  <si>
    <t>격자별 거주인구(시군구별 인구) 데이터 연계</t>
  </si>
  <si>
    <t>산사태 위험도 연계</t>
    <phoneticPr fontId="35" type="noConversion"/>
  </si>
  <si>
    <t>산사태 위험도/도로 중첩 분석</t>
  </si>
  <si>
    <t>메뉴있는데
기능없음</t>
    <phoneticPr fontId="1" type="noConversion"/>
  </si>
  <si>
    <t>기능없음</t>
  </si>
  <si>
    <t>최초분석
자료(엑셀)</t>
    <phoneticPr fontId="1" type="noConversion"/>
  </si>
  <si>
    <t>조망차폐율분석</t>
    <phoneticPr fontId="1" type="noConversion"/>
  </si>
  <si>
    <t>실내네비게이션</t>
    <phoneticPr fontId="1" type="noConversion"/>
  </si>
  <si>
    <t>길안내서비스</t>
    <phoneticPr fontId="1" type="noConversion"/>
  </si>
  <si>
    <t>재난재해발생시경로안내</t>
    <phoneticPr fontId="1" type="noConversion"/>
  </si>
  <si>
    <t>기본기능</t>
  </si>
  <si>
    <t>기능없음</t>
    <phoneticPr fontId="1" type="noConversion"/>
  </si>
  <si>
    <t>메뉴미존재</t>
  </si>
  <si>
    <t>메뉴미존재</t>
    <phoneticPr fontId="1" type="noConversion"/>
  </si>
  <si>
    <t>메뉴미존재</t>
    <phoneticPr fontId="1" type="noConversion"/>
  </si>
  <si>
    <t>ㅇ</t>
  </si>
  <si>
    <t>ㅇ</t>
    <phoneticPr fontId="1" type="noConversion"/>
  </si>
  <si>
    <t>기능개선포함</t>
    <phoneticPr fontId="1" type="noConversion"/>
  </si>
  <si>
    <t>비고
(고도화 존재여부
확인할것)</t>
    <phoneticPr fontId="1" type="noConversion"/>
  </si>
  <si>
    <t>기본기능</t>
    <phoneticPr fontId="1" type="noConversion"/>
  </si>
  <si>
    <t>지도검색</t>
    <phoneticPr fontId="1" type="noConversion"/>
  </si>
  <si>
    <t>좌표변환</t>
    <phoneticPr fontId="1" type="noConversion"/>
  </si>
  <si>
    <t>레이어관리</t>
    <phoneticPr fontId="1" type="noConversion"/>
  </si>
  <si>
    <t>레이어관리</t>
    <phoneticPr fontId="1" type="noConversion"/>
  </si>
  <si>
    <t>플랫폼기본기능</t>
    <phoneticPr fontId="35" type="noConversion"/>
  </si>
  <si>
    <t>플랫폼기본기능</t>
    <phoneticPr fontId="1" type="noConversion"/>
  </si>
  <si>
    <t>3D변환</t>
    <phoneticPr fontId="1" type="noConversion"/>
  </si>
  <si>
    <t>라이브러리등록관리</t>
    <phoneticPr fontId="35" type="noConversion"/>
  </si>
  <si>
    <t>라이브러리등록관리</t>
    <phoneticPr fontId="1" type="noConversion"/>
  </si>
  <si>
    <t>분석및시뮬레이션분석</t>
    <phoneticPr fontId="35" type="noConversion"/>
  </si>
  <si>
    <t>분석및시뮬레이션분석</t>
    <phoneticPr fontId="1" type="noConversion"/>
  </si>
  <si>
    <t>길안내서비스</t>
    <phoneticPr fontId="1" type="noConversion"/>
  </si>
  <si>
    <t>재난재해발생시경로안내</t>
    <phoneticPr fontId="1" type="noConversion"/>
  </si>
  <si>
    <t>고도화</t>
    <phoneticPr fontId="1" type="noConversion"/>
  </si>
  <si>
    <t xml:space="preserve">기능없음제외(시곡면분석,자연경관침해 분석,일조분석,조망 및 전망분석) </t>
    <phoneticPr fontId="1" type="noConversion"/>
  </si>
  <si>
    <t>기능없음 제외(시곡면분석)</t>
    <phoneticPr fontId="1" type="noConversion"/>
  </si>
  <si>
    <t>고도화 확인 필요</t>
    <phoneticPr fontId="1" type="noConversion"/>
  </si>
  <si>
    <t>고도화 확인 필요
-. 브이월드 배경영상을 레이어어로 등록
-. 지이원 바로e맴배경지도  API 연계테스트</t>
    <phoneticPr fontId="1" type="noConversion"/>
  </si>
  <si>
    <t>2024.01.08</t>
    <phoneticPr fontId="1" type="noConversion"/>
  </si>
  <si>
    <t>보류(확인해서 알려줌)</t>
    <phoneticPr fontId="1" type="noConversion"/>
  </si>
  <si>
    <t>검색(주소,도로명)</t>
    <phoneticPr fontId="1" type="noConversion"/>
  </si>
  <si>
    <t>검색(주소,도로명) 포함</t>
    <phoneticPr fontId="1" type="noConversion"/>
  </si>
  <si>
    <t>01. 공통_2024.01.05</t>
    <phoneticPr fontId="1" type="noConversion"/>
  </si>
  <si>
    <t>02. 기타도구_2024.01.08</t>
  </si>
  <si>
    <t>02. 기타도구_2024.01.08</t>
    <phoneticPr fontId="1" type="noConversion"/>
  </si>
  <si>
    <t>07. 도시환경분석(수목식재,대기질,가로등)_2024.01.02</t>
    <phoneticPr fontId="1" type="noConversion"/>
  </si>
  <si>
    <t>10. 재난재해분석_2024.01.09</t>
    <phoneticPr fontId="1" type="noConversion"/>
  </si>
  <si>
    <t>03. 도로점용인허가_2024.01.09</t>
    <phoneticPr fontId="1" type="noConversion"/>
  </si>
  <si>
    <t>pro-serv-001</t>
  </si>
  <si>
    <t>stat-con-001</t>
  </si>
  <si>
    <t>por-cod-001~003</t>
  </si>
  <si>
    <t>por-cod-001~004</t>
  </si>
  <si>
    <t>por-cod-001~005</t>
  </si>
  <si>
    <t>por-cod-001~006</t>
  </si>
  <si>
    <t>por-cod-001~007</t>
  </si>
  <si>
    <t>화면기능</t>
    <phoneticPr fontId="1" type="noConversion"/>
  </si>
  <si>
    <t>기타도구</t>
    <phoneticPr fontId="1" type="noConversion"/>
  </si>
  <si>
    <t>측정기능</t>
    <phoneticPr fontId="1" type="noConversion"/>
  </si>
  <si>
    <t>1.공통</t>
    <phoneticPr fontId="1" type="noConversion"/>
  </si>
  <si>
    <t>01. 공통_2024.01.05 2페이지</t>
    <phoneticPr fontId="1" type="noConversion"/>
  </si>
  <si>
    <t>1   번과 같이 시,도는 무조건 선택을 해야 하며 나머지 콤보는 초기값은 전체로 표시하고 상단 콤보의 값에 따라 필터링이 되어야 한다</t>
    <phoneticPr fontId="1" type="noConversion"/>
  </si>
  <si>
    <t>01. 공통_2024.01.05 3페이지</t>
    <phoneticPr fontId="1" type="noConversion"/>
  </si>
  <si>
    <t>01. 공통_2024.01.05 4페이지</t>
  </si>
  <si>
    <t>2  번과 같이 문구 변경. 지도에서 위치 선택으로 문구 변경 함</t>
    <phoneticPr fontId="1" type="noConversion"/>
  </si>
  <si>
    <t>1  번에서 돋보기 클릭하면 2  번과 같은 오류 발생. 필수 입력 항목 지정 필요 함. 예) 검색어(주소, 도로명, 서비스)를 입력하세요</t>
    <phoneticPr fontId="1" type="noConversion"/>
  </si>
  <si>
    <t>01. 공통_2024.01.05 5페이지</t>
    <phoneticPr fontId="1" type="noConversion"/>
  </si>
  <si>
    <t>1  번에서 위경도 검색 가능하게 한다. 3  번과 같이.</t>
    <phoneticPr fontId="1" type="noConversion"/>
  </si>
  <si>
    <t>01. 공통_2024.01.05 6페이지</t>
    <phoneticPr fontId="1" type="noConversion"/>
  </si>
  <si>
    <t>1  번에서 검색한 결과가 2  번에서는 전부 보이지 않음</t>
    <phoneticPr fontId="1" type="noConversion"/>
  </si>
  <si>
    <t>01. 공통_2024.01.05 7페이지</t>
    <phoneticPr fontId="1" type="noConversion"/>
  </si>
  <si>
    <t>1  번에서 그림자 이미지가 톱니 형태로 보여지고 있음. 톱니 모양이 아닌 직선 모양으로 표시되어야 함</t>
    <phoneticPr fontId="1" type="noConversion"/>
  </si>
  <si>
    <t>01. 공통_2024.01.05 10페이지</t>
    <phoneticPr fontId="1" type="noConversion"/>
  </si>
  <si>
    <t>1  번에서 보여지는 이미지가 흰색인 관계로 배경색과 겹쳐 잘 안보임. 시각적으로 보여지는 색으로 표현 할 필요가 있음</t>
    <phoneticPr fontId="1" type="noConversion"/>
  </si>
  <si>
    <t>01. 공통_2024.01.05 11페이지</t>
    <phoneticPr fontId="1" type="noConversion"/>
  </si>
  <si>
    <t>시간 선택을 2  번과 같이 스크롤 바 형태로 지정하여 만들 필요가 있음</t>
    <phoneticPr fontId="1" type="noConversion"/>
  </si>
  <si>
    <t>01. 공통_2024.01.05 12페이지</t>
    <phoneticPr fontId="1" type="noConversion"/>
  </si>
  <si>
    <t>6  번에서 레이어 순서 변경 기능 추가</t>
    <phoneticPr fontId="1" type="noConversion"/>
  </si>
  <si>
    <t>3D -&gt; 2D로 전환 될 경우  1  번  에서  2  번 위치로 변환됨. 최초 1  번의 위치를 2  번에서 찾을 수가 없음. 지도를 이리저리 옮겨봐야 찾을 수 있음</t>
    <phoneticPr fontId="1" type="noConversion"/>
  </si>
  <si>
    <t>01. 공통_2024.01.05 15페이지</t>
    <phoneticPr fontId="1" type="noConversion"/>
  </si>
  <si>
    <t>1  번에서 기초맵을 클릭하면 아무런 작동하지 않음. 브이월드 일반지도 API 연결되어야 함</t>
    <phoneticPr fontId="1" type="noConversion"/>
  </si>
  <si>
    <t>01. 공통_2024.01.05 16페이지</t>
    <phoneticPr fontId="1" type="noConversion"/>
  </si>
  <si>
    <t>02. 기타도구_2024.01.08 1페이지</t>
    <phoneticPr fontId="1" type="noConversion"/>
  </si>
  <si>
    <t>02. 기타도구_2024.01.08 3페이지</t>
    <phoneticPr fontId="1" type="noConversion"/>
  </si>
  <si>
    <t>02. 기타도구_2024.01.08 4페이지</t>
    <phoneticPr fontId="1" type="noConversion"/>
  </si>
  <si>
    <t>02. 기타도구_2024.01.08 5페이지</t>
    <phoneticPr fontId="1" type="noConversion"/>
  </si>
  <si>
    <t>기본기능</t>
    <phoneticPr fontId="1" type="noConversion"/>
  </si>
  <si>
    <t>01. 측정기능_2023.12.19 1페이지</t>
    <phoneticPr fontId="1" type="noConversion"/>
  </si>
  <si>
    <t>01. 측정기능_2023.12.19 2페이지</t>
    <phoneticPr fontId="1" type="noConversion"/>
  </si>
  <si>
    <t>2   번 닫기(“X”) 면적 글자에 숨어 있음</t>
    <phoneticPr fontId="1" type="noConversion"/>
  </si>
  <si>
    <t>01. 측정기능_2023.12.19 4페이지</t>
    <phoneticPr fontId="1" type="noConversion"/>
  </si>
  <si>
    <t>01. 측정기능_2023.12.19 5페이지</t>
    <phoneticPr fontId="1" type="noConversion"/>
  </si>
  <si>
    <t>1   번 부피값이 건물에 가려 보이지 않음</t>
    <phoneticPr fontId="1" type="noConversion"/>
  </si>
  <si>
    <t>01. 측정기능_2023.12.19 6페이지</t>
    <phoneticPr fontId="1" type="noConversion"/>
  </si>
  <si>
    <t>1   번에서 숫자만 입력이 가능해야 하며 입력자리수를 제한할 필요가 있음</t>
    <phoneticPr fontId="1" type="noConversion"/>
  </si>
  <si>
    <t>2   번에서 바탕색을 메인 바탕색과 동일 하게 적용한다. 배경색과 구별하기 힘듦</t>
    <phoneticPr fontId="1" type="noConversion"/>
  </si>
  <si>
    <t>02. 3D라이브러리_2023.11.14 2페이지</t>
    <phoneticPr fontId="1" type="noConversion"/>
  </si>
  <si>
    <t>02. 3D라이브러리_2023.11.14 5페이지</t>
    <phoneticPr fontId="1" type="noConversion"/>
  </si>
  <si>
    <t>3   번에서 입력하는값의 자리수 제한할 필요가 있음</t>
    <phoneticPr fontId="1" type="noConversion"/>
  </si>
  <si>
    <t>3D라이브러리</t>
    <phoneticPr fontId="1" type="noConversion"/>
  </si>
  <si>
    <t>보조제어</t>
    <phoneticPr fontId="1" type="noConversion"/>
  </si>
  <si>
    <t>제어</t>
  </si>
  <si>
    <t>제어</t>
    <phoneticPr fontId="1" type="noConversion"/>
  </si>
  <si>
    <t>1   번에서 투명도 설정 후 팝업 종료 해도 지하시설물 계속 노출됨</t>
    <phoneticPr fontId="1" type="noConversion"/>
  </si>
  <si>
    <t>04. 제어(보조제어,투명도)_2023.11.14 3페이지</t>
    <phoneticPr fontId="1" type="noConversion"/>
  </si>
  <si>
    <t>평면거리</t>
    <phoneticPr fontId="1" type="noConversion"/>
  </si>
  <si>
    <t>3D라이브러리</t>
    <phoneticPr fontId="1" type="noConversion"/>
  </si>
  <si>
    <t>보조제어</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</si>
  <si>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</si>
  <si>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</si>
  <si>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</si>
  <si>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</si>
  <si>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</si>
  <si>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투명도</t>
    <phoneticPr fontId="1" type="noConversion"/>
  </si>
  <si>
    <t>제어</t>
    <phoneticPr fontId="1" type="noConversion"/>
  </si>
  <si>
    <t>개발(O)</t>
    <phoneticPr fontId="1" type="noConversion"/>
  </si>
  <si>
    <t>경사도분석</t>
  </si>
  <si>
    <t>경사방향분석</t>
  </si>
  <si>
    <t>01. 지형분석_2023.12.08 1페이지</t>
    <phoneticPr fontId="1" type="noConversion"/>
  </si>
  <si>
    <t>경사도분석</t>
    <phoneticPr fontId="1" type="noConversion"/>
  </si>
  <si>
    <t>4   번의 입력값의 자리수를 정의 할 필요가 있음. 예) 숫자 9자리까지</t>
    <phoneticPr fontId="1" type="noConversion"/>
  </si>
  <si>
    <t>1  번,    2   번   숫자 표기 999,999.99</t>
    <phoneticPr fontId="1" type="noConversion"/>
  </si>
  <si>
    <t>4   번 화면의 화일명이 한글로 표현되어야 함. 예) 20231221_경사도분석</t>
    <phoneticPr fontId="1" type="noConversion"/>
  </si>
  <si>
    <t>5  번 출력물에서 숫자 표현 999,999.99</t>
    <phoneticPr fontId="1" type="noConversion"/>
  </si>
  <si>
    <t>01. 지형분석_2023.12.08 2페이지</t>
    <phoneticPr fontId="1" type="noConversion"/>
  </si>
  <si>
    <t>01. 지형분석_2023.12.08 3페이지</t>
    <phoneticPr fontId="1" type="noConversion"/>
  </si>
  <si>
    <t>경사방향분석</t>
    <phoneticPr fontId="1" type="noConversion"/>
  </si>
  <si>
    <t>01. 지형분석_2023.12.08 5페이지</t>
    <phoneticPr fontId="1" type="noConversion"/>
  </si>
  <si>
    <t xml:space="preserve">1  번에서 여러 지번을 포함하여 영역을 표시한 경우 2   번의 소재지는 어떤 소재지를 표현해야 하나? 소재지가 많을 경우 표현 방법에 문제가 있음. </t>
    <phoneticPr fontId="1" type="noConversion"/>
  </si>
  <si>
    <t>3  번에  보고서명을 입력 할 수 있도록 한다</t>
    <phoneticPr fontId="1" type="noConversion"/>
  </si>
  <si>
    <t>2   번에 보고서명, 보고서 작성일자 추가 함</t>
    <phoneticPr fontId="1" type="noConversion"/>
  </si>
  <si>
    <t>4   번에 입력값 자리수 제한 할 필요가 있음. 예) 숫자 9자리</t>
    <phoneticPr fontId="1" type="noConversion"/>
  </si>
  <si>
    <t>01. 지형분석_2023.12.08 6페이지</t>
    <phoneticPr fontId="1" type="noConversion"/>
  </si>
  <si>
    <t>01. 지형분석_2023.12.08 7페이지</t>
    <phoneticPr fontId="1" type="noConversion"/>
  </si>
  <si>
    <t>5   번에 용어 수정. 평균경사도 -&gt; 분석이미지</t>
    <phoneticPr fontId="1" type="noConversion"/>
  </si>
  <si>
    <t>01. 지형분석_2023.12.08 8페이지</t>
    <phoneticPr fontId="1" type="noConversion"/>
  </si>
  <si>
    <t>01. 지형분석_2023.12.08 9페이지</t>
    <phoneticPr fontId="1" type="noConversion"/>
  </si>
  <si>
    <t>01. 지형분석_2023.12.08 11페이지</t>
    <phoneticPr fontId="1" type="noConversion"/>
  </si>
  <si>
    <t>토공량분석</t>
    <phoneticPr fontId="1" type="noConversion"/>
  </si>
  <si>
    <t>1  번에서 여러 지번을 걸쳐 영역 지정한 경우 어느 지번을 소재지로 표현을 해야 하나? 걸쳐 있는 모든 지번 표현되어야 함.</t>
    <phoneticPr fontId="1" type="noConversion"/>
  </si>
  <si>
    <t>01. 지형분석_2023.12.08 12페이지</t>
    <phoneticPr fontId="1" type="noConversion"/>
  </si>
  <si>
    <t>01. 지형분석_2023.12.08 13페이지</t>
    <phoneticPr fontId="1" type="noConversion"/>
  </si>
  <si>
    <t>01. 지형분석_2023.12.08 14페이지</t>
    <phoneticPr fontId="1" type="noConversion"/>
  </si>
  <si>
    <t>지형단면분석</t>
    <phoneticPr fontId="1" type="noConversion"/>
  </si>
  <si>
    <t>지형단면분석</t>
    <phoneticPr fontId="1" type="noConversion"/>
  </si>
  <si>
    <t>01. 지형분석_2023.12.08 15페이지</t>
    <phoneticPr fontId="1" type="noConversion"/>
  </si>
  <si>
    <t>01. 지형분석_2023.12.08 16페이지</t>
    <phoneticPr fontId="1" type="noConversion"/>
  </si>
  <si>
    <t>01. 지형분석_2023.12.08 17페이지</t>
    <phoneticPr fontId="1" type="noConversion"/>
  </si>
  <si>
    <t>01. 지형분석_2023.12.08 18페이지</t>
    <phoneticPr fontId="1" type="noConversion"/>
  </si>
  <si>
    <t>가시권분석</t>
  </si>
  <si>
    <t>스카이라인분석</t>
  </si>
  <si>
    <t>평균층수분석</t>
  </si>
  <si>
    <t>음영분석</t>
  </si>
  <si>
    <t>가시권분석</t>
    <phoneticPr fontId="1" type="noConversion"/>
  </si>
  <si>
    <t>02. 가시권분석_2023.12.08 1페이지</t>
    <phoneticPr fontId="1" type="noConversion"/>
  </si>
  <si>
    <t>2  번에서 숫자만 입력가능해야 하며 자리수 제한 필요.</t>
    <phoneticPr fontId="1" type="noConversion"/>
  </si>
  <si>
    <t>3  번에서 바라보는 위치가 남쪽이 아니고 북쪽으로 바라보게 설정 필요함. 4   번이 북쪽 방향 임</t>
    <phoneticPr fontId="1" type="noConversion"/>
  </si>
  <si>
    <t>5  번에서 지정취소 클릭시 3  번 또는 4  번 이미지 사라지고 2   번 상태값이 초기화 되도록 한다, 현재는 이미지 사라지고 시점 지정을 클릭해야만 2  번이 초기화 됨</t>
    <phoneticPr fontId="1" type="noConversion"/>
  </si>
  <si>
    <t>스카이라인분석</t>
    <phoneticPr fontId="1" type="noConversion"/>
  </si>
  <si>
    <t>마우스를 1   번 지점으로 이동하면 박스 부분이 심하게 떨림</t>
    <phoneticPr fontId="1" type="noConversion"/>
  </si>
  <si>
    <t>02. 가시권분석_2023.12.08 2페이지</t>
    <phoneticPr fontId="1" type="noConversion"/>
  </si>
  <si>
    <t>2  번에서 숫자만 입력 가능, 입력 가능 자리수 정의 필요. 예) 99,999</t>
    <phoneticPr fontId="1" type="noConversion"/>
  </si>
  <si>
    <t>02. 가시권분석_2023.12.08 3페이지</t>
    <phoneticPr fontId="1" type="noConversion"/>
  </si>
  <si>
    <t>3  번에서 글자수 제한 필요함, 분석리포트 다운로드시 반드시 입력 여부를 체크할것. 입력하지 않으면 이상한 글자로 표현됨</t>
    <phoneticPr fontId="1" type="noConversion"/>
  </si>
  <si>
    <t>02. 가시권분석_2023.12.08 4페이지</t>
    <phoneticPr fontId="1" type="noConversion"/>
  </si>
  <si>
    <t>평균층수분석</t>
    <phoneticPr fontId="1" type="noConversion"/>
  </si>
  <si>
    <t>02. 가시권분석_2023.12.08 5페이지</t>
    <phoneticPr fontId="1" type="noConversion"/>
  </si>
  <si>
    <t>2  번에서 숫자입력 가능하게 하고 자리수 고정 필요함</t>
    <phoneticPr fontId="1" type="noConversion"/>
  </si>
  <si>
    <t>02. 가시권분석_2023.12.08 6페이지</t>
    <phoneticPr fontId="1" type="noConversion"/>
  </si>
  <si>
    <t>02. 가시권분석_2023.12.08 7페이지</t>
    <phoneticPr fontId="1" type="noConversion"/>
  </si>
  <si>
    <t>조망분석</t>
    <phoneticPr fontId="1" type="noConversion"/>
  </si>
  <si>
    <t>조망분석</t>
    <phoneticPr fontId="1" type="noConversion"/>
  </si>
  <si>
    <t>03. 조망분석_2023.12.08 1페이지</t>
    <phoneticPr fontId="1" type="noConversion"/>
  </si>
  <si>
    <t>음영분석</t>
    <phoneticPr fontId="1" type="noConversion"/>
  </si>
  <si>
    <t>04. 음영분석_2023.12.08 1페이지</t>
    <phoneticPr fontId="1" type="noConversion"/>
  </si>
  <si>
    <t>04. 음영분석_2023.12.08 3페이지</t>
    <phoneticPr fontId="1" type="noConversion"/>
  </si>
  <si>
    <t>04. 음영분석_2023.12.08 4페이지</t>
    <phoneticPr fontId="1" type="noConversion"/>
  </si>
  <si>
    <t>1  번에서 글자수 제한할 필요가 있음. 예) 100자 이내로 입력하세요</t>
    <phoneticPr fontId="1" type="noConversion"/>
  </si>
  <si>
    <t>04. 음영분석_2023.12.08 5페이지</t>
    <phoneticPr fontId="1" type="noConversion"/>
  </si>
  <si>
    <t>3.분석</t>
    <phoneticPr fontId="1" type="noConversion"/>
  </si>
  <si>
    <t>지형분석</t>
    <phoneticPr fontId="1" type="noConversion"/>
  </si>
  <si>
    <t>종/횡단면분석</t>
    <phoneticPr fontId="1" type="noConversion"/>
  </si>
  <si>
    <t>종/횡단면분석</t>
    <phoneticPr fontId="1" type="noConversion"/>
  </si>
  <si>
    <t>01. 건축인허가_2024.01.03 1페이지</t>
    <phoneticPr fontId="1" type="noConversion"/>
  </si>
  <si>
    <t>4.서비스</t>
    <phoneticPr fontId="1" type="noConversion"/>
  </si>
  <si>
    <t>4.서비스</t>
    <phoneticPr fontId="1" type="noConversion"/>
  </si>
  <si>
    <t>건축인허가</t>
    <phoneticPr fontId="1" type="noConversion"/>
  </si>
  <si>
    <t>건축인허가정보관리</t>
    <phoneticPr fontId="1" type="noConversion"/>
  </si>
  <si>
    <t>1  번에서 이전에 작업한 내용이 그대로 보여지고 있음. 새로운 메뉴로 open을 하게 되면 이전 작업은 clear 되어야 함</t>
    <phoneticPr fontId="1" type="noConversion"/>
  </si>
  <si>
    <t>3  번에서 콤보박스의 스크롤을 선택하면 콤보박스 항목  선택이 안됨. 콤보 박스 스크롤 전부 확인 할 필요가 있음</t>
    <phoneticPr fontId="1" type="noConversion"/>
  </si>
  <si>
    <t>01. 건축인허가_2024.01.03 2페이지</t>
    <phoneticPr fontId="1" type="noConversion"/>
  </si>
  <si>
    <t>3 번에서 허가신청서명을 클릭하면 4  번과 같이  작동 되지 않음</t>
    <phoneticPr fontId="1" type="noConversion"/>
  </si>
  <si>
    <t>01. 건축인허가_2024.01.03 3페이지</t>
    <phoneticPr fontId="1" type="noConversion"/>
  </si>
  <si>
    <t>01. 건축인허가_2024.01.03 4페이지</t>
    <phoneticPr fontId="1" type="noConversion"/>
  </si>
  <si>
    <t>01. 건축인허가_2024.01.03 5페이지</t>
    <phoneticPr fontId="1" type="noConversion"/>
  </si>
  <si>
    <t>01. 건축인허가_2024.01.03 6페이지</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</si>
  <si>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</si>
  <si>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01. 건축인허가_2024.01.03 7페이지</t>
    <phoneticPr fontId="1" type="noConversion"/>
  </si>
  <si>
    <t>2  번에서 적용버턴 작동 되지 않아 확인 불가능</t>
    <phoneticPr fontId="1" type="noConversion"/>
  </si>
  <si>
    <t>1  번에서 건축물용도는 선택하여 입력하는 항목이므로 수정 불가능</t>
    <phoneticPr fontId="1" type="noConversion"/>
  </si>
  <si>
    <t>건축인허가시뮬레이션</t>
    <phoneticPr fontId="1" type="noConversion"/>
  </si>
  <si>
    <t>서비스 &gt;&gt; 건축인허가 &gt;&gt; 건축인허가 시뮬레이션 클릭시 1  번과 같이 오류 발생</t>
    <phoneticPr fontId="1" type="noConversion"/>
  </si>
  <si>
    <t>01. 건축인허가_2024.01.03 8페이지</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</si>
  <si>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</si>
  <si>
    <t>2   번에서 건축물용도 항목은 선택항목이므로 수정 불가능</t>
    <phoneticPr fontId="1" type="noConversion"/>
  </si>
  <si>
    <t>3  번에서 적용버턴 작동 되지 않아 확인 불가능</t>
    <phoneticPr fontId="1" type="noConversion"/>
  </si>
  <si>
    <t>01. 건축인허가_2024.01.03 10페이지</t>
    <phoneticPr fontId="1" type="noConversion"/>
  </si>
  <si>
    <t>1  번에서 목록에 아무런 건도 없음.      2  번에서 선택하라고 메시지 나옴</t>
    <phoneticPr fontId="1" type="noConversion"/>
  </si>
  <si>
    <t>01. 건축인허가_2024.01.03 11페이지</t>
    <phoneticPr fontId="1" type="noConversion"/>
  </si>
  <si>
    <t>3  번에서 검색글자 제한 필요가 있음</t>
    <phoneticPr fontId="1" type="noConversion"/>
  </si>
  <si>
    <t>02. 문화재공간분석_2024.01.03 1page</t>
    <phoneticPr fontId="1" type="noConversion"/>
  </si>
  <si>
    <t>문화재공간분석</t>
    <phoneticPr fontId="1" type="noConversion"/>
  </si>
  <si>
    <t>문화재정보조회</t>
    <phoneticPr fontId="1" type="noConversion"/>
  </si>
  <si>
    <t>문화재검색</t>
    <phoneticPr fontId="1" type="noConversion"/>
  </si>
  <si>
    <t>보고서이력관리(건축)</t>
    <phoneticPr fontId="1" type="noConversion"/>
  </si>
  <si>
    <t>02. 문화재공간분석_2024.01.03 2page</t>
    <phoneticPr fontId="1" type="noConversion"/>
  </si>
  <si>
    <t>국유재산필지관리</t>
    <phoneticPr fontId="1" type="noConversion"/>
  </si>
  <si>
    <t>02. 문화재공간분석_2024.01.03 3page</t>
    <phoneticPr fontId="1" type="noConversion"/>
  </si>
  <si>
    <t>02. 문화재공간분석_2024.01.03 4page</t>
    <phoneticPr fontId="1" type="noConversion"/>
  </si>
  <si>
    <t>02. 문화재공간분석_2024.01.03 5page</t>
    <phoneticPr fontId="1" type="noConversion"/>
  </si>
  <si>
    <t>현상변경시뮬레이션</t>
    <phoneticPr fontId="1" type="noConversion"/>
  </si>
  <si>
    <t>현상변경분석(문화재중심)</t>
    <phoneticPr fontId="1" type="noConversion"/>
  </si>
  <si>
    <t>02. 문화재공간분석_2024.01.03 6page</t>
    <phoneticPr fontId="1" type="noConversion"/>
  </si>
  <si>
    <t>02. 문화재공간분석_2024.01.03 7page</t>
    <phoneticPr fontId="1" type="noConversion"/>
  </si>
  <si>
    <t>현상변경분석(신규건축물중심)</t>
    <phoneticPr fontId="1" type="noConversion"/>
  </si>
  <si>
    <t>02. 문화재공간분석_2024.01.03 8page</t>
    <phoneticPr fontId="1" type="noConversion"/>
  </si>
  <si>
    <t>3  번에서 입력 값들의 타입과 길이를 지정 할 필요가 있음</t>
    <phoneticPr fontId="1" type="noConversion"/>
  </si>
  <si>
    <t>가시권분석(문화재중심)</t>
    <phoneticPr fontId="1" type="noConversion"/>
  </si>
  <si>
    <t>02. 문화재공간분석_2024.01.03 11page</t>
    <phoneticPr fontId="1" type="noConversion"/>
  </si>
  <si>
    <t>02. 문화재공간분석_2024.01.03 12page</t>
    <phoneticPr fontId="1" type="noConversion"/>
  </si>
  <si>
    <t>조망점분석</t>
    <phoneticPr fontId="1" type="noConversion"/>
  </si>
  <si>
    <t>02. 문화재공간분석_2024.01.03 14page</t>
    <phoneticPr fontId="1" type="noConversion"/>
  </si>
  <si>
    <t>1  번에서 입력 항목들의 타입 및 길이 정의 필요</t>
    <phoneticPr fontId="1" type="noConversion"/>
  </si>
  <si>
    <t>02. 문화재공간분석_2024.01.03 15page</t>
    <phoneticPr fontId="1" type="noConversion"/>
  </si>
  <si>
    <t>02. 문화재공간분석_2024.01.03 16page</t>
    <phoneticPr fontId="1" type="noConversion"/>
  </si>
  <si>
    <t>02. 문화재공간분석_2024.01.03 17page</t>
    <phoneticPr fontId="1" type="noConversion"/>
  </si>
  <si>
    <t>02. 문화재공간분석_2024.01.03 18page</t>
    <phoneticPr fontId="1" type="noConversion"/>
  </si>
  <si>
    <t>신규문화재보호구역설정</t>
    <phoneticPr fontId="1" type="noConversion"/>
  </si>
  <si>
    <t>1  번에서 삭제 할 경우 삭제 하시겠습니까? 예, 아니오 경고창 필요 함</t>
    <phoneticPr fontId="1" type="noConversion"/>
  </si>
  <si>
    <t>02. 문화재공간분석_2024.01.03 19page</t>
    <phoneticPr fontId="1" type="noConversion"/>
  </si>
  <si>
    <t>3  번에서 입력 항목의 타입 및 길이 지정할 필요가 있음</t>
    <phoneticPr fontId="1" type="noConversion"/>
  </si>
  <si>
    <t xml:space="preserve">4  번에서 설정 버턴을 클릭하면 경고창 필요 함. 반영 되었는지 알 수 없음.   예) 저장하시겠습니까? 예, 아니오  </t>
    <phoneticPr fontId="1" type="noConversion"/>
  </si>
  <si>
    <t>4  번에서 설정 버턴 클릭시  3  번의  정확한 입력 값이 아니면 입력 하라고 경고메세지 보여줘야 함. 예) 평슬라브 입력값은 숫자만 가능합니다.</t>
    <phoneticPr fontId="1" type="noConversion"/>
  </si>
  <si>
    <t>리포트관리(문화재)</t>
    <phoneticPr fontId="1" type="noConversion"/>
  </si>
  <si>
    <t>리포트이력관리(문화)</t>
    <phoneticPr fontId="1" type="noConversion"/>
  </si>
  <si>
    <t>1  번에서 선택하라고 되어 있는데 선택을 하지 않아도 목록 조회가 됨. 선택하십시오 보단 - 전체 – 로 표현 하는것이 맞음</t>
    <phoneticPr fontId="1" type="noConversion"/>
  </si>
  <si>
    <t>02. 문화재공간분석_2024.01.03 20page</t>
    <phoneticPr fontId="1" type="noConversion"/>
  </si>
  <si>
    <t>2  번에서 어느 업무에서 파생된 보고서 인지 파악이 안됨. 보고서명 앞에 보고서 명을 보여줄 필요가 있음</t>
    <phoneticPr fontId="1" type="noConversion"/>
  </si>
  <si>
    <t>2  번에서 리스트에 마우스 접근시 손가락 표시 안되게 한다. 자꾸 눌러보게 됨</t>
    <phoneticPr fontId="1" type="noConversion"/>
  </si>
  <si>
    <t>도로점용인허가</t>
    <phoneticPr fontId="1" type="noConversion"/>
  </si>
  <si>
    <t>도로점용인허가현황</t>
  </si>
  <si>
    <t>도로점용인허가현황조회</t>
    <phoneticPr fontId="1" type="noConversion"/>
  </si>
  <si>
    <t>03. 도로점용인허가_2024.01.09 1page</t>
    <phoneticPr fontId="1" type="noConversion"/>
  </si>
  <si>
    <t>1  번에서 마우스로 스크롤 상하 이동시 작동 안됨. 그대로 멈춤. 화면을 닫고 다시 메뉴 open 해야만 작동됨. 시도,시군구,읍면동, 리선택 동일 함</t>
    <phoneticPr fontId="1" type="noConversion"/>
  </si>
  <si>
    <t>도로점용(연결)인허가심의</t>
  </si>
  <si>
    <t>점용허가금지구간가시화</t>
    <phoneticPr fontId="1" type="noConversion"/>
  </si>
  <si>
    <t>1  번에서 새로운 메뉴를 open 했음에도 불구하고 이전에 선택한 시도,시군구 정보가 그대로 남아 있음. 기본적으로 새로운 메뉴를 open 하면 이전 정보는 clear 된 상태로 보여지는것이 맞음</t>
    <phoneticPr fontId="1" type="noConversion"/>
  </si>
  <si>
    <t>03. 도로점용인허가_2024.01.09 7page</t>
    <phoneticPr fontId="1" type="noConversion"/>
  </si>
  <si>
    <t>2  번에서 마우스로 스크롤 상하 이동시 작동 안됨. 그대로 멈춤. 화면을 닫고 다시 메뉴 open 해야만 작동됨. 시도,시군구,읍면동, 리선택 동일 함</t>
    <phoneticPr fontId="1" type="noConversion"/>
  </si>
  <si>
    <t>화면 open 시 이전 화면에서 선택한 주소가 이 화면에 표시 되어야 한다. 어느 주소/지번을 보고 있는지 알수가 없다</t>
    <phoneticPr fontId="1" type="noConversion"/>
  </si>
  <si>
    <t>03. 도로점용인허가_2024.01.09 8page</t>
    <phoneticPr fontId="1" type="noConversion"/>
  </si>
  <si>
    <t>1  번에서 “&lt;“  선택시  2  번과 같이 clear 되어 버림.</t>
    <phoneticPr fontId="1" type="noConversion"/>
  </si>
  <si>
    <t>1  번에서 주소/지번을 선택하면 2  번 위치에 하이라이트 기능이 되었으면 한다. 검색이후 다음 화면으로 넘어가면 어느 지번인지 알수가 없음</t>
    <phoneticPr fontId="1" type="noConversion"/>
  </si>
  <si>
    <t>03. 도로점용인허가_2024.01.09 9page</t>
    <phoneticPr fontId="1" type="noConversion"/>
  </si>
  <si>
    <t>1  번에서 시설물 선택시 아무런 작동 하지 않음</t>
    <phoneticPr fontId="1" type="noConversion"/>
  </si>
  <si>
    <t>03. 도로점용인허가_2024.01.09 10page</t>
    <phoneticPr fontId="1" type="noConversion"/>
  </si>
  <si>
    <t>2  번에서 입력 항목의 타입/길이 고정 할 필요가 있음</t>
    <phoneticPr fontId="1" type="noConversion"/>
  </si>
  <si>
    <t>3  번에서 화면 사이즈 조정 필요</t>
    <phoneticPr fontId="1" type="noConversion"/>
  </si>
  <si>
    <t>4  번에서 5  번과 같이 지정을 하면  4  번에는 뭐가 입력이 되는지?</t>
    <phoneticPr fontId="1" type="noConversion"/>
  </si>
  <si>
    <t>1  번에서 버턴 클릭시 아무런 반응 없음. 뭘  업데이트 하라는건지?</t>
    <phoneticPr fontId="1" type="noConversion"/>
  </si>
  <si>
    <t>03. 도로점용인허가_2024.01.09 11page</t>
    <phoneticPr fontId="1" type="noConversion"/>
  </si>
  <si>
    <t>2  번에서 버턴 클릭시 아무런 반응 없음. 뭘  삭제 하라는건지?</t>
    <phoneticPr fontId="1" type="noConversion"/>
  </si>
  <si>
    <t>3  번에서 클릭하여 상세 작업하는것이 아니라면 손가락 표시 삭제 함. 자꾸 눌러보게 됨</t>
    <phoneticPr fontId="1" type="noConversion"/>
  </si>
  <si>
    <t>4  번에서 창의 사이즈를 크게 조정하는것이 맞음</t>
    <phoneticPr fontId="1" type="noConversion"/>
  </si>
  <si>
    <t>5  번에서 버턴 및 “&lt;“ 의미는 동일 한 것이라면 둘중에 하나는 삭제하는것이 맞음</t>
    <phoneticPr fontId="1" type="noConversion"/>
  </si>
  <si>
    <t>6  번에서  완료 버턴을 클릭하면 이 후 작업은 뭔가요? 저장한 사항은 어디서 볼 수 있는지?</t>
    <phoneticPr fontId="1" type="noConversion"/>
  </si>
  <si>
    <t>7  번에서 메인에서 조회하면 아무것도 안나옴. 저장 되었는지 확인 불가능</t>
    <phoneticPr fontId="1" type="noConversion"/>
  </si>
  <si>
    <t>예상점용료산출</t>
    <phoneticPr fontId="1" type="noConversion"/>
  </si>
  <si>
    <t>도로점용(연결)인허가심의</t>
    <phoneticPr fontId="1" type="noConversion"/>
  </si>
  <si>
    <t>03. 도로점용인허가_2024.01.09 12page</t>
    <phoneticPr fontId="1" type="noConversion"/>
  </si>
  <si>
    <t>불법도로점용관리</t>
  </si>
  <si>
    <t>불법도로점용현황</t>
  </si>
  <si>
    <t>03. 도로점용인허가_2024.01.09 13page</t>
    <phoneticPr fontId="1" type="noConversion"/>
  </si>
  <si>
    <t>2  번에서 3  번으로 변경하면 3  번 값은 그대로 남아 있음. Clear 되어야 함</t>
    <phoneticPr fontId="1" type="noConversion"/>
  </si>
  <si>
    <t>4  번에서 검색 버턴 클릭하면 필수 항목 입력 유무를 구체적으로 보여준다. 예) 시/군/구를 선택하세요, 읍/면/동을 선택하세요</t>
    <phoneticPr fontId="1" type="noConversion"/>
  </si>
  <si>
    <t>1  번에서 입력하는 항목들의 타입, 자리수를 정의 할 필요가 있음. 또한 필수적으로 입력해야 할 항목들 정의 필요</t>
    <phoneticPr fontId="1" type="noConversion"/>
  </si>
  <si>
    <t>03. 도로점용인허가_2024.01.09 14page</t>
    <phoneticPr fontId="1" type="noConversion"/>
  </si>
  <si>
    <t>1  번에서 날짜 부분은 입력하지 말고 달력을 선택하여 입력하도록 한다</t>
    <phoneticPr fontId="1" type="noConversion"/>
  </si>
  <si>
    <t>1  번에서 입력하는 창 사이즈를 아래로 늘려 전체 항목이 보이도록 한다</t>
    <phoneticPr fontId="1" type="noConversion"/>
  </si>
  <si>
    <t>2  번에서 지도상에 포인트를 찍으면 위치에 주소가 나와야 하는거 아닌가?</t>
    <phoneticPr fontId="1" type="noConversion"/>
  </si>
  <si>
    <t>1  번에서 등록번호 반영 안됨</t>
    <phoneticPr fontId="1" type="noConversion"/>
  </si>
  <si>
    <t>03. 도로점용인허가_2024.01.09 15page</t>
    <phoneticPr fontId="1" type="noConversion"/>
  </si>
  <si>
    <t>2  번에서 위치 항목에 어떤 내용으로 입력 되어야 하는지?</t>
    <phoneticPr fontId="1" type="noConversion"/>
  </si>
  <si>
    <t>3  번에서 사이즈가 맞지 않음</t>
    <phoneticPr fontId="1" type="noConversion"/>
  </si>
  <si>
    <t>4  번에서 창 배경색상이 구분이 안됨, cancel, ok  예, 아니오 로 표현할것</t>
    <phoneticPr fontId="1" type="noConversion"/>
  </si>
  <si>
    <t>1  번에서 검색하면  2  번 화면이 나타남. 여기에  1  번의 지번을 표현되어야 한다. 현재 작업하고 있는 지번이 뭔지 알아야 함</t>
    <phoneticPr fontId="1" type="noConversion"/>
  </si>
  <si>
    <t>03. 도로점용인허가_2024.01.09 16page</t>
    <phoneticPr fontId="1" type="noConversion"/>
  </si>
  <si>
    <t>3  번에서 “ &lt; “ 클릭 하면 4  번 화면으로 넘어감. 여기서 5  번과 같이 주소의 지번이 clear 됨</t>
    <phoneticPr fontId="1" type="noConversion"/>
  </si>
  <si>
    <t>04. 하천모니터링_2024.01.03 1page</t>
    <phoneticPr fontId="1" type="noConversion"/>
  </si>
  <si>
    <t>실시간하천모니터링</t>
  </si>
  <si>
    <t>하천모니터링</t>
  </si>
  <si>
    <t>04. 하천모니터링_2024.01.03 2page</t>
    <phoneticPr fontId="1" type="noConversion"/>
  </si>
  <si>
    <t>04. 하천모니터링_2024.01.03 3page</t>
    <phoneticPr fontId="1" type="noConversion"/>
  </si>
  <si>
    <t>04. 하천모니터링_2024.01.03 4page</t>
    <phoneticPr fontId="1" type="noConversion"/>
  </si>
  <si>
    <t>도시공간분석</t>
    <phoneticPr fontId="1" type="noConversion"/>
  </si>
  <si>
    <t>리포트관리(도시공간)</t>
  </si>
  <si>
    <t>리포트이력관리(도시공간)</t>
    <phoneticPr fontId="1" type="noConversion"/>
  </si>
  <si>
    <t>1  번에서 스크롤 움직이면 그 이후 작동이 멈춤. 아무것도 안됨</t>
    <phoneticPr fontId="1" type="noConversion"/>
  </si>
  <si>
    <t>3  번에서 달력 선택으로 할것. 입력창 입력 불가</t>
    <phoneticPr fontId="1" type="noConversion"/>
  </si>
  <si>
    <t>4  번에서 입력 값 길이 제한 할 필요가 있음. 예) 100자 이내로 입력하세요</t>
    <phoneticPr fontId="1" type="noConversion"/>
  </si>
  <si>
    <t>5  번에서 마우스 접근하면 손가락 모양으로 표시되어 자꾸 눌러보게 됨. 손가락 표시 해제 바람</t>
    <phoneticPr fontId="1" type="noConversion"/>
  </si>
  <si>
    <t>4  번에서 버턴클릭시 삭제하시겠습니까? 예, 아니오 경과메세지 보여줘야 한다</t>
    <phoneticPr fontId="1" type="noConversion"/>
  </si>
  <si>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phoneticPr fontId="1" type="noConversion"/>
  </si>
  <si>
    <t>5  번에서 페이지 순번들을 화면 가운데로 정렬 시킴</t>
    <phoneticPr fontId="1" type="noConversion"/>
  </si>
  <si>
    <t>05. 도시공간분석(입면적,차폐율,조망및전망,바람길)_2024.01.02</t>
    <phoneticPr fontId="1" type="noConversion"/>
  </si>
  <si>
    <t>도시환경분석</t>
    <phoneticPr fontId="1" type="noConversion"/>
  </si>
  <si>
    <t>수목식재시뮬레이션</t>
  </si>
  <si>
    <t>1  번,  3   번 에서 스크롤 선택 하면 아무런 작동 하지 않음. 메뉴를 닫고 다시 open  해야 함. 시도,구군,읍면동 전부 확인 해야 함</t>
    <phoneticPr fontId="1" type="noConversion"/>
  </si>
  <si>
    <t>07. 도시환경분석(수목식재,대기질,가로등)_2024.01.02 3page</t>
    <phoneticPr fontId="1" type="noConversion"/>
  </si>
  <si>
    <t>식재현황조회</t>
    <phoneticPr fontId="1" type="noConversion"/>
  </si>
  <si>
    <t>07. 도시환경분석(수목식재,대기질,가로등)_2024.01.02 4page</t>
    <phoneticPr fontId="1" type="noConversion"/>
  </si>
  <si>
    <t>1  번에서 입력항목의 타입과 길이 고정 할 필요가 있음</t>
    <phoneticPr fontId="1" type="noConversion"/>
  </si>
  <si>
    <t>07. 도시환경분석(수목식재,대기질,가로등)_2024.01.02 5page</t>
    <phoneticPr fontId="1" type="noConversion"/>
  </si>
  <si>
    <t>4  번에서 파일 첨부를 하고 업로드 버턴을 클릭하여도 아무런 반응 없음</t>
    <phoneticPr fontId="1" type="noConversion"/>
  </si>
  <si>
    <t>전반적인 작동여부를 확인 해볼 필요가 있음. 하고자 하는 의도가 뭔지 파악 하기 힘듦</t>
    <phoneticPr fontId="1" type="noConversion"/>
  </si>
  <si>
    <t>07. 도시환경분석(수목식재,대기질,가로등)_2024.01.02 6page</t>
    <phoneticPr fontId="1" type="noConversion"/>
  </si>
  <si>
    <t>개체목위험도분석</t>
    <phoneticPr fontId="1" type="noConversion"/>
  </si>
  <si>
    <t>1  번에서 스크롤 선택하여 이동하면 먹통이 되어 버림. 시도, 구군,읍면동 마찬가지 임. 메뉴 닫고 open 해야만 작동 함</t>
    <phoneticPr fontId="1" type="noConversion"/>
  </si>
  <si>
    <t xml:space="preserve">2  번에서 조건으로 검색하면 3  번과 같이 일치하지 않는 자료가 보여짐. 2  번에서 시도 선택시 시군구 – 전체- , 읍면동 –전체-로 표현 되어야 함. </t>
    <phoneticPr fontId="1" type="noConversion"/>
  </si>
  <si>
    <t>4  번에서 관리기관 검색의 의미를 모르겠음. 시도로 검색을 하고자 한다면 2  번에서 시도: 선택, 시군구: 전체, 읍면동 : 전체 로 하면 될것으로 보임</t>
    <phoneticPr fontId="1" type="noConversion"/>
  </si>
  <si>
    <t>07. 도시환경분석(수목식재,대기질,가로등)_2024.01.02 7page</t>
    <phoneticPr fontId="1" type="noConversion"/>
  </si>
  <si>
    <t>수목정보관리</t>
    <phoneticPr fontId="1" type="noConversion"/>
  </si>
  <si>
    <t>2  번에서 클릭하여 정보를 상세 확인 하는 기능이 아니라면 손가락 표시 삭제 함, 자꾸 눌러보게 됨</t>
    <phoneticPr fontId="1" type="noConversion"/>
  </si>
  <si>
    <t>07. 도시환경분석(수목식재,대기질,가로등)_2024.01.02 8page</t>
    <phoneticPr fontId="1" type="noConversion"/>
  </si>
  <si>
    <t>2  번에서 입력 항목의 타입 및 길이 고정 할 필요가 있음</t>
    <phoneticPr fontId="1" type="noConversion"/>
  </si>
  <si>
    <t>07. 도시환경분석(수목식재,대기질,가로등)_2024.01.02 9page</t>
    <phoneticPr fontId="1" type="noConversion"/>
  </si>
  <si>
    <t>07. 도시환경분석(수목식재,대기질,가로등)_2024.01.02 10page</t>
    <phoneticPr fontId="1" type="noConversion"/>
  </si>
  <si>
    <t>수목식재</t>
    <phoneticPr fontId="1" type="noConversion"/>
  </si>
  <si>
    <t xml:space="preserve">1  번에서 새로운 수목식재를 입력 했는데 페이지 3으로 이동 되어 있음. </t>
    <phoneticPr fontId="1" type="noConversion"/>
  </si>
  <si>
    <t>3  번 화면에서 닫기 표준, 팝업 배경색 등 , 입력 항목의 타입 및 길이 지정 할 필요가 있음. 식재_주소 입력을 텍스트 입력으로만 가능하게 하는것이 맞는가?</t>
    <phoneticPr fontId="1" type="noConversion"/>
  </si>
  <si>
    <t>4  번에서 삭제시 경고창 보여줘야 한다. 예) 삭제하시겠습니까? 예, 아니오</t>
    <phoneticPr fontId="1" type="noConversion"/>
  </si>
  <si>
    <t>4  번에서 삭제시 라디오 버턴으로 삭제 항목을 선택하지 않았을 경우 선택 하라는 메시지 보여줘야 한다</t>
    <phoneticPr fontId="1" type="noConversion"/>
  </si>
  <si>
    <t>5  번에서 불러오기 실행시 이미지가 너무 가까이 확대되어 보여줘서 줌 아웃을 해야 하는 번거로움 있음. 처음 수목식재 할 당시의 상태로 불러 왔으면 한다</t>
    <phoneticPr fontId="1" type="noConversion"/>
  </si>
  <si>
    <t>07. 도시환경분석(수목식재,대기질,가로등)_2024.01.02 11page</t>
    <phoneticPr fontId="1" type="noConversion"/>
  </si>
  <si>
    <t>대기질모니터링</t>
  </si>
  <si>
    <t>대기질조회</t>
    <phoneticPr fontId="1" type="noConversion"/>
  </si>
  <si>
    <t>1  번에서 스크롤을 움직이면 콤보 작동 안됨. 스크롤 한번 움직이면 시도 선택 안됨, 화면을 닫고 다시 open 해야 함</t>
    <phoneticPr fontId="1" type="noConversion"/>
  </si>
  <si>
    <t>3  번에서 “만촌동＂을 입력하고 Enter를 치면 4  번에서 “만촌동＂관측소명이 조회 됨. 하지만 3  번에서 입력한 조건값은 사라짐</t>
    <phoneticPr fontId="1" type="noConversion"/>
  </si>
  <si>
    <t>07. 도시환경분석(수목식재,대기질,가로등)_2024.01.02 12page</t>
    <phoneticPr fontId="1" type="noConversion"/>
  </si>
  <si>
    <t>1  번에서 과 같이 선택하고 2   번  조건검색에  “만촌동” 입력하면  3  번과 같은 목록이 조회 됨. 2  번의 조건검색과 1  번의 시도는 서로 다른 지역 임</t>
    <phoneticPr fontId="1" type="noConversion"/>
  </si>
  <si>
    <t>4  번과 같이 시도에 경기를 선택하면 32페이지의 관측소가 있음. 5  번에는 첫번째 페이지의 관측소만 보여지고 있음. 전체 선택의 의미가 무색함. 이 화면에선 페이징의 의미를 좀 생각해볼 필요가 있음</t>
    <phoneticPr fontId="1" type="noConversion"/>
  </si>
  <si>
    <t>6  번에서 시도에 포함된 관측소명이 서로 다른 지역의 관측소명이 보여지고 있음</t>
    <phoneticPr fontId="1" type="noConversion"/>
  </si>
  <si>
    <t>07. 도시환경분석(수목식재,대기질,가로등)_2024.01.02 13page</t>
    <phoneticPr fontId="1" type="noConversion"/>
  </si>
  <si>
    <t>도시숲시뮬레이션</t>
    <phoneticPr fontId="1" type="noConversion"/>
  </si>
  <si>
    <t>1 번에서 스크롤을 움직이면 콤보 작동 안됨. 스크롤 한번 움직이면 시도 선택 안됨, 화면을 닫고 다시 open 해야 함</t>
    <phoneticPr fontId="1" type="noConversion"/>
  </si>
  <si>
    <t>2  번에서 입력 항목의 타입 및 길이 고정 할 필요가 있음. 초기값 “0” 이 지워지지 않음</t>
    <phoneticPr fontId="1" type="noConversion"/>
  </si>
  <si>
    <t>3  번에서 마우스 이동시 손가락 모양 나타남. 작업항목이 아니므로 손가락 표시 해제 함. 자꾸 눌러보게 됨</t>
    <phoneticPr fontId="1" type="noConversion"/>
  </si>
  <si>
    <t>07. 도시환경분석(수목식재,대기질,가로등)_2024.01.02 14page</t>
    <phoneticPr fontId="1" type="noConversion"/>
  </si>
  <si>
    <t>1  번에서 확인 버턴 클릭하면 2  번과 같이 나옴. 시뮬레이션의 결과라고 하기엔 많이 부족 함</t>
    <phoneticPr fontId="1" type="noConversion"/>
  </si>
  <si>
    <t>07. 도시환경분석(수목식재,대기질,가로등)_2024.01.02 15page</t>
    <phoneticPr fontId="1" type="noConversion"/>
  </si>
  <si>
    <t>07. 도시환경분석(수목식재,대기질,가로등)_2024.01.02 16page</t>
    <phoneticPr fontId="1" type="noConversion"/>
  </si>
  <si>
    <t>2  번, 4   번 에서 현재 선택되어 작업 하는 있는 버턴을 색상으로 구분할 필요가 있음</t>
    <phoneticPr fontId="1" type="noConversion"/>
  </si>
  <si>
    <t>2  번에서 시뮬레이션 구역설정이랑  3   번에서 시뮬레이션 구역설정 차이가 뭔가? 용어 변경 필요</t>
    <phoneticPr fontId="1" type="noConversion"/>
  </si>
  <si>
    <t>07. 도시환경분석(수목식재,대기질,가로등)_2024.01.02 17page</t>
    <phoneticPr fontId="1" type="noConversion"/>
  </si>
  <si>
    <t>07. 도시환경분석(수목식재,대기질,가로등)_2024.01.02 18page</t>
    <phoneticPr fontId="1" type="noConversion"/>
  </si>
  <si>
    <t>도시숲시뮬레이션리포트</t>
    <phoneticPr fontId="1" type="noConversion"/>
  </si>
  <si>
    <t>1  번에서 보고서 정보가 없어 확인 불가능</t>
    <phoneticPr fontId="1" type="noConversion"/>
  </si>
  <si>
    <t>재난재해분석</t>
    <phoneticPr fontId="1" type="noConversion"/>
  </si>
  <si>
    <t>재난재해정보조회</t>
  </si>
  <si>
    <t>재난재해정보조회</t>
    <phoneticPr fontId="1" type="noConversion"/>
  </si>
  <si>
    <t>10. 재난재해분석_2024.01.09 1page</t>
    <phoneticPr fontId="1" type="noConversion"/>
  </si>
  <si>
    <t>3  번에서 날자 입력 불가능하게 한다. 달력 선택만 가능하게 한다.</t>
    <phoneticPr fontId="1" type="noConversion"/>
  </si>
  <si>
    <t>10. 재난재해분석_2024.01.09 2page</t>
    <phoneticPr fontId="1" type="noConversion"/>
  </si>
  <si>
    <t>1  번 스크롤을 선택하여 위,아래 이동하면 더 이상 작동하지 않음. 시도, 시군구, 읍면동 동일한 현상 발생. 화면을 닫고 다시 open 해야 함</t>
    <phoneticPr fontId="1" type="noConversion"/>
  </si>
  <si>
    <t>5  번에서 상세정보가 나오지 않아 타입 및 길이 등 확인 할 방법이 없음. 테스트 데이터 넣고 확인 할것. 숫자, 날짜, 한글 짤림 등</t>
    <phoneticPr fontId="1" type="noConversion"/>
  </si>
  <si>
    <t>10. 재난재해분석_2024.01.09 3page</t>
    <phoneticPr fontId="1" type="noConversion"/>
  </si>
  <si>
    <t>1  번에서 년도를 선택한 후 그 이후 프로세스가 뭔가? 선택하여도 아무런 작동 하지 않음</t>
    <phoneticPr fontId="1" type="noConversion"/>
  </si>
  <si>
    <t>1  번에서 스크롤을 선택하여 위,아래 이동하면 더 이상 작동하지 않음. 시도, 시군구 동일한 현상 발생. 화면을 닫고 다시 open 해야 함</t>
    <phoneticPr fontId="1" type="noConversion"/>
  </si>
  <si>
    <t>2  번에서 스크롤 이동이 안됨</t>
    <phoneticPr fontId="1" type="noConversion"/>
  </si>
  <si>
    <t>3  번에서 시도와 시군구가 서로 다름. 시도 변경시 시군구도 변경 되어야 함</t>
    <phoneticPr fontId="1" type="noConversion"/>
  </si>
  <si>
    <t>10. 재난재해분석_2024.01.09 4page</t>
    <phoneticPr fontId="1" type="noConversion"/>
  </si>
  <si>
    <t>1  번에서 검색 결과 있는데도 불구하고 짤려 보임.  2  번  스크롤을 내려도 내려오지 않음. 3   번 전부 선택하여 검색하여도 동일한 현상임</t>
    <phoneticPr fontId="1" type="noConversion"/>
  </si>
  <si>
    <t>4  번에서 위치 정보가 동일하게 보여지고 있음. 위치에서 왜 “봉명동＂이 나오는지 ? 측정소인지? 3  번의 측정하는 장소가 동일한건지 ?</t>
    <phoneticPr fontId="1" type="noConversion"/>
  </si>
  <si>
    <t>10. 재난재해분석_2024.01.09 5page</t>
    <phoneticPr fontId="1" type="noConversion"/>
  </si>
  <si>
    <t>1  번에서 스크롤을 선택하여 위,아래 이동하면 더 이상 작동하지 않음. 시도, 시군구, 읍면동 동일한 현상 발생. 화면을 닫고 다시 open 해야 함</t>
    <phoneticPr fontId="1" type="noConversion"/>
  </si>
  <si>
    <t>예상범람피해분석</t>
    <phoneticPr fontId="1" type="noConversion"/>
  </si>
  <si>
    <t>2  번에서 시도에 따른 시군구, 읍면동이 맞지 않음. 시도가 변경되면 시군구, 읍면동도 변경되어야 함</t>
    <phoneticPr fontId="1" type="noConversion"/>
  </si>
  <si>
    <t>10. 재난재해분석_2024.01.09 6page</t>
    <phoneticPr fontId="1" type="noConversion"/>
  </si>
  <si>
    <t>10. 재난재해분석_2024.01.09 7page</t>
    <phoneticPr fontId="1" type="noConversion"/>
  </si>
  <si>
    <t>1  번에서 항목의 타입 및 길이 고정 할 필요가 있음. 예) 숫자, 3자리</t>
    <phoneticPr fontId="1" type="noConversion"/>
  </si>
  <si>
    <t>10. 재난재해분석_2024.01.09 8page</t>
    <phoneticPr fontId="1" type="noConversion"/>
  </si>
  <si>
    <t>1  번에서 스크롤 위/아래 조정이 안됨(마우스)</t>
    <phoneticPr fontId="1" type="noConversion"/>
  </si>
  <si>
    <t>2  번에서 구역 면적 소수점 2자리까지 표현 함</t>
    <phoneticPr fontId="1" type="noConversion"/>
  </si>
  <si>
    <t>4  번에서 숫자 표현 방법 수정 할것. 예) 10,030</t>
    <phoneticPr fontId="1" type="noConversion"/>
  </si>
  <si>
    <t>5  번에서 지하건축물 클릭하여도 반응이 없음. 구현 여부 확인 할것</t>
    <phoneticPr fontId="1" type="noConversion"/>
  </si>
  <si>
    <t>10. 재난재해분석_2024.01.09 9page</t>
    <phoneticPr fontId="1" type="noConversion"/>
  </si>
  <si>
    <t>3  번에서 숫자 표현 방법 수정 할것. 예) 10,030</t>
    <phoneticPr fontId="1" type="noConversion"/>
  </si>
  <si>
    <t>산사태피해분석</t>
    <phoneticPr fontId="1" type="noConversion"/>
  </si>
  <si>
    <t>1  번에서 스크롤을 선택하여 위,아래 이동하면 작동 안됨</t>
    <phoneticPr fontId="1" type="noConversion"/>
  </si>
  <si>
    <t>10. 재난재해분석_2024.01.09 11page</t>
    <phoneticPr fontId="1" type="noConversion"/>
  </si>
  <si>
    <t>10. 재난재해분석_2024.01.09 12page</t>
    <phoneticPr fontId="1" type="noConversion"/>
  </si>
  <si>
    <t>3  번에서 조회 버턴 클릭시 맞지 않는 정보 보여지고 있음</t>
    <phoneticPr fontId="1" type="noConversion"/>
  </si>
  <si>
    <t>4  번에서 마우스 클릭이 아니고 드래그 방식으로 변경 되어야 함</t>
    <phoneticPr fontId="1" type="noConversion"/>
  </si>
  <si>
    <t>10. 재난재해분석_2024.01.09 13page</t>
    <phoneticPr fontId="1" type="noConversion"/>
  </si>
  <si>
    <t>리포트이력관리(재난)</t>
    <phoneticPr fontId="1" type="noConversion"/>
  </si>
  <si>
    <t>1  번에서 검색어의 용어가 모호 함. 보고서명을 입력하세요가 맞음. 입력 항목의 타입 및 길이 고정 할 필요가 있음. 예) 보고서명을 100자 이내로 입력하세요</t>
    <phoneticPr fontId="1" type="noConversion"/>
  </si>
  <si>
    <t>2  번에서 손가락 표시를 해제 함. 자꾸 클릭 해봄. 아무런 작동도 안함</t>
    <phoneticPr fontId="1" type="noConversion"/>
  </si>
  <si>
    <t>3  번에서 위치 주소의 의미가 뭔가? 여러 구역을 선택하여 시뮬레이션을 했음에도 특정 주소가 의미 있을까?</t>
    <phoneticPr fontId="1" type="noConversion"/>
  </si>
  <si>
    <t>4  번에서 면적 표현을 소수점 2자리까지 표현 함</t>
    <phoneticPr fontId="1" type="noConversion"/>
  </si>
  <si>
    <t>6  번에서 삭제를 하면 삭제하시겠습니까? 예,아니오 경고창 나와야 함</t>
    <phoneticPr fontId="1" type="noConversion"/>
  </si>
  <si>
    <t>건축인허가</t>
    <phoneticPr fontId="1" type="noConversion"/>
  </si>
  <si>
    <t>건축인허가정보관리</t>
    <phoneticPr fontId="1" type="noConversion"/>
  </si>
  <si>
    <t>건축인허가시뮬레이션</t>
    <phoneticPr fontId="1" type="noConversion"/>
  </si>
  <si>
    <t>보고서이력관리(건축)</t>
    <phoneticPr fontId="1" type="noConversion"/>
  </si>
  <si>
    <t>문화재검색</t>
    <phoneticPr fontId="1" type="noConversion"/>
  </si>
  <si>
    <t>국유재산필지관리</t>
    <phoneticPr fontId="1" type="noConversion"/>
  </si>
  <si>
    <t>현상변경분석(문화재중심)</t>
    <phoneticPr fontId="1" type="noConversion"/>
  </si>
  <si>
    <t>현상변경분석(신규건축물중심)</t>
    <phoneticPr fontId="1" type="noConversion"/>
  </si>
  <si>
    <t>가시권분석(문화재중심)</t>
    <phoneticPr fontId="1" type="noConversion"/>
  </si>
  <si>
    <t>조망점분석</t>
    <phoneticPr fontId="1" type="noConversion"/>
  </si>
  <si>
    <t>신규문화재보호구역설정</t>
    <phoneticPr fontId="1" type="noConversion"/>
  </si>
  <si>
    <t>리포트이력관리(문화)</t>
    <phoneticPr fontId="1" type="noConversion"/>
  </si>
  <si>
    <t>현상변경시뮬레이션</t>
    <phoneticPr fontId="1" type="noConversion"/>
  </si>
  <si>
    <t>문화재정보조회</t>
    <phoneticPr fontId="1" type="noConversion"/>
  </si>
  <si>
    <t>도로점용인허가현황조회</t>
    <phoneticPr fontId="1" type="noConversion"/>
  </si>
  <si>
    <t>점용허가금지구간가시화</t>
    <phoneticPr fontId="1" type="noConversion"/>
  </si>
  <si>
    <t>예상점용료산출</t>
    <phoneticPr fontId="1" type="noConversion"/>
  </si>
  <si>
    <t>불법도로점용관리</t>
    <phoneticPr fontId="1" type="noConversion"/>
  </si>
  <si>
    <t>불법도로점용관리</t>
    <phoneticPr fontId="1" type="noConversion"/>
  </si>
  <si>
    <t>도로점용인허가현황</t>
    <phoneticPr fontId="1" type="noConversion"/>
  </si>
  <si>
    <t>도로점용(연결)인허가심의</t>
    <phoneticPr fontId="1" type="noConversion"/>
  </si>
  <si>
    <t>불법도로점용현황</t>
    <phoneticPr fontId="1" type="noConversion"/>
  </si>
  <si>
    <t>불법도로점용현황</t>
    <phoneticPr fontId="1" type="noConversion"/>
  </si>
  <si>
    <t>리포트이력관리(도시공간)</t>
    <phoneticPr fontId="1" type="noConversion"/>
  </si>
  <si>
    <t>출입정보조회</t>
    <phoneticPr fontId="1" type="noConversion"/>
  </si>
  <si>
    <t>공기질현황확인</t>
    <phoneticPr fontId="1" type="noConversion"/>
  </si>
  <si>
    <t>밀집도확인</t>
    <phoneticPr fontId="1" type="noConversion"/>
  </si>
  <si>
    <t>공기질모니터링</t>
    <phoneticPr fontId="1" type="noConversion"/>
  </si>
  <si>
    <t>바람길보기</t>
    <phoneticPr fontId="1" type="noConversion"/>
  </si>
  <si>
    <t>바람길보기</t>
    <phoneticPr fontId="1" type="noConversion"/>
  </si>
  <si>
    <t>식재현황조회</t>
    <phoneticPr fontId="1" type="noConversion"/>
  </si>
  <si>
    <t>개체목위험도분석</t>
    <phoneticPr fontId="1" type="noConversion"/>
  </si>
  <si>
    <t>수목정보관리</t>
    <phoneticPr fontId="1" type="noConversion"/>
  </si>
  <si>
    <t>수목식재</t>
    <phoneticPr fontId="1" type="noConversion"/>
  </si>
  <si>
    <t>대기질조회</t>
    <phoneticPr fontId="1" type="noConversion"/>
  </si>
  <si>
    <t>도시숲시뮬레이션</t>
    <phoneticPr fontId="1" type="noConversion"/>
  </si>
  <si>
    <t>도시숲시뮬레이션리포트</t>
    <phoneticPr fontId="1" type="noConversion"/>
  </si>
  <si>
    <t>가로등현황</t>
    <phoneticPr fontId="1" type="noConversion"/>
  </si>
  <si>
    <t>가로등관리</t>
    <phoneticPr fontId="1" type="noConversion"/>
  </si>
  <si>
    <t>가로등배치및수정</t>
    <phoneticPr fontId="1" type="noConversion"/>
  </si>
  <si>
    <t>가로등배치서비스</t>
    <phoneticPr fontId="1" type="noConversion"/>
  </si>
  <si>
    <t>대기질모니터링</t>
    <phoneticPr fontId="1" type="noConversion"/>
  </si>
  <si>
    <t>대기질모니터링</t>
    <phoneticPr fontId="1" type="noConversion"/>
  </si>
  <si>
    <t>수목식재시뮬레이션</t>
    <phoneticPr fontId="1" type="noConversion"/>
  </si>
  <si>
    <t>수목식재시뮬레이션</t>
    <phoneticPr fontId="1" type="noConversion"/>
  </si>
  <si>
    <t>재난재해정보조회</t>
    <phoneticPr fontId="1" type="noConversion"/>
  </si>
  <si>
    <t>예상범람피해분석</t>
    <phoneticPr fontId="1" type="noConversion"/>
  </si>
  <si>
    <t>산사태피해분석</t>
    <phoneticPr fontId="1" type="noConversion"/>
  </si>
  <si>
    <t>리포트이력관리(재난)</t>
    <phoneticPr fontId="1" type="noConversion"/>
  </si>
  <si>
    <t>토공량분석</t>
    <phoneticPr fontId="1" type="noConversion"/>
  </si>
  <si>
    <t>3월(20)</t>
    <phoneticPr fontId="1" type="noConversion"/>
  </si>
  <si>
    <t>4월(20)</t>
    <phoneticPr fontId="1" type="noConversion"/>
  </si>
  <si>
    <t>5월(20)</t>
    <phoneticPr fontId="1" type="noConversion"/>
  </si>
  <si>
    <t>일생산량</t>
    <phoneticPr fontId="1" type="noConversion"/>
  </si>
  <si>
    <t>6월(테스트)</t>
    <phoneticPr fontId="1" type="noConversion"/>
  </si>
  <si>
    <t>5개월(80D)</t>
    <phoneticPr fontId="1" type="noConversion"/>
  </si>
  <si>
    <t>구분</t>
    <phoneticPr fontId="1" type="noConversion"/>
  </si>
  <si>
    <r>
      <t xml:space="preserve">◎ 이슈사항 : </t>
    </r>
    <r>
      <rPr>
        <b/>
        <u/>
        <sz val="11"/>
        <color rgb="FF000000"/>
        <rFont val="맑은 고딕"/>
        <family val="3"/>
        <charset val="129"/>
        <scheme val="minor"/>
      </rPr>
      <t/>
    </r>
    <phoneticPr fontId="1" type="noConversion"/>
  </si>
  <si>
    <t>플랫폼 1차
(공통, 기능, 분석, 서비스)</t>
    <phoneticPr fontId="1" type="noConversion"/>
  </si>
  <si>
    <t>shp 파일 업로드</t>
    <phoneticPr fontId="1" type="noConversion"/>
  </si>
  <si>
    <t>화면의 기본적으로 사이즈 조정을 불가능하게 한다.좌,우,상,하 조정이 필요한 화면은 담당자가 정해준다.</t>
    <phoneticPr fontId="1" type="noConversion"/>
  </si>
  <si>
    <t>2d파일 업로드(input</t>
    <phoneticPr fontId="1" type="noConversion"/>
  </si>
  <si>
    <t>스마트도로이동</t>
    <phoneticPr fontId="1" type="noConversion"/>
  </si>
  <si>
    <t>기능없음
삭제(LX)</t>
    <phoneticPr fontId="1" type="noConversion"/>
  </si>
  <si>
    <t>삭제(LX)</t>
    <phoneticPr fontId="1" type="noConversion"/>
  </si>
  <si>
    <t>제타럭스 요청할것</t>
    <phoneticPr fontId="1" type="noConversion"/>
  </si>
  <si>
    <t>공간정보 좌표계 변환 반환</t>
    <phoneticPr fontId="1" type="noConversion"/>
  </si>
  <si>
    <t>공간정보 좌표계 변환 요청</t>
    <phoneticPr fontId="1" type="noConversion"/>
  </si>
  <si>
    <t>좌표계 등록 기능</t>
    <phoneticPr fontId="1" type="noConversion"/>
  </si>
  <si>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phoneticPr fontId="1" type="noConversion"/>
  </si>
  <si>
    <t>4  번에서 흰색 글자가 지도상 흰 바탕색이 많이 존재하여 흰글자색이 시각적으로 많이 떨어짐. 눈에 띄는 색으로 변경 필요 함-&gt; 글자에 테두리 검정색 적용</t>
    <phoneticPr fontId="1" type="noConversion"/>
  </si>
  <si>
    <t>-. 건물위치 불일치, 건물명칭겹쳐보임(서울시청으로검색하면 샘플확인가능), 네이버 지도 참조</t>
    <phoneticPr fontId="1" type="noConversion"/>
  </si>
  <si>
    <t>5  번에서 화면 open시 실시간추천으로 초기값 설정할것</t>
    <phoneticPr fontId="1" type="noConversion"/>
  </si>
  <si>
    <t>건물에 표시하는 기준이 뭔지 확인 필요. 예) 1년미만의 색상, 1년이상 2년미만의 색상 등, 실제 건물의 준공년도를 확인하여 점검 할 필요가 있음
     구분설정으로 확인 필요</t>
    <phoneticPr fontId="1" type="noConversion"/>
  </si>
  <si>
    <t>구분설정 : 건물높이( 실제건물높이m)
                 층수(1층은3m기준)
                 노후도(사용승인일기준)
                 건축구조는 삭제
콤보 값을 변경 할것</t>
    <phoneticPr fontId="1" type="noConversion"/>
  </si>
  <si>
    <t>1  번에서 단위 표시 필요 함(pixel)</t>
    <phoneticPr fontId="1" type="noConversion"/>
  </si>
  <si>
    <t>03. 기본기능(LX체크한자료)_2024.01.17 1페이지</t>
    <phoneticPr fontId="1" type="noConversion"/>
  </si>
  <si>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phoneticPr fontId="1" type="noConversion"/>
  </si>
  <si>
    <t>레이어에 등록된 데이터에 대해서 스타일(색상, 투명도, 라벨) 조정이 가능하도록 한다</t>
    <phoneticPr fontId="1" type="noConversion"/>
  </si>
  <si>
    <t>03. 기본기능(LX체크한자료)_2024.01.17 6페이지</t>
    <phoneticPr fontId="1" type="noConversion"/>
  </si>
  <si>
    <t>레이어 색상/투명도 조정 가능해야 함</t>
    <phoneticPr fontId="1" type="noConversion"/>
  </si>
  <si>
    <t>03. 기본기능(LX체크한자료)_2024.01.17 7페이지</t>
    <phoneticPr fontId="1" type="noConversion"/>
  </si>
  <si>
    <t>03. 기본기능(LX체크한자료)_2024.01.17 8페이지</t>
    <phoneticPr fontId="1" type="noConversion"/>
  </si>
  <si>
    <t>날짜 및 시간에 따른 광원 변경이 가능해야 함  현재는 구분없이 동일한 고도 표시됨</t>
    <phoneticPr fontId="1" type="noConversion"/>
  </si>
  <si>
    <t>음영분석, 일조분석 등 변화된(날짜 및 시간) 광원에 따른 서비스 분석이 가능해야 함</t>
    <phoneticPr fontId="1" type="noConversion"/>
  </si>
  <si>
    <t>관리자 페이지 자원관리 기능</t>
    <phoneticPr fontId="1" type="noConversion"/>
  </si>
  <si>
    <t>작업명, 릴리스 유형, 아이디에 따른 목록 조회 가능해야 함</t>
    <phoneticPr fontId="1" type="noConversion"/>
  </si>
  <si>
    <t>작업 수정, 삭제, 저장 가능해야 함</t>
    <phoneticPr fontId="1" type="noConversion"/>
  </si>
  <si>
    <t>삭제된 작업은 NAS에서도 동일하게 삭제되야 함</t>
    <phoneticPr fontId="1" type="noConversion"/>
  </si>
  <si>
    <t>03. 기본기능(LX체크한자료)_2024.01.17 9페이지</t>
    <phoneticPr fontId="1" type="noConversion"/>
  </si>
  <si>
    <t>관리자 페이지 모든 생성 리소스에 대한 저장 위치는 사용자 지정이 가능해야 함</t>
    <phoneticPr fontId="1" type="noConversion"/>
  </si>
  <si>
    <t>03. 기본기능(LX체크한자료)_2024.01.17 10페이지</t>
    <phoneticPr fontId="1" type="noConversion"/>
  </si>
  <si>
    <t>관리자 페이지에 좌표계 관리 기능을 구현한다</t>
    <phoneticPr fontId="1" type="noConversion"/>
  </si>
  <si>
    <t>03. 기본기능(LX체크한자료)_2024.01.17 11페이지</t>
    <phoneticPr fontId="1" type="noConversion"/>
  </si>
  <si>
    <t>관리자 페이지에 데이터 등록 시 좌표계를 가지고 있는 데이터는 해당 좌표계를 등록 및 변경할 수 있어야 한다</t>
    <phoneticPr fontId="1" type="noConversion"/>
  </si>
  <si>
    <t>03. 기본기능(LX체크한자료)_2024.01.17 12페이지</t>
    <phoneticPr fontId="1" type="noConversion"/>
  </si>
  <si>
    <t>GML 파일을 등록해서 활용할 수 있도록 한다</t>
    <phoneticPr fontId="1" type="noConversion"/>
  </si>
  <si>
    <t>03. 기본기능(LX체크한자료)_2024.01.17 13페이지</t>
    <phoneticPr fontId="1" type="noConversion"/>
  </si>
  <si>
    <t>데이터 변환 중 생성된 GML 데이터는 삭제되서는 안 되고 특정 폴더에 저장되야 한다</t>
    <phoneticPr fontId="1" type="noConversion"/>
  </si>
  <si>
    <t>03. 기본기능(LX체크한자료)_2024.01.17 14페이지</t>
    <phoneticPr fontId="1" type="noConversion"/>
  </si>
  <si>
    <t>kml, geojson, czml 파일을 등록해서 활용할 수 있도록 한다</t>
    <phoneticPr fontId="1" type="noConversion"/>
  </si>
  <si>
    <t>03. 기본기능(LX체크한자료)_2024.01.17 15페이지</t>
    <phoneticPr fontId="1" type="noConversion"/>
  </si>
  <si>
    <t>목록에 있는 데이터는 시간 또는 이름 정렬이 되도록 한다</t>
    <phoneticPr fontId="1" type="noConversion"/>
  </si>
  <si>
    <t>03. 기본기능(LX체크한자료)_2024.01.17 16페이지</t>
    <phoneticPr fontId="1" type="noConversion"/>
  </si>
  <si>
    <t>관리자 페이지 및 3D 라이브러리 팝업창에서 Level4 단계까지 카테고리를 분류해서 데이터를 등록할 수 있도록 한다</t>
    <phoneticPr fontId="1" type="noConversion"/>
  </si>
  <si>
    <t>고도화 요청 : 라이브러리 파일 업로드 n건업로드 가능하게</t>
    <phoneticPr fontId="1" type="noConversion"/>
  </si>
  <si>
    <t>03. 기본기능(LX체크한자료)_2024.01.17 17페이지</t>
    <phoneticPr fontId="1" type="noConversion"/>
  </si>
  <si>
    <t>용어 수정 : 표고측정  위치측정</t>
    <phoneticPr fontId="1" type="noConversion"/>
  </si>
  <si>
    <t>2  번에서 여러 지번을 걸쳐 영역 지정한 경우 어느 지번을 소재지로 표현을 해야 하나? 걸쳐 있는 모든 지번 표현되어야 함.예) ~ 지번외 5필지</t>
    <phoneticPr fontId="1" type="noConversion"/>
  </si>
  <si>
    <t>보고서 명을 입력하는 항목 필요</t>
    <phoneticPr fontId="1" type="noConversion"/>
  </si>
  <si>
    <t>1  번에서 결과값 검증 방법은? 검증할 필요가 있음.
바닥면적 : 선택된 건물들의 바닥면적들의 합계
연면적 :1개의 건물 바닥면적의 * 층높이   선택한 건물들의 합계</t>
    <phoneticPr fontId="1" type="noConversion"/>
  </si>
  <si>
    <t>건물의 격자 색상과 구분 색상과의 매칭이 어렵다. 예) 색상을 A ~ Z  로 표시하고 건물에 색상에 A~Z 코드를 보여준다</t>
    <phoneticPr fontId="1" type="noConversion"/>
  </si>
  <si>
    <t>인원</t>
    <phoneticPr fontId="1" type="noConversion"/>
  </si>
  <si>
    <t>개발자</t>
  </si>
  <si>
    <t>6   번  저장 이후 전체 선택 후 삭제를 하면 저장된 자료가 삭제 되었는지 어디서 알 수 있는가? 삭제 할 경우 삭제하시겠습니까? 예, 아니오 경고창이 나와야 하지 않나?</t>
    <phoneticPr fontId="1" type="noConversion"/>
  </si>
  <si>
    <t>온품개발</t>
    <phoneticPr fontId="1" type="noConversion"/>
  </si>
  <si>
    <t>FP기능분류
(LX)</t>
    <phoneticPr fontId="1" type="noConversion"/>
  </si>
  <si>
    <t>업무처리
분류</t>
    <phoneticPr fontId="1" type="noConversion"/>
  </si>
  <si>
    <t>3  번에서 정지하고 시작시 수직시야에 기본값으로 설정되어 있음. 정지후 재시작시에 수평,수직 시야 부분이 왔다갔다 함.
화면에 보고 있는 시야랑 설정된 시야구분이 맞지 않음</t>
  </si>
  <si>
    <t>3  번에서 정지하고 시작시 수직시야에 기본값으로 설정되어 있음. 정지후 재시작시에 수평,수직 시야 부분이 왔다갔다 함.
화면에 보고 있는 시야랑 설정된 시야구분이 맞지 않음</t>
    <phoneticPr fontId="1" type="noConversion"/>
  </si>
  <si>
    <t>1  번에서 작성한 면적, 길이 등이  2  번에서  그리기 기능의 측정값과 측청기능의 측정값 비교하고 동일한 값 나오도록 개선</t>
  </si>
  <si>
    <t>1  번에서 작성한 면적, 길이 등이  2  번에서  그리기 기능의 측정값과 측청기능의 측정값 비교하고 동일한 값 나오도록 개선</t>
    <phoneticPr fontId="1" type="noConversion"/>
  </si>
  <si>
    <t>기능 및 서비스 사용자 매뉴얼 등록 기능</t>
  </si>
  <si>
    <t>기능 및 서비스 사용자 매뉴얼 등록 기능</t>
    <phoneticPr fontId="1" type="noConversion"/>
  </si>
  <si>
    <t>행정구역 설정 기능 개선</t>
  </si>
  <si>
    <t>행정구역 설정 기능 개선</t>
    <phoneticPr fontId="1" type="noConversion"/>
  </si>
  <si>
    <t>행정구역 - 위치지정 도움말 문구 변경</t>
  </si>
  <si>
    <t>행정구역 - 위치지정 도움말 문구 변경</t>
    <phoneticPr fontId="1" type="noConversion"/>
  </si>
  <si>
    <t>팝업 사이즈 조절 기능 개선</t>
  </si>
  <si>
    <t>팝업 사이즈 조절 기능 개선</t>
    <phoneticPr fontId="1" type="noConversion"/>
  </si>
  <si>
    <t>통합검색 기능 개선</t>
  </si>
  <si>
    <t>통합검색 기능 개선</t>
    <phoneticPr fontId="1" type="noConversion"/>
  </si>
  <si>
    <t>좌표 및 고도 표시 텍스트 색상 조정</t>
  </si>
  <si>
    <t>좌표 및 고도 표시 텍스트 색상 조정</t>
    <phoneticPr fontId="1" type="noConversion"/>
  </si>
  <si>
    <t>검색 후 위치이동 오류 개선</t>
  </si>
  <si>
    <t>검색 후 위치이동 오류 개선</t>
    <phoneticPr fontId="1" type="noConversion"/>
  </si>
  <si>
    <t>길찾기 서비스 오류 개선</t>
  </si>
  <si>
    <t>길찾기 서비스 오류 개선</t>
    <phoneticPr fontId="1" type="noConversion"/>
  </si>
  <si>
    <t xml:space="preserve">음영분석 오류 개선 </t>
  </si>
  <si>
    <t xml:space="preserve">음영분석 오류 개선 </t>
    <phoneticPr fontId="1" type="noConversion"/>
  </si>
  <si>
    <t>시간설정 Bar 시안성 개선</t>
  </si>
  <si>
    <t>시간설정 Bar 시안성 개선</t>
    <phoneticPr fontId="1" type="noConversion"/>
  </si>
  <si>
    <t>태양고도 시간설정 방식 개선</t>
  </si>
  <si>
    <t>태양고도 시간설정 방식 개선</t>
    <phoneticPr fontId="1" type="noConversion"/>
  </si>
  <si>
    <t>레이어 관리 기능 개선</t>
  </si>
  <si>
    <t>레이어 관리 기능 개선</t>
    <phoneticPr fontId="1" type="noConversion"/>
  </si>
  <si>
    <t>2D,3D 모드 전환 기능 개선</t>
  </si>
  <si>
    <t>2D,3D 모드 전환 기능 개선</t>
    <phoneticPr fontId="1" type="noConversion"/>
  </si>
  <si>
    <t>1  번에서 문구 변경. 기초맵 --&gt; 일반지도</t>
  </si>
  <si>
    <t>1  번에서 문구 변경. 기초맵 --&gt; 일반지도</t>
    <phoneticPr fontId="1" type="noConversion"/>
  </si>
  <si>
    <t>영상 이미지 종류 선택 도움말 문구 변경</t>
  </si>
  <si>
    <t>영상 이미지 종류 선택 도움말 문구 변경</t>
    <phoneticPr fontId="1" type="noConversion"/>
  </si>
  <si>
    <t>영상 이미지 종류 선택 기능 개선</t>
  </si>
  <si>
    <t>영상 이미지 종류 선택 기능 개선</t>
    <phoneticPr fontId="1" type="noConversion"/>
  </si>
  <si>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</si>
  <si>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phoneticPr fontId="1" type="noConversion"/>
  </si>
  <si>
    <t>건물 속성정보 조회 기능 개선</t>
  </si>
  <si>
    <t>건물 속성정보 조회 기능 개선</t>
    <phoneticPr fontId="1" type="noConversion"/>
  </si>
  <si>
    <t>건물 공간분석 기능 개선</t>
  </si>
  <si>
    <t>건물 공간분석 기능 개선</t>
    <phoneticPr fontId="1" type="noConversion"/>
  </si>
  <si>
    <t>스크린캡쳐 기능 개선</t>
  </si>
  <si>
    <t>스크린캡쳐 기능 개선</t>
    <phoneticPr fontId="1" type="noConversion"/>
  </si>
  <si>
    <t>그리기 도구 기능 개선</t>
  </si>
  <si>
    <t>그리기 도구 기능 개선</t>
    <phoneticPr fontId="1" type="noConversion"/>
  </si>
  <si>
    <t>좌표 표시 방식 개선</t>
  </si>
  <si>
    <t>좌표 표시 방식 개선</t>
    <phoneticPr fontId="1" type="noConversion"/>
  </si>
  <si>
    <t>계절별 광원 설정 기능</t>
  </si>
  <si>
    <t>계절별 광원 설정 기능</t>
    <phoneticPr fontId="1" type="noConversion"/>
  </si>
  <si>
    <t>계절병 광원 적용 기능</t>
  </si>
  <si>
    <t>계절병 광원 적용 기능</t>
    <phoneticPr fontId="1" type="noConversion"/>
  </si>
  <si>
    <t>Asset 관련 기능 개선</t>
  </si>
  <si>
    <t>Asset 관련 기능 개선</t>
    <phoneticPr fontId="1" type="noConversion"/>
  </si>
  <si>
    <t>리소스 저장관리 기능 개선</t>
  </si>
  <si>
    <t>리소스 저장관리 기능 개선</t>
    <phoneticPr fontId="1" type="noConversion"/>
  </si>
  <si>
    <t>좌표계 등록기능 개선</t>
  </si>
  <si>
    <t>좌표계 등록기능 개선</t>
    <phoneticPr fontId="1" type="noConversion"/>
  </si>
  <si>
    <t>3D 모델 CityGML 변환 기능</t>
    <phoneticPr fontId="1" type="noConversion"/>
  </si>
  <si>
    <t>기타 파일(kml, geojson, czml) 변환 기능</t>
  </si>
  <si>
    <t>기타 파일(kml, geojson, czml) 변환 기능</t>
    <phoneticPr fontId="1" type="noConversion"/>
  </si>
  <si>
    <t>라이브러리 관리 기능 개선</t>
  </si>
  <si>
    <t>라이브러리 관리 기능 개선</t>
    <phoneticPr fontId="1" type="noConversion"/>
  </si>
  <si>
    <t>기능추가</t>
  </si>
  <si>
    <t>기능추가</t>
    <phoneticPr fontId="1" type="noConversion"/>
  </si>
  <si>
    <t>기능개선</t>
  </si>
  <si>
    <t>기능개선</t>
    <phoneticPr fontId="1" type="noConversion"/>
  </si>
  <si>
    <t>1.공통</t>
  </si>
  <si>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</si>
  <si>
    <t>01. 공통_2024.01.05 2페이지</t>
  </si>
  <si>
    <t>1   번과 같이 시,도는 무조건 선택을 해야 하며 나머지 콤보는 초기값은 전체로 표시하고 상단 콤보의 값에 따라 필터링이 되어야 한다</t>
  </si>
  <si>
    <t>01. 공통_2024.01.05 3페이지</t>
  </si>
  <si>
    <t>2  번과 같이 문구 변경. 지도에서 위치 선택으로 문구 변경 함</t>
  </si>
  <si>
    <t>화면의 기본적으로 사이즈 조정을 불가능하게 한다.좌,우,상,하 조정이 필요한 화면은 담당자가 정해준다.</t>
  </si>
  <si>
    <t>1  번에서 돋보기 클릭하면 2  번과 같은 오류 발생. 필수 입력 항목 지정 필요 함. 예) 검색어(주소, 도로명, 서비스)를 입력하세요</t>
  </si>
  <si>
    <t>01. 공통_2024.01.05 5페이지</t>
  </si>
  <si>
    <t>1  번에서 위경도 검색 가능하게 한다. 3  번과 같이.</t>
  </si>
  <si>
    <t>01. 공통_2024.01.05 6페이지</t>
  </si>
  <si>
    <t>4  번에서 흰색 글자가 지도상 흰 바탕색이 많이 존재하여 흰글자색이 시각적으로 많이 떨어짐. 눈에 띄는 색으로 변경 필요 함-&gt; 글자에 테두리 검정색 적용</t>
  </si>
  <si>
    <t>-. 건물위치 불일치, 건물명칭겹쳐보임(서울시청으로검색하면 샘플확인가능), 네이버 지도 참조</t>
  </si>
  <si>
    <t>1  번에서 검색한 결과가 2  번에서는 전부 보이지 않음</t>
  </si>
  <si>
    <t>01. 공통_2024.01.05 7페이지</t>
  </si>
  <si>
    <t>5  번에서 화면 open시 실시간추천으로 초기값 설정할것</t>
  </si>
  <si>
    <t>1  번에서 그림자 이미지가 톱니 형태로 보여지고 있음. 톱니 모양이 아닌 직선 모양으로 표시되어야 함</t>
  </si>
  <si>
    <t>01. 공통_2024.01.05 10페이지</t>
  </si>
  <si>
    <t>1  번에서 보여지는 이미지가 흰색인 관계로 배경색과 겹쳐 잘 안보임. 시각적으로 보여지는 색으로 표현 할 필요가 있음</t>
  </si>
  <si>
    <t>01. 공통_2024.01.05 11페이지</t>
  </si>
  <si>
    <t>시간 선택을 2  번과 같이 스크롤 바 형태로 지정하여 만들 필요가 있음</t>
  </si>
  <si>
    <t>6  번에서 레이어 순서 변경 기능 추가</t>
  </si>
  <si>
    <t>01. 공통_2024.01.05 12페이지</t>
  </si>
  <si>
    <t>3D -&gt; 2D로 전환 될 경우  1  번  에서  2  번 위치로 변환됨. 최초 1  번의 위치를 2  번에서 찾을 수가 없음. 지도를 이리저리 옮겨봐야 찾을 수 있음</t>
  </si>
  <si>
    <t>01. 공통_2024.01.05 15페이지</t>
  </si>
  <si>
    <t>01. 공통_2024.01.05 16페이지</t>
  </si>
  <si>
    <t>1  번에서 기초맵을 클릭하면 아무런 작동하지 않음. 브이월드 일반지도 API 연결되어야 함</t>
  </si>
  <si>
    <t>기타도구</t>
  </si>
  <si>
    <t>02. 기타도구_2024.01.08 1페이지</t>
  </si>
  <si>
    <t>건물에 표시하는 기준이 뭔지 확인 필요. 예) 1년미만의 색상, 1년이상 2년미만의 색상 등, 실제 건물의 준공년도를 확인하여 점검 할 필요가 있음
     구분설정으로 확인 필요</t>
  </si>
  <si>
    <t>02. 기타도구_2024.01.08 3페이지</t>
  </si>
  <si>
    <t>구분설정 : 건물높이( 실제건물높이m)
                 층수(1층은3m기준)
                 노후도(사용승인일기준)
                 건축구조는 삭제
콤보 값을 변경 할것</t>
  </si>
  <si>
    <t>1  번에서 단위 표시 필요 함(pixel)</t>
  </si>
  <si>
    <t>02. 기타도구_2024.01.08 4페이지</t>
  </si>
  <si>
    <t>02. 기타도구_2024.01.08 5페이지</t>
  </si>
  <si>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</si>
  <si>
    <t>03. 기본기능(LX체크한자료)_2024.01.17 1페이지</t>
  </si>
  <si>
    <t>레이어에 등록된 데이터에 대해서 스타일(색상, 투명도, 라벨) 조정이 가능하도록 한다</t>
  </si>
  <si>
    <t>03. 기본기능(LX체크한자료)_2024.01.17 6페이지</t>
  </si>
  <si>
    <t>레이어 색상/투명도 조정 가능해야 함</t>
  </si>
  <si>
    <t>03. 기본기능(LX체크한자료)_2024.01.17 7페이지</t>
  </si>
  <si>
    <t>날짜 및 시간에 따른 광원 변경이 가능해야 함  현재는 구분없이 동일한 고도 표시됨</t>
  </si>
  <si>
    <t>03. 기본기능(LX체크한자료)_2024.01.17 8페이지</t>
  </si>
  <si>
    <t>음영분석, 일조분석 등 변화된(날짜 및 시간) 광원에 따른 서비스 분석이 가능해야 함</t>
  </si>
  <si>
    <t>관리자 페이지 자원관리 기능</t>
  </si>
  <si>
    <t>03. 기본기능(LX체크한자료)_2024.01.17 9페이지</t>
  </si>
  <si>
    <t>작업명, 릴리스 유형, 아이디에 따른 목록 조회 가능해야 함</t>
  </si>
  <si>
    <t>작업 수정, 삭제, 저장 가능해야 함</t>
  </si>
  <si>
    <t>삭제된 작업은 NAS에서도 동일하게 삭제되야 함</t>
  </si>
  <si>
    <t>관리자 페이지 모든 생성 리소스에 대한 저장 위치는 사용자 지정이 가능해야 함</t>
  </si>
  <si>
    <t>03. 기본기능(LX체크한자료)_2024.01.17 10페이지</t>
  </si>
  <si>
    <t>관리자 페이지에 좌표계 관리 기능을 구현한다</t>
  </si>
  <si>
    <t>03. 기본기능(LX체크한자료)_2024.01.17 11페이지</t>
  </si>
  <si>
    <t>관리자 페이지에 데이터 등록 시 좌표계를 가지고 있는 데이터는 해당 좌표계를 등록 및 변경할 수 있어야 한다</t>
  </si>
  <si>
    <t>03. 기본기능(LX체크한자료)_2024.01.17 12페이지</t>
  </si>
  <si>
    <t>GML 파일을 등록해서 활용할 수 있도록 한다</t>
  </si>
  <si>
    <t>03. 기본기능(LX체크한자료)_2024.01.17 13페이지</t>
  </si>
  <si>
    <t>데이터 변환 중 생성된 GML 데이터는 삭제되서는 안 되고 특정 폴더에 저장되야 한다</t>
  </si>
  <si>
    <t>03. 기본기능(LX체크한자료)_2024.01.17 14페이지</t>
  </si>
  <si>
    <t>kml, geojson, czml 파일을 등록해서 활용할 수 있도록 한다</t>
  </si>
  <si>
    <t>03. 기본기능(LX체크한자료)_2024.01.17 15페이지</t>
  </si>
  <si>
    <t>목록에 있는 데이터는 시간 또는 이름 정렬이 되도록 한다</t>
  </si>
  <si>
    <t>03. 기본기능(LX체크한자료)_2024.01.17 16페이지</t>
  </si>
  <si>
    <t>관리자 페이지 및 3D 라이브러리 팝업창에서 Level4 단계까지 카테고리를 분류해서 데이터를 등록할 수 있도록 한다</t>
  </si>
  <si>
    <t>03. 기본기능(LX체크한자료)_2024.01.17 17페이지</t>
  </si>
  <si>
    <t>고도화 요청 : 라이브러리 파일 업로드 n건업로드 가능하게</t>
  </si>
  <si>
    <t>면적사이즈 숫자 표시가 면적에 가깝게 표시되게 한다. 여러 개 그림을 그리면 대상을 알수가 없다, 기능 모든 업무에 해당됨(측정 값 표출 라벨 위치 개선(가시성 좋게 개선))</t>
    <phoneticPr fontId="1" type="noConversion"/>
  </si>
  <si>
    <t>1,   번 공간거리의 직선, 2  번은 평면거리의 직선 차이 많이 남. 공간 거리 오류(공간거리 측정값 오류 개선)</t>
    <phoneticPr fontId="1" type="noConversion"/>
  </si>
  <si>
    <t>1,   번 포인트가 반달 모양만 나옴(사용자가 입력한 포인트 데이터가 지형에 가려지지 않도록 개선(포인트 입력 공통사항))</t>
    <phoneticPr fontId="1" type="noConversion"/>
  </si>
  <si>
    <t>4  번에서 라이브러리 배치 영역 및 수량 제한(한번에 너무 많은 라이브러리 배치하지 않도록 제한, 플랫폼 안정성 유지 목적)요</t>
    <phoneticPr fontId="1" type="noConversion"/>
  </si>
  <si>
    <t>1,   번에서 목록에는 선택을 하면 2  번  이미지의 어느것인지 알 수 있도록 표시 할 것. 하이라이트 기능(배치 라이브러리 목록에서 선택한 모델에 대한 하이라이트 설정)\</t>
    <phoneticPr fontId="1" type="noConversion"/>
  </si>
  <si>
    <t>5  번 저장 이후 저장된 자료는 어디에서 볼 수 있는가? 저장 되는지 확인필요함(사용자가 배치한 라이브러리 저장 기능 구현)</t>
    <phoneticPr fontId="1" type="noConversion"/>
  </si>
  <si>
    <t>오른쪽 마우스로 지도 상하 조정 시 지하로 내려가지 않도록 개선</t>
    <phoneticPr fontId="1" type="noConversion"/>
  </si>
  <si>
    <t>측정기능 개선</t>
  </si>
  <si>
    <t>[공통]경고 메시지 표기 개선</t>
  </si>
  <si>
    <t>라이브러리 기능 개선</t>
    <phoneticPr fontId="1" type="noConversion"/>
  </si>
  <si>
    <t>투명도 기능 개선</t>
    <phoneticPr fontId="16" type="noConversion"/>
  </si>
  <si>
    <t>지도제어 개선</t>
    <phoneticPr fontId="16" type="noConversion"/>
  </si>
  <si>
    <t>[공통]경고 메시지 표기 개선</t>
    <phoneticPr fontId="1" type="noConversion"/>
  </si>
  <si>
    <t>[공통]텍스트,숫자 입력 또는 표기방식 개선</t>
  </si>
  <si>
    <t>[공통]텍스트,숫자 입력 또는 표기방식 개선</t>
    <phoneticPr fontId="1" type="noConversion"/>
  </si>
  <si>
    <t>[공통]입력타입별 입력 및 표기방식, 자리수 제한</t>
  </si>
  <si>
    <t>[공통]입력타입별 입력 및 표기방식, 자리수 제한</t>
    <phoneticPr fontId="1" type="noConversion"/>
  </si>
  <si>
    <t>[공통]CRUD 경고창 표현</t>
  </si>
  <si>
    <t>[공통]CRUD 경고창 표현</t>
    <phoneticPr fontId="1" type="noConversion"/>
  </si>
  <si>
    <t>[분석공통] 분석에 대한 방법론 표시. 다운 또는 PDF로 볼 수 있게 한다</t>
    <phoneticPr fontId="16" type="noConversion"/>
  </si>
  <si>
    <t>[분석공통] 분석 격자 외곽 라인을 표시하여 구분을 용이하게 보완</t>
    <phoneticPr fontId="16" type="noConversion"/>
  </si>
  <si>
    <t>[분석공통] 음영분석에서 건물면이 평탄하지 않을 경우에도 앞으로 돌출되게 분석 결과가 표현되어야 한다</t>
    <phoneticPr fontId="16" type="noConversion"/>
  </si>
  <si>
    <t>분석 방법론 안내 개선</t>
    <phoneticPr fontId="16" type="noConversion"/>
  </si>
  <si>
    <t>지형분석 결과 시각화 개선</t>
    <phoneticPr fontId="16" type="noConversion"/>
  </si>
  <si>
    <t>5  번에서 지적지정한 후 5  번에서 필지를 선택하지 않고 분석실행 할 경우 필지 선택하라는 경과창 메시지 출력되어야 함</t>
  </si>
  <si>
    <t>5  번에서 지적지정한 후 5  번에서 필지를 선택하지 않고 분석실행 할 경우 필지 선택하라는 경과창 메시지 출력되어야 함</t>
    <phoneticPr fontId="1" type="noConversion"/>
  </si>
  <si>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</si>
  <si>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phoneticPr fontId="1" type="noConversion"/>
  </si>
  <si>
    <t>8  번에  보고서명에 날자 시간 제거(출력 보고서에 보고서명 뒷부분 날짜 붙어있는 현상 보완(ex 보고서명 + 날짜(삭제)))</t>
  </si>
  <si>
    <t>8  번에  보고서명에 날자 시간 제거(출력 보고서에 보고서명 뒷부분 날짜 붙어있는 현상 보완(ex 보고서명 + 날짜(삭제)))</t>
    <phoneticPr fontId="1" type="noConversion"/>
  </si>
  <si>
    <t>9  번에 입력한 보고서명이 레포트에 표현 되어야 함(사용자가 입력한 보고서 명이 분석 보고서에 표기되도록 보완)</t>
  </si>
  <si>
    <t>9  번에 입력한 보고서명이 레포트에 표현 되어야 함(사용자가 입력한 보고서 명이 분석 보고서에 표기되도록 보완)</t>
    <phoneticPr fontId="1" type="noConversion"/>
  </si>
  <si>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</si>
  <si>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phoneticPr fontId="1" type="noConversion"/>
  </si>
  <si>
    <t>4  번에서 지정취소 버턴 클릭하여도 아무런 반응 없음. 파일 업로드에 관련 내용 clear  할 수 있는 기능 없음.
((지형분석 공통)shp 업로드 영역 clear 할 수 있는 기능 구현(영역 지정 취소 방법이 없음))</t>
  </si>
  <si>
    <t>4  번에서 지정취소 버턴 클릭하여도 아무런 반응 없음. 파일 업로드에 관련 내용 clear  할 수 있는 기능 없음.
((지형분석 공통)shp 업로드 영역 clear 할 수 있는 기능 구현(영역 지정 취소 방법이 없음))</t>
    <phoneticPr fontId="1" type="noConversion"/>
  </si>
  <si>
    <t>1  번에서 메뉴이름에 맞는 파일 이름 필요. 예) 종/횡단면 보고서(보고서 다운로드 시 파일명은 [종횡단분석보고서_날짜] 으로 지정 보완)</t>
  </si>
  <si>
    <t>1  번에서 메뉴이름에 맞는 파일 이름 필요. 예) 종/횡단면 보고서(보고서 다운로드 시 파일명은 [종횡단분석보고서_날짜] 으로 지정 보완)</t>
    <phoneticPr fontId="1" type="noConversion"/>
  </si>
  <si>
    <t>보고서명 입력 항목 필요(보고서 다운로드 시 파일명은 [토공량분석보고서_날짜] 으로 지정 보완)</t>
  </si>
  <si>
    <t>보고서명 입력 항목 필요(보고서 다운로드 시 파일명은 [토공량분석보고서_날짜] 으로 지정 보완)</t>
    <phoneticPr fontId="1" type="noConversion"/>
  </si>
  <si>
    <t>1  번에서 절토/성토 색표현 경계가 기준높이와 일정하게 맞지 않음(절토/성토 경계를 기준면에 맞게 매끄럽게 표현)</t>
  </si>
  <si>
    <t>1  번에서 절토/성토 색표현 경계가 기준높이와 일정하게 맞지 않음(절토/성토 경계를 기준면에 맞게 매끄럽게 표현)</t>
    <phoneticPr fontId="1" type="noConversion"/>
  </si>
  <si>
    <t>1  번에서 서로 다른 메뉴를 open  했는데 이전 open 한 팝업이 계속해서 남아 있음(토공량 분석 실행 결과 팝업 사라지지 않는 오류 개선)</t>
  </si>
  <si>
    <t>1  번에서 서로 다른 메뉴를 open  했는데 이전 open 한 팝업이 계속해서 남아 있음(토공량 분석 실행 결과 팝업 사라지지 않는 오류 개선)</t>
    <phoneticPr fontId="1" type="noConversion"/>
  </si>
  <si>
    <t>동일한 설정 값으로 여러 번 분석 시 동일한 결과값 나오도록 개선</t>
  </si>
  <si>
    <t>동일한 설정 값으로 여러 번 분석 시 동일한 결과값 나오도록 개선</t>
    <phoneticPr fontId="1" type="noConversion"/>
  </si>
  <si>
    <t>1  번에서 지형단면 분석 시 지하시설물 색상 구분 안됨(지형단면 분석 시 지하시설물 색상 구분 되도록 개선)</t>
  </si>
  <si>
    <t>1  번에서 지형단면 분석 시 지하시설물 색상 구분 안됨(지형단면 분석 시 지하시설물 색상 구분 되도록 개선)</t>
    <phoneticPr fontId="1" type="noConversion"/>
  </si>
  <si>
    <t>1  번에서 새로운 메뉴를 open 하였음에도 불구하고   2   번의  기존 작업 메뉴가 그대로 존재 함(새로운 메뉴를 open 하였음에도 불구하고  지형단면분석 팝업 사라지지 않음)</t>
  </si>
  <si>
    <t>1  번에서 새로운 메뉴를 open 하였음에도 불구하고   2   번의  기존 작업 메뉴가 그대로 존재 함(새로운 메뉴를 open 하였음에도 불구하고  지형단면분석 팝업 사라지지 않음)</t>
    <phoneticPr fontId="1" type="noConversion"/>
  </si>
  <si>
    <t>지형분석 공통 개선</t>
  </si>
  <si>
    <t>지형분석 공통 개선</t>
    <phoneticPr fontId="1" type="noConversion"/>
  </si>
  <si>
    <t>(지형분석 공통)격자거리 입력 수 제한(ex 5자리 이내)</t>
  </si>
  <si>
    <t>(지형분석 공통)격자거리 입력 수 제한(ex 5자리 이내)</t>
    <phoneticPr fontId="1" type="noConversion"/>
  </si>
  <si>
    <t>(지형분석 공통)위치 지정을 여러 지번 포함하는 경우 분석실행결과의 소재지는 어떤 지번을 표현해야 하나?  위치 지정에 포함된 모든 주소가 표현되어야 함. 다음장 참조 예) ~지번 외 5필지</t>
  </si>
  <si>
    <t>(지형분석 공통)위치 지정을 여러 지번 포함하는 경우 분석실행결과의 소재지는 어떤 지번을 표현해야 하나?  위치 지정에 포함된 모든 주소가 표현되어야 함. 다음장 참조 예) ~지번 외 5필지</t>
    <phoneticPr fontId="1" type="noConversion"/>
  </si>
  <si>
    <t>(지형분석 공통)위치 지정의 영역을 무한정 표시할 수 없으니 일정 크기로 제한한 필요가 있음. 예) 100,000 X 100,000</t>
  </si>
  <si>
    <t>(지형분석 공통)위치 지정의 영역을 무한정 표시할 수 없으니 일정 크기로 제한한 필요가 있음. 예) 100,000 X 100,000</t>
    <phoneticPr fontId="1" type="noConversion"/>
  </si>
  <si>
    <t>(지형분석 공통)위치 지정을 여러 지번 포함하는 경우 분석실행결과의 소재지는 어떤 지번을 표현해야 하나?  위치 지정에 포함된 모든 주소가 표현되어야 함. 다음장 참조. 예) ~ 지번외 5필지</t>
  </si>
  <si>
    <t>(지형분석 공통)위치 지정을 여러 지번 포함하는 경우 분석실행결과의 소재지는 어떤 지번을 표현해야 하나?  위치 지정에 포함된 모든 주소가 표현되어야 함. 다음장 참조. 예) ~ 지번외 5필지</t>
    <phoneticPr fontId="1" type="noConversion"/>
  </si>
  <si>
    <t>(지형분석 공통)위치 지정을 여러 지번 포함하는 경우 분석실행결과의 소재지는 어떤 지번을 표현해야 하나? -&gt; 위치 지정에 포함된 모든 주소가 표현되어야 함. 다음장 참조. 예) ~지번화 5필지</t>
  </si>
  <si>
    <t>(지형분석 공통)위치 지정을 여러 지번 포함하는 경우 분석실행결과의 소재지는 어떤 지번을 표현해야 하나? -&gt; 위치 지정에 포함된 모든 주소가 표현되어야 함. 다음장 참조. 예) ~지번화 5필지</t>
    <phoneticPr fontId="1" type="noConversion"/>
  </si>
  <si>
    <t>6  번 면적 단위 누락(경사도 분석 보고서에 면적 단위 표기(ex m))</t>
  </si>
  <si>
    <t>6  번 면적 단위 누락(경사도 분석 보고서에 면적 단위 표기(ex m))</t>
    <phoneticPr fontId="1" type="noConversion"/>
  </si>
  <si>
    <t>경사도분석 기능 개선</t>
  </si>
  <si>
    <t>경사도분석 기능 개선</t>
    <phoneticPr fontId="1" type="noConversion"/>
  </si>
  <si>
    <t>종/횡단면 분석 기능 개선</t>
  </si>
  <si>
    <t>종/횡단면 분석 기능 개선</t>
    <phoneticPr fontId="1" type="noConversion"/>
  </si>
  <si>
    <t>토공량 분석 기능 개선</t>
  </si>
  <si>
    <t>토공량 분석 기능 개선</t>
    <phoneticPr fontId="1" type="noConversion"/>
  </si>
  <si>
    <t>가시권 분석 기능 개선</t>
  </si>
  <si>
    <t>지형단면 분석 기능 개선</t>
  </si>
  <si>
    <t>지형단면 분석 기능 개선</t>
    <phoneticPr fontId="1" type="noConversion"/>
  </si>
  <si>
    <t>[공통]화면개선</t>
  </si>
  <si>
    <t>[공통]문구수정</t>
  </si>
  <si>
    <t>[공통]문구수정</t>
    <phoneticPr fontId="1" type="noConversion"/>
  </si>
  <si>
    <t>6  번에서 숫자 입력이 아니고 막대로 조정이가능하게 한다</t>
  </si>
  <si>
    <t>6  번에서 숫자 입력이 아니고 막대로 조정이가능하게 한다</t>
    <phoneticPr fontId="1" type="noConversion"/>
  </si>
  <si>
    <t>2  번에서 분석 실행 이후 화면 줌인/아웃 되지 않고 마우스 좌우로 움직이면 화면이 회전을 함(분석결과 팝업 닫으면 지도화면 줌인 줌아웃, 무빙 컨트롤 할 수 있도록 개선)</t>
  </si>
  <si>
    <t>2  번에서 분석 실행 이후 화면 줌인/아웃 되지 않고 마우스 좌우로 움직이면 화면이 회전을 함(분석결과 팝업 닫으면 지도화면 줌인 줌아웃, 무빙 컨트롤 할 수 있도록 개선)</t>
    <phoneticPr fontId="1" type="noConversion"/>
  </si>
  <si>
    <t>1  번에서 현재 위치 표시 필요. 분석실행하면 현재 위치 파악이 어려움(사용자 시점 지정 심볼 및 표현방식 개선)</t>
  </si>
  <si>
    <t>1  번에서 현재 위치 표시 필요. 분석실행하면 현재 위치 파악이 어려움(사용자 시점 지정 심볼 및 표현방식 개선)</t>
    <phoneticPr fontId="1" type="noConversion"/>
  </si>
  <si>
    <t>4  번에서 스카이라인 굵은 선으로 진하게 표시, 잘 안보임(스카이라인의 시안성을 좋게 개선(굵은 선))</t>
  </si>
  <si>
    <t>4  번에서 스카이라인 굵은 선으로 진하게 표시, 잘 안보임(스카이라인의 시안성을 좋게 개선(굵은 선))</t>
    <phoneticPr fontId="1" type="noConversion"/>
  </si>
  <si>
    <t>1  번에서 캡쳐 이후 캡쳐 화면이 뒷 화면 사이즈에 맞게 조정되어야 한다(분석결과 화면 캡쳐 이후 캡쳐 화면이 뒷 팝업 사이즈에 맞게 조정)</t>
  </si>
  <si>
    <t>1  번에서 캡쳐 이후 캡쳐 화면이 뒷 화면 사이즈에 맞게 조정되어야 한다(분석결과 화면 캡쳐 이후 캡쳐 화면이 뒷 팝업 사이즈에 맞게 조정)</t>
    <phoneticPr fontId="1" type="noConversion"/>
  </si>
  <si>
    <t>2  번에서 이미지 표현되지 않음. 운영에는 심장박동수 모양으로 표시되고 개발은 안나옴(분석보고서 상 스카이라인 이미지 표시되지 않음(엑박))</t>
  </si>
  <si>
    <t>2  번에서 이미지 표현되지 않음. 운영에는 심장박동수 모양으로 표시되고 개발은 안나옴(분석보고서 상 스카이라인 이미지 표시되지 않음(엑박))</t>
    <phoneticPr fontId="1" type="noConversion"/>
  </si>
  <si>
    <t>지형의 고도에 따라 면 설정이 되어야 한다.지형을 고려한 면 생성되어야 한다(지형의 고도에 따라 기준 고도 면이 생성되도록 보완)</t>
  </si>
  <si>
    <t>지형의 고도에 따라 면 설정이 되어야 한다.지형을 고려한 면 생성되어야 한다(지형의 고도에 따라 기준 고도 면이 생성되도록 보완)</t>
    <phoneticPr fontId="1" type="noConversion"/>
  </si>
  <si>
    <t>1  번에서 오류 발생(분석 영역이 너무 넓으면 분석 안됨(분석영역 제한 설정))</t>
  </si>
  <si>
    <t>1  번에서 오류 발생(분석 영역이 너무 넓으면 분석 안됨(분석영역 제한 설정))</t>
    <phoneticPr fontId="1" type="noConversion"/>
  </si>
  <si>
    <t>2  번에서 LOD1이 on 되어 있지 않으면 분석실행시 LOD1이 on 하라는 메시지 보여준다. LOD1이 off 상태에서는 실행되면 안됨(LOD1 건물 off 되어 있을 시 자동으로 On 되도록 설정)</t>
  </si>
  <si>
    <t>2  번에서 LOD1이 on 되어 있지 않으면 분석실행시 LOD1이 on 하라는 메시지 보여준다. LOD1이 off 상태에서는 실행되면 안됨(LOD1 건물 off 되어 있을 시 자동으로 On 되도록 설정)</t>
    <phoneticPr fontId="1" type="noConversion"/>
  </si>
  <si>
    <t>3  번에서 지정취소를 하였는데  4   번처럼 잔상이 남아 있음(대상건물 선택 지정취소 시 이전 분석 결과(건물 색상 빨간색) 초기화 되도록 설정)</t>
  </si>
  <si>
    <t>3  번에서 지정취소를 하였는데  4   번처럼 잔상이 남아 있음(대상건물 선택 지정취소 시 이전 분석 결과(건물 색상 빨간색) 초기화 되도록 설정)</t>
    <phoneticPr fontId="1" type="noConversion"/>
  </si>
  <si>
    <t>가시권 분석 기능 개선</t>
    <phoneticPr fontId="1" type="noConversion"/>
  </si>
  <si>
    <t>스카이라인분석 기능 개선</t>
  </si>
  <si>
    <t>스카이라인분석 기능 개선</t>
    <phoneticPr fontId="1" type="noConversion"/>
  </si>
  <si>
    <t>평균층수 분석 개선</t>
  </si>
  <si>
    <t>평균층수 분석 개선</t>
    <phoneticPr fontId="1" type="noConversion"/>
  </si>
  <si>
    <t>1  번에서 조망 포인트 찍은 후에 방향 조정하면 시스템 다운 됨(조망 포인트 지정후 방향각 조정 시 오류 발생)</t>
  </si>
  <si>
    <t>1  번에서 조망 포인트 찍은 후에 방향 조정하면 시스템 다운 됨(조망 포인트 지정후 방향각 조정 시 오류 발생)</t>
    <phoneticPr fontId="1" type="noConversion"/>
  </si>
  <si>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</si>
  <si>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phoneticPr fontId="1" type="noConversion"/>
  </si>
  <si>
    <t>조망분석을 위한 포인트 찍은 상태로 되돌아 가서 조망분석을 계속하고자 할 경우 기능 필요함(조망분석을 위한 포인트 찍은 상태로 되돌아 가서 조망분석을 계속하고자 할 경우 기능 필요함)</t>
  </si>
  <si>
    <t>조망분석을 위한 포인트 찍은 상태로 되돌아 가서 조망분석을 계속하고자 할 경우 기능 필요함(조망분석을 위한 포인트 찍은 상태로 되돌아 가서 조망분석을 계속하고자 할 경우 기능 필요함)</t>
    <phoneticPr fontId="1" type="noConversion"/>
  </si>
  <si>
    <t>조망분석 서비스 개선</t>
  </si>
  <si>
    <t>조망분석 서비스 개선</t>
    <phoneticPr fontId="1" type="noConversion"/>
  </si>
  <si>
    <t>음영분석 서비스 개선</t>
  </si>
  <si>
    <t>1  번에서 달력만 선택가능하게 한다. 입력 불가능(날짜선택은 달력을 통해서만 설정 가능하도록 개선)</t>
  </si>
  <si>
    <t>1  번에서 달력만 선택가능하게 한다. 입력 불가능(날짜선택은 달력을 통해서만 설정 가능하도록 개선)</t>
    <phoneticPr fontId="1" type="noConversion"/>
  </si>
  <si>
    <t>2  번에서 시간을 선택만 가능하게 한다. 입력 불가능(시간 범위 설정은 시간 콤보를 통해서만 설정 가능하도록 개선)</t>
  </si>
  <si>
    <t>2  번에서 시간을 선택만 가능하게 한다. 입력 불가능(시간 범위 설정은 시간 콤보를 통해서만 설정 가능하도록 개선)</t>
    <phoneticPr fontId="1" type="noConversion"/>
  </si>
  <si>
    <t>3  번에서 숫자만 입력 가능하게 하고, 자리수 고정하게 한다.(가로 세로 그리드 값은 숫자만 입력가능하며, 숫자 길이를 제한)</t>
  </si>
  <si>
    <t>3  번에서 숫자만 입력 가능하게 하고, 자리수 고정하게 한다.(가로 세로 그리드 값은 숫자만 입력가능하며, 숫자 길이를 제한)</t>
    <phoneticPr fontId="1" type="noConversion"/>
  </si>
  <si>
    <t>4  번에서 시간 자리 짤림(시간 설정에서 시간 자릿수 뒷부분 잘려서 표기되는 현상 보완)</t>
  </si>
  <si>
    <t>4  번에서 시간 자리 짤림(시간 설정에서 시간 자릿수 뒷부분 잘려서 표기되는 현상 보완)</t>
    <phoneticPr fontId="1" type="noConversion"/>
  </si>
  <si>
    <t>분석실행시 lod1을 반드시 on 상태에서 실행 하라는 메시지 보여줘라. Off 상태이면 실행하지 마라(영역지정 선택 시 LOD1 건물 Off 되어 있으면 자동으로 On 될 수 있게 보완)</t>
  </si>
  <si>
    <t>분석실행시 lod1을 반드시 on 상태에서 실행 하라는 메시지 보여줘라. Off 상태이면 실행하지 마라(영역지정 선택 시 LOD1 건물 Off 되어 있으면 자동으로 On 될 수 있게 보완)</t>
    <phoneticPr fontId="1" type="noConversion"/>
  </si>
  <si>
    <t>1  번에서 이전에 분석한 자료가 그대로 남아 있음(새로운 음영 분석 시 기존에 분석한 결과 초기화 되도록 설정)</t>
  </si>
  <si>
    <t>1  번에서 이전에 분석한 자료가 그대로 남아 있음(새로운 음영 분석 시 기존에 분석한 결과 초기화 되도록 설정)</t>
    <phoneticPr fontId="1" type="noConversion"/>
  </si>
  <si>
    <t>1  번, 2   번에서 처럼 산에 가려 보이지 않음(건물 입체면 뿐만 아니라 바닥면에 대한 음영분석도 가능하도록 개선)</t>
  </si>
  <si>
    <t>1  번, 2   번에서 처럼 산에 가려 보이지 않음(건물 입체면 뿐만 아니라 바닥면에 대한 음영분석도 가능하도록 개선)</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</si>
  <si>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</si>
  <si>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</si>
  <si>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4  번에서 완료 버턴 클릭하면 빈 화면이 나타남(음영분석 결과 팝업에 완료버튼 작동 오류 개선)</t>
  </si>
  <si>
    <t>4  번에서 완료 버턴 클릭하면 빈 화면이 나타남(음영분석 결과 팝업에 완료버튼 작동 오류 개선)</t>
    <phoneticPr fontId="1" type="noConversion"/>
  </si>
  <si>
    <t>1  번에서 분석완료 버턴 클릭시  2   번  분석결과자료도 clear 되어야 함.(음영분석 결과 완료버튼 클릭 시 Map 상에 분석결과 초기화 되도록 개선)</t>
  </si>
  <si>
    <t>1  번에서 분석완료 버턴 클릭시  2   번  분석결과자료도 clear 되어야 함.(음영분석 결과 완료버튼 클릭 시 Map 상에 분석결과 초기화 되도록 개선)</t>
    <phoneticPr fontId="1" type="noConversion"/>
  </si>
  <si>
    <t>1  번에서 분석완료 버턴 클릭시   3  번에  세팅한 값들도 초기화 되어야 함(음영분석 결과 완료버튼 클릭 시 음영분석 설정 값 초기화 되도록 개선)</t>
  </si>
  <si>
    <t>1  번에서 분석완료 버턴 클릭시   3  번에  세팅한 값들도 초기화 되어야 함(음영분석 결과 완료버튼 클릭 시 음영분석 설정 값 초기화 되도록 개선)</t>
    <phoneticPr fontId="1" type="noConversion"/>
  </si>
  <si>
    <t>분석조건을 동일하게 적용하여 여러 번 실행을 하면 매 실행마다 다른 결과 나옴(분석조건을 동일하게 적용하여 여러 번 실행 했을때도 동일한 결과값 나오도록 개선)</t>
  </si>
  <si>
    <t>분석조건을 동일하게 적용하여 여러 번 실행을 하면 매 실행마다 다른 결과 나옴(분석조건을 동일하게 적용하여 여러 번 실행 했을때도 동일한 결과값 나오도록 개선)</t>
    <phoneticPr fontId="1" type="noConversion"/>
  </si>
  <si>
    <t>분석이후 메인 팝업을 닫고(X) 다시 메뉴를 open 후 영역지정을 하면 박스 그리기가 안됨(분석이후 메인 팝업을 닫고(X) 다시 메뉴를 open 후 영역지정을 하면 박스 그리기가 안되는 현상 개선)</t>
  </si>
  <si>
    <t>분석이후 메인 팝업을 닫고(X) 다시 메뉴를 open 후 영역지정을 하면 박스 그리기가 안됨(분석이후 메인 팝업을 닫고(X) 다시 메뉴를 open 후 영역지정을 하면 박스 그리기가 안되는 현상 개선)</t>
    <phoneticPr fontId="1" type="noConversion"/>
  </si>
  <si>
    <t>[공통]날짜 입력 개선</t>
  </si>
  <si>
    <t>[공통]날짜 입력 개선</t>
    <phoneticPr fontId="1" type="noConversion"/>
  </si>
  <si>
    <t>음영분석 서비스 개선</t>
    <phoneticPr fontId="1" type="noConversion"/>
  </si>
  <si>
    <t>[공통]화면개선</t>
    <phoneticPr fontId="1" type="noConversion"/>
  </si>
  <si>
    <t>3.분석</t>
  </si>
  <si>
    <t>지형분석</t>
  </si>
  <si>
    <t>분석 방법론 안내 개선</t>
  </si>
  <si>
    <t>[분석공통] 분석에 대한 방법론 표시. 다운 또는 PDF로 볼 수 있게 한다</t>
  </si>
  <si>
    <t>01. 지형분석_2023.12.08 1페이지</t>
  </si>
  <si>
    <t>지형분석 결과 시각화 개선</t>
  </si>
  <si>
    <t>[분석공통] 분석 격자 외곽 라인을 표시하여 구분을 용이하게 보완</t>
  </si>
  <si>
    <t>[분석공통] 음영분석에서 건물면이 평탄하지 않을 경우에도 앞으로 돌출되게 분석 결과가 표현되어야 한다</t>
  </si>
  <si>
    <t>4   번의 입력값의 자리수를 정의 할 필요가 있음. 예) 숫자 9자리까지</t>
  </si>
  <si>
    <t>1  번,    2   번   숫자 표기 999,999.99</t>
  </si>
  <si>
    <t>01. 지형분석_2023.12.08 2페이지</t>
  </si>
  <si>
    <t>4   번 화면의 화일명이 한글로 표현되어야 함. 예) 20231221_경사도분석</t>
  </si>
  <si>
    <t>5  번 출력물에서 숫자 표현 999,999.99</t>
  </si>
  <si>
    <t>01. 지형분석_2023.12.08 3페이지</t>
  </si>
  <si>
    <t>01. 지형분석_2023.12.08 5페이지</t>
  </si>
  <si>
    <t>01. 지형분석_2023.12.08 6페이지</t>
  </si>
  <si>
    <t xml:space="preserve">1  번에서 여러 지번을 포함하여 영역을 표시한 경우 2   번의 소재지는 어떤 소재지를 표현해야 하나? 소재지가 많을 경우 표현 방법에 문제가 있음. </t>
  </si>
  <si>
    <t>01. 지형분석_2023.12.08 7페이지</t>
  </si>
  <si>
    <t>3  번에  보고서명을 입력 할 수 있도록 한다</t>
  </si>
  <si>
    <t>2   번에 보고서명, 보고서 작성일자 추가 함</t>
  </si>
  <si>
    <t>4   번에 입력값 자리수 제한 할 필요가 있음. 예) 숫자 9자리</t>
  </si>
  <si>
    <t>5   번에 용어 수정. 평균경사도 -&gt; 분석이미지</t>
  </si>
  <si>
    <t>종/횡단면분석</t>
  </si>
  <si>
    <t>01. 지형분석_2023.12.08 8페이지</t>
  </si>
  <si>
    <t>토공량분석</t>
  </si>
  <si>
    <t>01. 지형분석_2023.12.08 9페이지</t>
  </si>
  <si>
    <t>2  번에서 여러 지번을 걸쳐 영역 지정한 경우 어느 지번을 소재지로 표현을 해야 하나? 걸쳐 있는 모든 지번 표현되어야 함.예) ~ 지번외 5필지</t>
  </si>
  <si>
    <t>01. 지형분석_2023.12.08 11페이지</t>
  </si>
  <si>
    <t>1  번에서 여러 지번을 걸쳐 영역 지정한 경우 어느 지번을 소재지로 표현을 해야 하나? 걸쳐 있는 모든 지번 표현되어야 함.</t>
  </si>
  <si>
    <t>01. 지형분석_2023.12.08 12페이지</t>
  </si>
  <si>
    <t>보고서 명을 입력하는 항목 필요</t>
  </si>
  <si>
    <t>01. 지형분석_2023.12.08 13페이지</t>
  </si>
  <si>
    <t>01. 지형분석_2023.12.08 14페이지</t>
  </si>
  <si>
    <t>지형단면분석</t>
  </si>
  <si>
    <t>01. 지형분석_2023.12.08 15페이지</t>
  </si>
  <si>
    <t>01. 지형분석_2023.12.08 16페이지</t>
  </si>
  <si>
    <t>01. 지형분석_2023.12.08 17페이지</t>
  </si>
  <si>
    <t>01. 지형분석_2023.12.08 18페이지</t>
  </si>
  <si>
    <t>2  번에서 숫자만 입력가능해야 하며 자리수 제한 필요.</t>
  </si>
  <si>
    <t>02. 가시권분석_2023.12.08 1페이지</t>
  </si>
  <si>
    <t>3  번에서 바라보는 위치가 남쪽이 아니고 북쪽으로 바라보게 설정 필요함. 4   번이 북쪽 방향 임</t>
  </si>
  <si>
    <t>5  번에서 지정취소 클릭시 3  번 또는 4  번 이미지 사라지고 2   번 상태값이 초기화 되도록 한다, 현재는 이미지 사라지고 시점 지정을 클릭해야만 2  번이 초기화 됨</t>
  </si>
  <si>
    <t>02. 가시권분석_2023.12.08 2페이지</t>
  </si>
  <si>
    <t>2  번에서 숫자만 입력 가능, 입력 가능 자리수 정의 필요. 예) 99,999</t>
  </si>
  <si>
    <t>02. 가시권분석_2023.12.08 3페이지</t>
  </si>
  <si>
    <t>3  번에서 글자수 제한 필요함, 분석리포트 다운로드시 반드시 입력 여부를 체크할것. 입력하지 않으면 이상한 글자로 표현됨</t>
  </si>
  <si>
    <t>02. 가시권분석_2023.12.08 4페이지</t>
  </si>
  <si>
    <t>2  번에서 숫자입력 가능하게 하고 자리수 고정 필요함</t>
  </si>
  <si>
    <t>02. 가시권분석_2023.12.08 5페이지</t>
  </si>
  <si>
    <t>1  번에서 결과값 검증 방법은? 검증할 필요가 있음.
바닥면적 : 선택된 건물들의 바닥면적들의 합계
연면적 :1개의 건물 바닥면적의 * 층높이   선택한 건물들의 합계</t>
  </si>
  <si>
    <t>02. 가시권분석_2023.12.08 6페이지</t>
  </si>
  <si>
    <t>02. 가시권분석_2023.12.08 7페이지</t>
  </si>
  <si>
    <t>조망분석</t>
  </si>
  <si>
    <t>03. 조망분석_2023.12.08 1페이지</t>
  </si>
  <si>
    <t>04. 음영분석_2023.12.08 1페이지</t>
  </si>
  <si>
    <t>04. 음영분석_2023.12.08 3페이지</t>
  </si>
  <si>
    <t>1  번에서 글자수 제한할 필요가 있음. 예) 100자 이내로 입력하세요</t>
  </si>
  <si>
    <t>04. 음영분석_2023.12.08 4페이지</t>
  </si>
  <si>
    <t>04. 음영분석_2023.12.08 5페이지</t>
  </si>
  <si>
    <t>건물의 격자 색상과 구분 색상과의 매칭이 어렵다. 예) 색상을 A ~ Z  로 표시하고 건물에 색상에 A~Z 코드를 보여준다</t>
  </si>
  <si>
    <t>화면의 직관성이 떨어짐. 2   번과 같이 디자인 변경 필요 함(지번검색 화면 개선(진천군 지번검색 화면과 동일하게 개선))</t>
    <phoneticPr fontId="1" type="noConversion"/>
  </si>
  <si>
    <t>1  번에서 지번의 본번 부번 입력 박스에 0000 표기 없애도록 개선(0000상태에서 숫자 입력시 0000+숫자로 표기됨, 0000123)</t>
    <phoneticPr fontId="1" type="noConversion"/>
  </si>
  <si>
    <t>1  번에서 존재하는 지번임에도 불구하고 2  번과 같은 메시지가 나옴 (지번검색 화면 개선(진천군 지번검색 화면과 동일하게 개선))</t>
    <phoneticPr fontId="1" type="noConversion"/>
  </si>
  <si>
    <t>1  번에서 검색버턴 클릭시 필지가 존재하지 않으면 3  번 화면을 보이지 말아야 함(지번 검색 시 검색 필지 없으면 정보관리 팝업 띄우지 말도록 개선)</t>
    <phoneticPr fontId="1" type="noConversion"/>
  </si>
  <si>
    <t>1  번에서 이전에 입력한 신청서명이 그대로 남아 있음. 신규 버턴 클릭시 신청서명이 clear 되어야 함(허가신청서 신규 등록 시 이전에 입력한 신청서 명이 그대로 남아있음 -&gt; 초기화 개선 필요)</t>
    <phoneticPr fontId="1" type="noConversion"/>
  </si>
  <si>
    <t>2 번에서 동일한 신청서에 대한 구분 할 수 있는 것이 없을까?화일이름을 (동일한 허가신청서 명으로 등록할 수 없도록 설정 개선)</t>
    <phoneticPr fontId="1" type="noConversion"/>
  </si>
  <si>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phoneticPr fontId="1" type="noConversion"/>
  </si>
  <si>
    <t>1  번에서 이전에 입력한 건축도서명이 그대로 남아 있음. 신규 버턴 클릭시 건축도서명이 clear 되어야 함.(건축도서 신규 등록 시 이전에 입력한 신청서 명이 그대로 남아있음 -&gt; 초기화 개선 필요)</t>
    <phoneticPr fontId="1" type="noConversion"/>
  </si>
  <si>
    <t>2 번에서 동일한 건축도서에 대한 구분 할 수 있는 것이 없을까?(동일한 건축도서 명으로 등록할 수 없도록 설정 개선)</t>
    <phoneticPr fontId="1" type="noConversion"/>
  </si>
  <si>
    <t>파일형식과 상관없이 모든 파일이 업로드 됨. 모든 파일이 가능하다면 파일형식을 삭제하는것이 맞음</t>
    <phoneticPr fontId="1" type="noConversion"/>
  </si>
  <si>
    <t>상,하 등록 한 후 상단 삭제하기 할 경우 하단에 입력한 정보는 그대로남아 있음. 마스트. 디테일기능</t>
    <phoneticPr fontId="1" type="noConversion"/>
  </si>
  <si>
    <t>1  번에서 시뮬레이션 클릭시  2  번과 같이 오류 발생(시뮬레이션 버튼 클릭 시 오류 발생 개선)</t>
    <phoneticPr fontId="1" type="noConversion"/>
  </si>
  <si>
    <t>3번에서 지적도 -- &gt;  용도지역지구도 명칭 변경</t>
    <phoneticPr fontId="1" type="noConversion"/>
  </si>
  <si>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phoneticPr fontId="1" type="noConversion"/>
  </si>
  <si>
    <t>shp, dxf 형태의 건축선 업로드 후 지도상 시각화 기능(input 포맷에 대해서는 발주처와 협의)</t>
    <phoneticPr fontId="1" type="noConversion"/>
  </si>
  <si>
    <t>건축선 사용자 입력 기능 구현</t>
    <phoneticPr fontId="1" type="noConversion"/>
  </si>
  <si>
    <t>대지-건축선 이격거리 분석, 값 표출</t>
    <phoneticPr fontId="1" type="noConversion"/>
  </si>
  <si>
    <t>건축선 라인 위치 조정(이격거리 수정 또는 라인 편집을 통한 조정)</t>
    <phoneticPr fontId="1" type="noConversion"/>
  </si>
  <si>
    <t>북 방향 건축선 라인 설정 기능</t>
    <phoneticPr fontId="1" type="noConversion"/>
  </si>
  <si>
    <t>건축물 기본정보(건축물 용도, 최대높이, 연면적, 용적률 산정면적, 바닥면적, 조경면적, 공개공지면적) 입력 기능</t>
    <phoneticPr fontId="1" type="noConversion"/>
  </si>
  <si>
    <t>대지면적 및 건축면적 자동계산 기능</t>
    <phoneticPr fontId="1" type="noConversion"/>
  </si>
  <si>
    <t>토지이음 연계 기능</t>
    <phoneticPr fontId="1" type="noConversion"/>
  </si>
  <si>
    <t>일조권 사선제한 적용된 건축물 모형 생성 및 지도 시각화</t>
    <phoneticPr fontId="1" type="noConversion"/>
  </si>
  <si>
    <t>시뮬레이션 결과보고서 조회</t>
    <phoneticPr fontId="1" type="noConversion"/>
  </si>
  <si>
    <t>시뮬레이션 결과보고서 다운로드</t>
    <phoneticPr fontId="1" type="noConversion"/>
  </si>
  <si>
    <t>CAD 도면 3D 자동면환 기능 활용 건물 배치 기능 연계</t>
    <phoneticPr fontId="1" type="noConversion"/>
  </si>
  <si>
    <t>1  번에서 선택 되어 있는데도 불구하고 2  번에서 선택하라고 메시지 나옴(건축 인허가 시뮬레이션 보고서 열람 안되는 문제 개선)</t>
    <phoneticPr fontId="1" type="noConversion"/>
  </si>
  <si>
    <t>건축 적합성 분석 기능 개선</t>
  </si>
  <si>
    <t>[공통]필수항목, 입력불가처리</t>
    <phoneticPr fontId="1" type="noConversion"/>
  </si>
  <si>
    <t>지번검색 기능 개선</t>
  </si>
  <si>
    <t>지번검색 기능 개선</t>
    <phoneticPr fontId="1" type="noConversion"/>
  </si>
  <si>
    <t>[공통]지번검색개선</t>
    <phoneticPr fontId="1" type="noConversion"/>
  </si>
  <si>
    <t>[공통]콤보 스크롤 오류 개선</t>
    <phoneticPr fontId="1" type="noConversion"/>
  </si>
  <si>
    <t>허가신청서 입력 기능 개선</t>
    <phoneticPr fontId="1" type="noConversion"/>
  </si>
  <si>
    <t>건축도서 입력 기능 개선</t>
    <phoneticPr fontId="1" type="noConversion"/>
  </si>
  <si>
    <t>건축인허가 정보관리 기능 개선</t>
    <phoneticPr fontId="1" type="noConversion"/>
  </si>
  <si>
    <t>1  번에서 토지이용계획 클릭시 오류 발생(외부 연계(건축물 정보, 토지이용계획) 동작 오류 개선)</t>
    <phoneticPr fontId="1" type="noConversion"/>
  </si>
  <si>
    <t>[공통]그리드 선택off 설정</t>
    <phoneticPr fontId="1" type="noConversion"/>
  </si>
  <si>
    <t>검색 결과가 없을 시 검색결과가 없음을 알리는 알림창 표출</t>
    <phoneticPr fontId="1" type="noConversion"/>
  </si>
  <si>
    <t>문화재 검색 결과를 검색 팝업 하단에 검색 결과목록으로 표출</t>
    <phoneticPr fontId="1" type="noConversion"/>
  </si>
  <si>
    <t>문화재 공간정보서비스(외부망)의 문화재 보호구역 shp과 현상변경 허용 데이터 정제하여 플랫폼에 탑재</t>
    <phoneticPr fontId="1" type="noConversion"/>
  </si>
  <si>
    <t>검색 기능 개선(검색 팝업 UI 배치 개선)</t>
    <phoneticPr fontId="1" type="noConversion"/>
  </si>
  <si>
    <t>검색기능개선(사용자가 입력한 검색 조건에 맞는 검색 결과가 나오도록 개선)</t>
    <phoneticPr fontId="1" type="noConversion"/>
  </si>
  <si>
    <t>검색 결과에 소재지 지번까지 표출되도록 개선</t>
    <phoneticPr fontId="1" type="noConversion"/>
  </si>
  <si>
    <t>검색결과 리스트에서 소재지 선택하면 해당위치로 이동 및 필지 하이라이팅 하도록 개선</t>
    <phoneticPr fontId="1" type="noConversion"/>
  </si>
  <si>
    <t>하이라이팅 된 필지의 지번 라벨 표시(진천군 서비스와 같이)</t>
    <phoneticPr fontId="1" type="noConversion"/>
  </si>
  <si>
    <t>필지 정보 상세 조회 항목 재정의 및 데이터 값 표출항목 개선</t>
    <phoneticPr fontId="1" type="noConversion"/>
  </si>
  <si>
    <t>필지 정보 속성 수정 안되는 오류 개선</t>
    <phoneticPr fontId="1" type="noConversion"/>
  </si>
  <si>
    <t>실태조사서 PDF 2개 등록된 상태에서 하나 삭제하면 오류 발생</t>
    <phoneticPr fontId="1" type="noConversion"/>
  </si>
  <si>
    <t>검색결과 페이징 할때 소재지 Text  길이가 길면 팝업 사이즈 변하는 오류 개선</t>
    <phoneticPr fontId="1" type="noConversion"/>
  </si>
  <si>
    <t>1  번에서 처럼 스크롤 선택하면 다음 행위를 할 수 없음. 시도 선택도 마찬가지 임(문화재 검색 드롭다운리스트 드래그 시 먹통되는 현상 개선)</t>
    <phoneticPr fontId="1" type="noConversion"/>
  </si>
  <si>
    <t>2  명칭변경 : 범례(명칭변경  [예시] &gt; [범례], 범례 버튼 누를 시 범례 팝업 On/Off 되도록 개선)</t>
    <phoneticPr fontId="1" type="noConversion"/>
  </si>
  <si>
    <t>경사지붕 Tab 삭제하고 평슬라브 기준 분석만 유지</t>
    <phoneticPr fontId="1" type="noConversion"/>
  </si>
  <si>
    <t>실행버턴 클릭시 lod1 자동on 상태로 만들것(현상변경 분석시 LoD1 건물 OFF 시 자동으로 On 되도록 설정)</t>
    <phoneticPr fontId="1" type="noConversion"/>
  </si>
  <si>
    <t>기준높이 초과 건물 POI 심볼 지도 확대축소 이동 회전 시 사라지지 않도록 개선</t>
    <phoneticPr fontId="1" type="noConversion"/>
  </si>
  <si>
    <t>1  번에서 입력되는 항목들의 타입과 길이 정의 할 필요가 있음
(이전 분석결과 초기화 하는 기능 추가(새로고침 버튼, 신규 가시영역 추가시, 신규 문화재 선택 시 이전 결과(버튼색상, 분석결과) 초기화 되야함))</t>
    <phoneticPr fontId="1" type="noConversion"/>
  </si>
  <si>
    <t>시작위치 검색 Text 박스 안에 문구 변경 검색어(주소, 도로명) 입력해 주세요 -&gt; 문화재 명칭을 입력해 주세요, 필수 입력 제외</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</si>
  <si>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</si>
  <si>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시작위치(문화재) 검색하지 않아도 조망점 분석 가능하도록 개선 .특화서비스&gt; 울주군 &gt; cctv현황 &gt; 현황조회 참조</t>
    <phoneticPr fontId="1" type="noConversion"/>
  </si>
  <si>
    <t>1  번에서 이전 검색하여 나온 문화재 위치가 clear 되지 않음.  2   번에서 검색을 지움
문화재위치를 지정하세요 라고 문구 변경(신규 검색 시 이전 결과 값이 초기화 되지 않음 )</t>
    <phoneticPr fontId="1" type="noConversion"/>
  </si>
  <si>
    <t>대상점 까지 보이는 거리 색상(녹색), 보이지 않는 거리는 붉은색으로 표시하고 각 거리를 표시함. 예: 보이는거리 300m, 보이지 않는거리 300m</t>
    <phoneticPr fontId="1" type="noConversion"/>
  </si>
  <si>
    <t>대상점까지 캡쳐를 최소 2부분으로 캡쳐되어야 한다.한번은 보이는시각(구현된 상태,), 2번째는 사용자가 위치 조정하여 캡쳐 하는 방식</t>
    <phoneticPr fontId="1" type="noConversion"/>
  </si>
  <si>
    <t>조망점, 대상점 라벨이 지형 밑으로 들어가지 않도록 설정</t>
    <phoneticPr fontId="1" type="noConversion"/>
  </si>
  <si>
    <t>1  번에서 화면이 짤림
(조망점 분석 결과 팝업 하단 팝업 사이즈 조정(화면 잘림))</t>
    <phoneticPr fontId="1" type="noConversion"/>
  </si>
  <si>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phoneticPr fontId="1" type="noConversion"/>
  </si>
  <si>
    <t>1  번에서 다른 메뉴의 화면 open 하였는데 이전에 open된  2  번  화면이 그대로 남아 있음. 새로운 메뉴 open시 clear되어야 함
(메인 팝업 닫으면 서브 팝업(조망점 분석결과) 같이 닫히도록 설정)</t>
    <phoneticPr fontId="1" type="noConversion"/>
  </si>
  <si>
    <t>2  번에서 가장 최근에 작업한 정보가 맨 위로 보이도록 한다
(신규지점 목록 가장 최근 생성한 자료가 위로 올라오도록 설정)</t>
    <phoneticPr fontId="1" type="noConversion"/>
  </si>
  <si>
    <t>문화재 검색 기능 개선</t>
  </si>
  <si>
    <t>국유재산 필지 관리 기능 개선</t>
    <phoneticPr fontId="1" type="noConversion"/>
  </si>
  <si>
    <t>현상변경 분석 기능 개선(문화재중심)</t>
    <phoneticPr fontId="1" type="noConversion"/>
  </si>
  <si>
    <t>검색 가이드 문구 변경</t>
  </si>
  <si>
    <t>가시권 분석 기능 개선(문화재중심)</t>
    <phoneticPr fontId="1" type="noConversion"/>
  </si>
  <si>
    <t>조망점 분석 기능 개선</t>
  </si>
  <si>
    <t>조망점 분석 기능 개선</t>
    <phoneticPr fontId="1" type="noConversion"/>
  </si>
  <si>
    <t>균형발전 진천군 인허가대장(도로점용) 복사하여 사용함
엑셀 업로드 기능 추가(업로드시 이미지는 올라가지 않아도 상관없음. 업로드 후 담당자 추가)</t>
    <phoneticPr fontId="1" type="noConversion"/>
  </si>
  <si>
    <t>점용 인허가 현황 조회 개선</t>
    <phoneticPr fontId="1" type="noConversion"/>
  </si>
  <si>
    <t>점용허가금지구간 가시화 기능 개선</t>
    <phoneticPr fontId="1" type="noConversion"/>
  </si>
  <si>
    <t>예상점용료 산출 기능 개선</t>
    <phoneticPr fontId="1" type="noConversion"/>
  </si>
  <si>
    <t>균형발전 진천군의 부담금산정의 도로점용료 복사하여 사용함</t>
    <phoneticPr fontId="1" type="noConversion"/>
  </si>
  <si>
    <t>불법도로점용관리 기능 개선</t>
  </si>
  <si>
    <t>실시간 하천 모니터링 기능 개선</t>
  </si>
  <si>
    <t>실시간 하천 모니터링 기능 개선</t>
    <phoneticPr fontId="1" type="noConversion"/>
  </si>
  <si>
    <t>기능개선</t>
    <phoneticPr fontId="1" type="noConversion"/>
  </si>
  <si>
    <t>하천관측소 조회</t>
  </si>
  <si>
    <t>하천관측소 조회</t>
    <phoneticPr fontId="1" type="noConversion"/>
  </si>
  <si>
    <t>검색결과 조회(관측소명, 하천권역, 관할기관, 운영여부, 하천정보)</t>
  </si>
  <si>
    <t>검색결과 조회(관측소명, 하천권역, 관할기관, 운영여부, 하천정보)</t>
    <phoneticPr fontId="1" type="noConversion"/>
  </si>
  <si>
    <t>하천정보 클릭시 하천관측소 정보 조회(팝업)</t>
  </si>
  <si>
    <t>하천정보 클릭시 하천관측소 정보 조회(팝업)</t>
    <phoneticPr fontId="1" type="noConversion"/>
  </si>
  <si>
    <t>실시간 하천관측 정보 조회</t>
  </si>
  <si>
    <t>실시간 하천관측 정보 조회</t>
    <phoneticPr fontId="1" type="noConversion"/>
  </si>
  <si>
    <t>실시간 하천관측 정보 조회 - 수위정보 조회</t>
  </si>
  <si>
    <t>실시간 하천관측 정보 조회 - 수위정보 조회</t>
    <phoneticPr fontId="1" type="noConversion"/>
  </si>
  <si>
    <t>실시간 하천관측 정보 조회 - 유량정보 조회</t>
  </si>
  <si>
    <t>실시간 하천관측 정보 조회 - 유량정보 조회</t>
    <phoneticPr fontId="1" type="noConversion"/>
  </si>
  <si>
    <t>실시간 하천관측 정보 조회 - 센서위치이동</t>
  </si>
  <si>
    <t>실시간 하천관측 정보 조회 - 센서위치이동</t>
    <phoneticPr fontId="1" type="noConversion"/>
  </si>
  <si>
    <t>실시간 하천관측 정보 조회 - 수위정보 조회 -  수위정보 상세조회(조회기간from ~ to , to 날짜는 현재일자, from 날짜는 to기준 24시간 전)</t>
  </si>
  <si>
    <t>실시간 하천관측 정보 조회 - 수위정보 조회 -  수위정보 상세조회(조회기간from ~ to , to 날짜는 현재일자, from 날짜는 to기준 24시간 전)</t>
    <phoneticPr fontId="1" type="noConversion"/>
  </si>
  <si>
    <t>실시간 하천관측 정보 조회 - 유량정보 조회 -  유량정보 상세조회(조회기간from ~ to , to 날짜는 현재일자, from 날짜는 to기준 1주일전)</t>
  </si>
  <si>
    <t>실시간 하천관측 정보 조회 - 유량정보 조회 -  유량정보 상세조회(조회기간from ~ to , to 날짜는 현재일자, from 날짜는 to기준 1주일전)</t>
    <phoneticPr fontId="1" type="noConversion"/>
  </si>
  <si>
    <t>상단의 관측소명, 바람, 강수량, 습도, 낙뢰 정보는 균형발전 아산시 참조 하여 정렬 할것</t>
  </si>
  <si>
    <t>상단의 관측소명, 바람, 강수량, 습도, 낙뢰 정보는 균형발전 아산시 참조 하여 정렬 할것</t>
    <phoneticPr fontId="1" type="noConversion"/>
  </si>
  <si>
    <t>하천담당자 설정 등록관리</t>
  </si>
  <si>
    <t>하천담당자 설정 등록관리</t>
    <phoneticPr fontId="1" type="noConversion"/>
  </si>
  <si>
    <t>수질정보 삭제</t>
  </si>
  <si>
    <t>수질정보 삭제</t>
    <phoneticPr fontId="1" type="noConversion"/>
  </si>
  <si>
    <t>하천경보단계 설정 관리</t>
  </si>
  <si>
    <t>하천경보단계 설정 관리</t>
    <phoneticPr fontId="1" type="noConversion"/>
  </si>
  <si>
    <t>실시간 CCTV 정보 관리</t>
  </si>
  <si>
    <t>실시간 CCTV 정보 관리</t>
    <phoneticPr fontId="1" type="noConversion"/>
  </si>
  <si>
    <t>도시공간 분석 결과 개선</t>
  </si>
  <si>
    <t>도시공간 분석 결과 개선</t>
    <phoneticPr fontId="1" type="noConversion"/>
  </si>
  <si>
    <t>2  번에서 선택값이 하나밖에 없다면 굳이 선택할 필요가 있을까? 고정 하는것이 맞음
(보고서 분류 체계(도시공간분석 -&gt; 경관분석, 일조분석, 조망및전망분석, 바람길분석) 수정 )</t>
  </si>
  <si>
    <t>2  번에서 선택값이 하나밖에 없다면 굳이 선택할 필요가 있을까? 고정 하는것이 맞음
(보고서 분류 체계(도시공간분석 -&gt; 경관분석, 일조분석, 조망및전망분석, 바람길분석) 수정 )</t>
    <phoneticPr fontId="1" type="noConversion"/>
  </si>
  <si>
    <t>6  번에서 선택을 해제 하고 싶을때 해제가 되지 않음
(보고서 이력관리 팝업창 보고서 목록에서 단추 박스 선택해제 가능하도록 개선)</t>
  </si>
  <si>
    <t>6  번에서 선택을 해제 하고 싶을때 해제가 되지 않음
(보고서 이력관리 팝업창 보고서 목록에서 단추 박스 선택해제 가능하도록 개선)</t>
    <phoneticPr fontId="1" type="noConversion"/>
  </si>
  <si>
    <t>1  번에서 종료일자 입력과 동시에 밸리데이션 체크가 되어  2   번 메시지가 나와야 함.  2   번 메시지가 나오고 1  번에서의 종료일자는 clear 되도록 함
(보고서 이력관리 팝업창 보고서 목록 조회기간 설정 개선)</t>
  </si>
  <si>
    <t>1  번에서 종료일자 입력과 동시에 밸리데이션 체크가 되어  2   번 메시지가 나와야 함.  2   번 메시지가 나오고 1  번에서의 종료일자는 clear 되도록 함
(보고서 이력관리 팝업창 보고서 목록 조회기간 설정 개선)</t>
    <phoneticPr fontId="1" type="noConversion"/>
  </si>
  <si>
    <t>3  번에서 전체 선택 필요 함(보고서 이력관리 팝업창 보고서 목록 전체 선택 가능하도록 개선)</t>
  </si>
  <si>
    <t>3  번에서 전체 선택 필요 함(보고서 이력관리 팝업창 보고서 목록 전체 선택 가능하도록 개선)</t>
    <phoneticPr fontId="1" type="noConversion"/>
  </si>
  <si>
    <t xml:space="preserve">3  번,   4   번에서 1페이지, 2페이지 다른 이유가 뭔가? 일치 되어야 함
(보고서 이력관리 보고서 저장 오류(도시공간분석에는 건축인허가 관련 기능이 없으나 보고서 목록에 나타나고 있음) </t>
  </si>
  <si>
    <t xml:space="preserve">3  번,   4   번에서 1페이지, 2페이지 다른 이유가 뭔가? 일치 되어야 함
(보고서 이력관리 보고서 저장 오류(도시공간분석에는 건축인허가 관련 기능이 없으나 보고서 목록에 나타나고 있음) </t>
    <phoneticPr fontId="1" type="noConversion"/>
  </si>
  <si>
    <t>05. 도시공간분석(입면적,차폐율,조망및전망,바람길)_2024.01.02 1page</t>
  </si>
  <si>
    <t>05. 도시공간분석(입면적,차폐율,조망및전망,바람길)_2024.01.02 1page</t>
    <phoneticPr fontId="1" type="noConversion"/>
  </si>
  <si>
    <t>05. 도시공간분석(입면적,차폐율,조망및전망,바람길)_2024.01.02 2page</t>
  </si>
  <si>
    <t>05. 도시공간분석(입면적,차폐율,조망및전망,바람길)_2024.01.02 2page</t>
    <phoneticPr fontId="1" type="noConversion"/>
  </si>
  <si>
    <t>05. 도시공간분석(입면적,차폐율,조망및전망,바람길)_2024.01.02 3page</t>
  </si>
  <si>
    <t>05. 도시공간분석(입면적,차폐율,조망및전망,바람길)_2024.01.02 3page</t>
    <phoneticPr fontId="1" type="noConversion"/>
  </si>
  <si>
    <t>바람길 데이터 가시화 개선</t>
  </si>
  <si>
    <t>바람길 데이터 가시화 개선</t>
    <phoneticPr fontId="1" type="noConversion"/>
  </si>
  <si>
    <t xml:space="preserve"> 지구단위 바람길(https://earth.nullschool.net/) 시각화 되도록 개선</t>
  </si>
  <si>
    <t xml:space="preserve"> 지구단위 바람길(https://earth.nullschool.net/) 시각화 되도록 개선</t>
    <phoneticPr fontId="1" type="noConversion"/>
  </si>
  <si>
    <t>07. 도시환경분석(수목식재,대기질,가로등)_2024.01.02 1page ~ 2page</t>
  </si>
  <si>
    <t>07. 도시환경분석(수목식재,대기질,가로등)_2024.01.02 1page ~ 2page</t>
    <phoneticPr fontId="1" type="noConversion"/>
  </si>
  <si>
    <t>2  번에서 시도,구군,읍면동 필터링이 되지 않음. (식재현황조회 팝업 창에서 시도,구군,읍면동 조건 설정에 따른 필터링 오류 개선)</t>
  </si>
  <si>
    <t>2  번에서 시도,구군,읍면동 필터링이 되지 않음. (식재현황조회 팝업 창에서 시도,구군,읍면동 조건 설정에 따른 필터링 오류 개선)</t>
    <phoneticPr fontId="1" type="noConversion"/>
  </si>
  <si>
    <t>1  번에서 조건으로 검색을 하였는데  2  번의 자료가 보임. 맞는건지?
(신규 가로수 데이터 업로드/수정 팝업창에서 시도 시군구 조건으로 검색 시 검색조건에 맞는 데이터가 다운로드 되도록 개선)</t>
  </si>
  <si>
    <t>1  번에서 조건으로 검색을 하였는데  2  번의 자료가 보임. 맞는건지?
(신규 가로수 데이터 업로드/수정 팝업창에서 시도 시군구 조건으로 검색 시 검색조건에 맞는 데이터가 다운로드 되도록 개선)</t>
    <phoneticPr fontId="1" type="noConversion"/>
  </si>
  <si>
    <t>3  번에서 파일 업로드 후 업로드 버턴 클릭하여도 아무런 작동 하지 않음(신규 가로수 데이터 업로드 기능 개선)</t>
  </si>
  <si>
    <t>3  번에서 파일 업로드 후 업로드 버턴 클릭하여도 아무런 작동 하지 않음(신규 가로수 데이터 업로드 기능 개선)</t>
    <phoneticPr fontId="1" type="noConversion"/>
  </si>
  <si>
    <t>3  번에서 버턴 위치와 바탕 사이즈 맞지 않음(신규 가로수 데이터 업로드/수정 팝업창 짤림 오류 개선)</t>
    <phoneticPr fontId="1" type="noConversion"/>
  </si>
  <si>
    <t>2  번에서 기관검색을 하는데 지번을 찾을 필요가 있나? 
식재현황조회 팝업창 관리기관 검색은 시도 시군구 분류 체계로 관리기관을 검색하도록 개선 )</t>
  </si>
  <si>
    <t>2  번에서 기관검색을 하는데 지번을 찾을 필요가 있나? 
식재현황조회 팝업창 관리기관 검색은 시도 시군구 분류 체계로 관리기관을 검색하도록 개선 )</t>
    <phoneticPr fontId="1" type="noConversion"/>
  </si>
  <si>
    <t>1  번에서 키워드 검색의 정의 필요. 예) “나무” 로 검색할 경우, “티나＂로 검색할 경우, 
수목 정보 관리 팝업 검색창에 검색 안내 메시지를 표시한다(ex. 수종명을 입력하세요))</t>
  </si>
  <si>
    <t>1  번에서 키워드 검색의 정의 필요. 예) “나무” 로 검색할 경우, “티나＂로 검색할 경우, 
수목 정보 관리 팝업 검색창에 검색 안내 메시지를 표시한다(ex. 수종명을 입력하세요))</t>
    <phoneticPr fontId="1" type="noConversion"/>
  </si>
  <si>
    <t>3  번에서 수정의미가 팝업으로 띄워 업무를 하는것이면 버턴으로 만드는것이 맞음. 손가락 표시 되어도 팝업 작동이라는 인식을 하지 못함
(수목 정보 관리 팝업창 목록 선택 및 수정 기능 개선)</t>
  </si>
  <si>
    <t>3  번에서 수정의미가 팝업으로 띄워 업무를 하는것이면 버턴으로 만드는것이 맞음. 손가락 표시 되어도 팝업 작동이라는 인식을 하지 못함
(수목 정보 관리 팝업창 목록 선택 및 수정 기능 개선)</t>
    <phoneticPr fontId="1" type="noConversion"/>
  </si>
  <si>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</si>
  <si>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phoneticPr fontId="1" type="noConversion"/>
  </si>
  <si>
    <t>1  번에서 화면 사이즈 바탕 사이즈와 맞출것
(수종등록 팝업창 사이즈 개선)</t>
    <phoneticPr fontId="1" type="noConversion"/>
  </si>
  <si>
    <t>2  번에서 입력 항목으로 저장 버턴 클릭 함. 저장하시겠습니까? 예, 아니오 경고창을 보여줘야 한다
(수종 등록 팝업창 내용 작성 후 저장 기능 개선(저장 시, 아니오 경고창을 보여준다))</t>
  </si>
  <si>
    <t>2  번에서 입력 항목으로 저장 버턴 클릭 함. 저장하시겠습니까? 예, 아니오 경고창을 보여줘야 한다
(수종 등록 팝업창 내용 작성 후 저장 기능 개선(저장 시, 아니오 경고창을 보여준다))</t>
    <phoneticPr fontId="1" type="noConversion"/>
  </si>
  <si>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</si>
  <si>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phoneticPr fontId="1" type="noConversion"/>
  </si>
  <si>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</si>
  <si>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phoneticPr fontId="1" type="noConversion"/>
  </si>
  <si>
    <t>6  번에서 취소 버턴이 작동하지 않음. 취소버턴 클릭시 자꾸 선택하라고 함. 뭐를 선택하면 되는지 알려줘야 함
(수목정보관리 팝업의 라디오버튼, 취소버튼, 삭제버튼 제거, 수정 옆에 삭제 버튼 추가)</t>
  </si>
  <si>
    <t>6  번에서 취소 버턴이 작동하지 않음. 취소버턴 클릭시 자꾸 선택하라고 함. 뭐를 선택하면 되는지 알려줘야 함
(수목정보관리 팝업의 라디오버튼, 취소버튼, 삭제버튼 제거, 수정 옆에 삭제 버튼 추가)</t>
    <phoneticPr fontId="1" type="noConversion"/>
  </si>
  <si>
    <t>5  번에서 불러오기버턴 클릭시 항목 미선택시 선택하라는 메시지 보여줘야 한다.
.(수목식재 불러오기 기능 개선(저장, 삭제 관련 경고창 표시))</t>
  </si>
  <si>
    <t>5  번에서 불러오기버턴 클릭시 항목 미선택시 선택하라는 메시지 보여줘야 한다.
.(수목식재 불러오기 기능 개선(저장, 삭제 관련 경고창 표시))</t>
    <phoneticPr fontId="1" type="noConversion"/>
  </si>
  <si>
    <t>2  번에서 선택하라고 되어 있는데 선택하지 않음에도 불구하고 목록에 조회 됨(대기질 조회 팝업창 조회 기능 개선)</t>
  </si>
  <si>
    <t>2  번에서 선택하라고 되어 있는데 선택하지 않음에도 불구하고 목록에 조회 됨(대기질 조회 팝업창 조회 기능 개선)</t>
    <phoneticPr fontId="1" type="noConversion"/>
  </si>
  <si>
    <t>대기질 수치에 따른 공간분석 결과가 범례와 상이하게 표현됨</t>
  </si>
  <si>
    <t>대기질 수치에 따른 공간분석 결과가 범례와 상이하게 표현됨</t>
    <phoneticPr fontId="1" type="noConversion"/>
  </si>
  <si>
    <t>4  번에서 지역은 어디서 나온건지? 이전 메인 화면에서 구역설정을 하지 않았는데 어디서 나온건지 파악 안됨
(도시숲 시뮬레이션 팝업창 시뮬레이션 구역설정 기능 오류 개선)</t>
  </si>
  <si>
    <t>4  번에서 지역은 어디서 나온건지? 이전 메인 화면에서 구역설정을 하지 않았는데 어디서 나온건지 파악 안됨
(도시숲 시뮬레이션 팝업창 시뮬레이션 구역설정 기능 오류 개선)</t>
    <phoneticPr fontId="1" type="noConversion"/>
  </si>
  <si>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</si>
  <si>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phoneticPr fontId="1" type="noConversion"/>
  </si>
  <si>
    <t>1  번에서 과 같이 선택하고 2   번에서 확인 버턴 클릭하면 3  번과 같이 오류 페이지 나옴
(도시숲 시뮬레이션 식재 수량 입력 기능 개선)</t>
  </si>
  <si>
    <t>1  번에서 과 같이 선택하고 2   번에서 확인 버턴 클릭하면 3  번과 같이 오류 페이지 나옴
(도시숲 시뮬레이션 식재 수량 입력 기능 개선)</t>
    <phoneticPr fontId="1" type="noConversion"/>
  </si>
  <si>
    <t>1  번에서 객체 삭제 하는 기능 없음.도시숲 시뮬레이션 버튼 선택 기능(선택 여부 사용자가 알 수 있게) 개선</t>
  </si>
  <si>
    <t>1  번에서 객체 삭제 하는 기능 없음.도시숲 시뮬레이션 버튼 선택 기능(선택 여부 사용자가 알 수 있게) 개선</t>
    <phoneticPr fontId="1" type="noConversion"/>
  </si>
  <si>
    <t>1  번에서 시뮬레이션을 하기 위한 구역설정을 사이즈를 너무 크게 하는 것이 아니라 면적을 정의 할 필요가 있음.
도시숲 시뮬레이션 구역 설정 기능 개선(ex. 1000X1000, 영역 설정 범위 제한)</t>
  </si>
  <si>
    <t>1  번에서 시뮬레이션을 하기 위한 구역설정을 사이즈를 너무 크게 하는 것이 아니라 면적을 정의 할 필요가 있음.
도시숲 시뮬레이션 구역 설정 기능 개선(ex. 1000X1000, 영역 설정 범위 제한)</t>
    <phoneticPr fontId="1" type="noConversion"/>
  </si>
  <si>
    <t>식재 검색 결과 조건 기능 개선</t>
  </si>
  <si>
    <t>식재 검색 결과 조건 기능 개선</t>
    <phoneticPr fontId="1" type="noConversion"/>
  </si>
  <si>
    <t>지번검색 기능 개선</t>
    <phoneticPr fontId="1" type="noConversion"/>
  </si>
  <si>
    <t>식재현황 관리 기능 개선</t>
  </si>
  <si>
    <t>[공통]경고 메시지 표기 개선</t>
    <phoneticPr fontId="1" type="noConversion"/>
  </si>
  <si>
    <t>[공통] 화면 사이즈 개선</t>
  </si>
  <si>
    <t>[공통] 화면 사이즈 개선</t>
    <phoneticPr fontId="1" type="noConversion"/>
  </si>
  <si>
    <t>[공통]텍스트,숫자 입력 또는 표기방식 개선</t>
    <phoneticPr fontId="1" type="noConversion"/>
  </si>
  <si>
    <t>1  번에서 지도범례 클릭하면  2  번과 같이 빈 화면 나옴(지도 범례 오류 개선)</t>
  </si>
  <si>
    <t>1  번에서 지도범례 클릭하면  2  번과 같이 빈 화면 나옴(지도 범례 오류 개선)</t>
    <phoneticPr fontId="1" type="noConversion"/>
  </si>
  <si>
    <t>3  번에서 3일이내 기준이 뭔가? 현재일 기준이라면 달력 선택시 3일이내가 아니라고 메시지 보여줘야 한다. 
예) 현재일 기준 3일 이전 데이터만 조회 가능합니다.</t>
  </si>
  <si>
    <t>3  번에서 3일이내 기준이 뭔가? 현재일 기준이라면 달력 선택시 3일이내가 아니라고 메시지 보여줘야 한다. 
예) 현재일 기준 3일 이전 데이터만 조회 가능합니다.</t>
    <phoneticPr fontId="1" type="noConversion"/>
  </si>
  <si>
    <t>2  번에서 콤보 가져오는 데이터 오류(첫번째 드롭다운리스트 변경 시 두번째 이하 드롭다운리스트  초기화 되어야 함)</t>
  </si>
  <si>
    <t>2  번에서 콤보 가져오는 데이터 오류(첫번째 드롭다운리스트 변경 시 두번째 이하 드롭다운리스트  초기화 되어야 함)</t>
    <phoneticPr fontId="1" type="noConversion"/>
  </si>
  <si>
    <t>3  번에서 침수재해명이 동일하여 구분이 안됨.  4  번의 위치를  3  번에 표현이 되어야 함(침수흔적도 조회 기능 개선)</t>
  </si>
  <si>
    <t>3  번에서 침수재해명이 동일하여 구분이 안됨.  4  번의 위치를  3  번에 표현이 되어야 함(침수흔적도 조회 기능 개선)</t>
    <phoneticPr fontId="1" type="noConversion"/>
  </si>
  <si>
    <t>2  번에서 시뮬레이션 중지, 재생 등 기능 필요 함
(범람 시뮬레이션 타임라인 조정 할 수 있도록 개선(드래그, 중지, 다시시작 등))</t>
  </si>
  <si>
    <t>2  번에서 시뮬레이션 중지, 재생 등 기능 필요 함
(범람 시뮬레이션 타임라인 조정 할 수 있도록 개선(드래그, 중지, 다시시작 등))</t>
    <phoneticPr fontId="1" type="noConversion"/>
  </si>
  <si>
    <t>1  번에서 시뮬레이션 시작 이후 입력 값 수정 불가능하게 한다
(시뮬레이션 시작 이후 범람 설정 값 수정 불가능하게 개선)</t>
  </si>
  <si>
    <t>1  번에서 시뮬레이션 시작 이후 입력 값 수정 불가능하게 한다
(시뮬레이션 시작 이후 범람 설정 값 수정 불가능하게 개선)</t>
    <phoneticPr fontId="1" type="noConversion"/>
  </si>
  <si>
    <t>LOD1 건물 off 되어 있을 시 자동으로 On 되도록 설정
분석 버턴 ㅌ클릭시 lod1를 켜라고 메시지 보여줄것</t>
  </si>
  <si>
    <t>LOD1 건물 off 되어 있을 시 자동으로 On 되도록 설정
분석 버턴 ㅌ클릭시 lod1를 켜라고 메시지 보여줄것</t>
    <phoneticPr fontId="1" type="noConversion"/>
  </si>
  <si>
    <t>3  번에서 주소의 의미가 뭔가?? ~ 외 필지로 표현</t>
  </si>
  <si>
    <t>3  번에서 주소의 의미가 뭔가?? ~ 외 필지로 표현</t>
    <phoneticPr fontId="1" type="noConversion"/>
  </si>
  <si>
    <t>1  번에서 주소의 의미가 뭔가?~ 외 필지로 표현</t>
  </si>
  <si>
    <t>1  번에서 주소의 의미가 뭔가?~ 외 필지로 표현</t>
    <phoneticPr fontId="1" type="noConversion"/>
  </si>
  <si>
    <t>산사태피해 예측 결과 개선</t>
  </si>
  <si>
    <t>산사태피해 예측 결과 개선</t>
    <phoneticPr fontId="1" type="noConversion"/>
  </si>
  <si>
    <t>예상범람피해 분석 결과 개선</t>
  </si>
  <si>
    <t>예상범람피해 분석 결과 개선</t>
    <phoneticPr fontId="1" type="noConversion"/>
  </si>
  <si>
    <t>태풍발생정보 조회 기능 개선</t>
  </si>
  <si>
    <t>태풍발생정보 조회 기능 개선</t>
    <phoneticPr fontId="1" type="noConversion"/>
  </si>
  <si>
    <t>(침수흔적) 시군구 검색 기능 개선</t>
  </si>
  <si>
    <t>(침수흔적) 시군구 검색 기능 개선</t>
    <phoneticPr fontId="1" type="noConversion"/>
  </si>
  <si>
    <t>침수흔적도 조회 기능 개선</t>
  </si>
  <si>
    <t>침수흔적도 조회 기능 개선</t>
    <phoneticPr fontId="1" type="noConversion"/>
  </si>
  <si>
    <t>드론시뮬레이션</t>
  </si>
  <si>
    <t>비행경로 입력 기능 개선</t>
  </si>
  <si>
    <t>GCS 파일(json, kmz, kml) 파일 등록</t>
  </si>
  <si>
    <t>신규경로 입력 기능(자유경로)</t>
  </si>
  <si>
    <t>신규경로 입력 기능(선형)</t>
  </si>
  <si>
    <t>신규경로 입력 기능(맵핑)</t>
  </si>
  <si>
    <t>이륙점 설정 기능</t>
  </si>
  <si>
    <t>비행고도 설정 기능</t>
  </si>
  <si>
    <t>비행경로 포인트 목록 및 높이차 정보 조회</t>
  </si>
  <si>
    <t>카메라 정보 설정 기능</t>
  </si>
  <si>
    <t>촬영 중복도 설정 기능</t>
  </si>
  <si>
    <t>(선형 입력) 경로방향, 경로수 설정 기능</t>
  </si>
  <si>
    <t>(맵핑) 비행방향 설정 기능</t>
  </si>
  <si>
    <t>비행 위험설정 기능 개선</t>
  </si>
  <si>
    <t>드론 비행 관련 레이어(ex 비행제한구역, 비행금지구역, 관제권 등) On/Off</t>
  </si>
  <si>
    <t>드론 비행 관련 위험구역 설정 기능 개선</t>
  </si>
  <si>
    <t>드론 비행기능 개선</t>
  </si>
  <si>
    <t>드론 방향 표시하는 방위표 구현</t>
  </si>
  <si>
    <t>드론 비행정보 표시 상태 창 구현</t>
  </si>
  <si>
    <t>드론 시점 &lt;-&gt; 조종자 시점 변환 기능 구현</t>
  </si>
  <si>
    <t>드론 비행 타임라인 표시 및 컨트롤 기능 구현</t>
  </si>
  <si>
    <t>드론 모의비행 결과 보고서 개선</t>
  </si>
  <si>
    <t>드론 모의비행 운행결과 보고서 개선</t>
  </si>
  <si>
    <t>건축인허가</t>
  </si>
  <si>
    <t>건축인허가정보관리</t>
  </si>
  <si>
    <t>[공통]지번검색개선</t>
  </si>
  <si>
    <t>1  번에서 이전에 작업한 내용이 그대로 보여지고 있음. 새로운 메뉴로 open을 하게 되면 이전 작업은 clear 되어야 함</t>
  </si>
  <si>
    <t>01. 건축인허가_2024.01.03 1페이지</t>
  </si>
  <si>
    <t>화면의 직관성이 떨어짐. 2   번과 같이 디자인 변경 필요 함(지번검색 화면 개선(진천군 지번검색 화면과 동일하게 개선))</t>
  </si>
  <si>
    <t>[공통]콤보 스크롤 오류 개선</t>
  </si>
  <si>
    <t>3  번에서 콤보박스의 스크롤을 선택하면 콤보박스 항목  선택이 안됨. 콤보 박스 스크롤 전부 확인 할 필요가 있음</t>
  </si>
  <si>
    <t>1  번에서 지번의 본번 부번 입력 박스에 0000 표기 없애도록 개선(0000상태에서 숫자 입력시 0000+숫자로 표기됨, 0000123)</t>
  </si>
  <si>
    <t>1  번에서 존재하는 지번임에도 불구하고 2  번과 같은 메시지가 나옴 (지번검색 화면 개선(진천군 지번검색 화면과 동일하게 개선))</t>
  </si>
  <si>
    <t>01. 건축인허가_2024.01.03 2페이지</t>
  </si>
  <si>
    <t>1  번에서 검색버턴 클릭시 필지가 존재하지 않으면 3  번 화면을 보이지 말아야 함(지번 검색 시 검색 필지 없으면 정보관리 팝업 띄우지 말도록 개선)</t>
  </si>
  <si>
    <t>허가신청서 입력 기능 개선</t>
  </si>
  <si>
    <t>1  번에서 이전에 입력한 신청서명이 그대로 남아 있음. 신규 버턴 클릭시 신청서명이 clear 되어야 함(허가신청서 신규 등록 시 이전에 입력한 신청서 명이 그대로 남아있음 -&gt; 초기화 개선 필요)</t>
  </si>
  <si>
    <t>01. 건축인허가_2024.01.03 3페이지</t>
  </si>
  <si>
    <t>2 번에서 동일한 신청서에 대한 구분 할 수 있는 것이 없을까?화일이름을 (동일한 허가신청서 명으로 등록할 수 없도록 설정 개선)</t>
  </si>
  <si>
    <t>3 번에서 허가신청서명을 클릭하면 4  번과 같이  작동 되지 않음</t>
  </si>
  <si>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</si>
  <si>
    <t>건축도서 입력 기능 개선</t>
  </si>
  <si>
    <t>1  번에서 이전에 입력한 건축도서명이 그대로 남아 있음. 신규 버턴 클릭시 건축도서명이 clear 되어야 함.(건축도서 신규 등록 시 이전에 입력한 신청서 명이 그대로 남아있음 -&gt; 초기화 개선 필요)</t>
  </si>
  <si>
    <t>01. 건축인허가_2024.01.03 4페이지</t>
  </si>
  <si>
    <t>2 번에서 동일한 건축도서에 대한 구분 할 수 있는 것이 없을까?(동일한 건축도서 명으로 등록할 수 없도록 설정 개선)</t>
  </si>
  <si>
    <t>파일형식과 상관없이 모든 파일이 업로드 됨. 모든 파일이 가능하다면 파일형식을 삭제하는것이 맞음</t>
  </si>
  <si>
    <t>상,하 등록 한 후 상단 삭제하기 할 경우 하단에 입력한 정보는 그대로남아 있음. 마스트. 디테일기능</t>
  </si>
  <si>
    <t>건축인허가 정보관리 기능 개선</t>
  </si>
  <si>
    <t>1  번에서 토지이용계획 클릭시 오류 발생(외부 연계(건축물 정보, 토지이용계획) 동작 오류 개선)</t>
  </si>
  <si>
    <t>01. 건축인허가_2024.01.03 5페이지</t>
  </si>
  <si>
    <t>1  번에서 시뮬레이션 클릭시  2  번과 같이 오류 발생(시뮬레이션 버튼 클릭 시 오류 발생 개선)</t>
  </si>
  <si>
    <t>01. 건축인허가_2024.01.03 6페이지</t>
  </si>
  <si>
    <t>3번에서 지적도 -- &gt;  용도지역지구도 명칭 변경</t>
  </si>
  <si>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</si>
  <si>
    <t>[공통]필수항목, 입력불가처리</t>
  </si>
  <si>
    <t>01. 건축인허가_2024.01.03 7페이지</t>
  </si>
  <si>
    <t>2  번에서 적용버턴 작동 되지 않아 확인 불가능</t>
  </si>
  <si>
    <t>건축인허가시뮬레이션</t>
  </si>
  <si>
    <t>서비스 &gt;&gt; 건축인허가 &gt;&gt; 건축인허가 시뮬레이션 클릭시 1  번과 같이 오류 발생</t>
  </si>
  <si>
    <t>01. 건축인허가_2024.01.03 8페이지</t>
  </si>
  <si>
    <t>2  번에서 제목과 입력하는 값들의 형식이 맞지 않음. 예) 대지면적 : 용도를 선택해주세요
      또한 입력값들의 타입과 길이 등 전체적으로 수정 되어야 함</t>
  </si>
  <si>
    <t>3  번에서 적용버턴 작동 되지 않아 확인 불가능</t>
  </si>
  <si>
    <t>2   번에서 건축물용도 항목은 선택항목이므로 수정 불가능</t>
  </si>
  <si>
    <t>shp, dxf 형태의 건축선 업로드 후 지도상 시각화 기능(input 포맷에 대해서는 발주처와 협의)</t>
  </si>
  <si>
    <t>건축선 사용자 입력 기능 구현</t>
  </si>
  <si>
    <t>대지-건축선 이격거리 분석, 값 표출</t>
  </si>
  <si>
    <t>건축선 라인 위치 조정(이격거리 수정 또는 라인 편집을 통한 조정)</t>
  </si>
  <si>
    <t>북 방향 건축선 라인 설정 기능</t>
  </si>
  <si>
    <t>건축물 기본정보(건축물 용도, 최대높이, 연면적, 용적률 산정면적, 바닥면적, 조경면적, 공개공지면적) 입력 기능</t>
  </si>
  <si>
    <t>대지면적 및 건축면적 자동계산 기능</t>
  </si>
  <si>
    <t>토지이음 연계 기능</t>
  </si>
  <si>
    <t>일조권 사선제한 적용된 건축물 모형 생성 및 지도 시각화</t>
  </si>
  <si>
    <t>시뮬레이션 결과보고서 조회</t>
  </si>
  <si>
    <t>시뮬레이션 결과보고서 다운로드</t>
  </si>
  <si>
    <t>CAD 도면 3D 자동면환 기능 활용 건물 배치 기능 연계</t>
  </si>
  <si>
    <t>보고서이력관리(건축)</t>
  </si>
  <si>
    <t>1  번에서 선택 되어 있는데도 불구하고 2  번에서 선택하라고 메시지 나옴(건축 인허가 시뮬레이션 보고서 열람 안되는 문제 개선)</t>
  </si>
  <si>
    <t>01. 건축인허가_2024.01.03 10페이지</t>
  </si>
  <si>
    <t>1  번에서 목록에 아무런 건도 없음.      2  번에서 선택하라고 메시지 나옴</t>
  </si>
  <si>
    <t>01. 건축인허가_2024.01.03 11페이지</t>
  </si>
  <si>
    <t>3  번에서 검색글자 제한 필요가 있음</t>
  </si>
  <si>
    <t>문화재공간분석</t>
  </si>
  <si>
    <t>문화재정보조회</t>
  </si>
  <si>
    <t>문화재검색</t>
  </si>
  <si>
    <t>검색 결과가 없을 시 검색결과가 없음을 알리는 알림창 표출</t>
  </si>
  <si>
    <t>02. 문화재공간분석_2024.01.03 1page</t>
  </si>
  <si>
    <t>문화재 검색 결과를 검색 팝업 하단에 검색 결과목록으로 표출</t>
  </si>
  <si>
    <t>문화재 공간정보서비스(외부망)의 문화재 보호구역 shp과 현상변경 허용 데이터 정제하여 플랫폼에 탑재</t>
  </si>
  <si>
    <t>02. 문화재공간분석_2024.01.03 2page</t>
  </si>
  <si>
    <t>국유재산필지관리</t>
  </si>
  <si>
    <t>국유재산 필지 관리 기능 개선</t>
  </si>
  <si>
    <t>검색 기능 개선(검색 팝업 UI 배치 개선)</t>
  </si>
  <si>
    <t>02. 문화재공간분석_2024.01.03 3page</t>
  </si>
  <si>
    <t>검색기능개선(사용자가 입력한 검색 조건에 맞는 검색 결과가 나오도록 개선)</t>
  </si>
  <si>
    <t>검색 결과에 소재지 지번까지 표출되도록 개선</t>
  </si>
  <si>
    <t>검색결과 리스트에서 소재지 선택하면 해당위치로 이동 및 필지 하이라이팅 하도록 개선</t>
  </si>
  <si>
    <t>02. 문화재공간분석_2024.01.03 4page</t>
  </si>
  <si>
    <t>하이라이팅 된 필지의 지번 라벨 표시(진천군 서비스와 같이)</t>
  </si>
  <si>
    <t>필지 정보 상세 조회 항목 재정의 및 데이터 값 표출항목 개선</t>
  </si>
  <si>
    <t>필지 정보 속성 수정 안되는 오류 개선</t>
  </si>
  <si>
    <t>02. 문화재공간분석_2024.01.03 5page</t>
  </si>
  <si>
    <t>실태조사서 PDF 2개 등록된 상태에서 하나 삭제하면 오류 발생</t>
  </si>
  <si>
    <t>검색결과 페이징 할때 소재지 Text  길이가 길면 팝업 사이즈 변하는 오류 개선</t>
  </si>
  <si>
    <t>현상변경시뮬레이션</t>
  </si>
  <si>
    <t>현상변경분석(문화재중심)</t>
  </si>
  <si>
    <t>1  번에서 처럼 스크롤 선택하면 다음 행위를 할 수 없음. 시도 선택도 마찬가지 임(문화재 검색 드롭다운리스트 드래그 시 먹통되는 현상 개선)</t>
  </si>
  <si>
    <t>02. 문화재공간분석_2024.01.03 6page</t>
  </si>
  <si>
    <t>현상변경 분석 기능 개선(문화재중심)</t>
  </si>
  <si>
    <t>2  명칭변경 : 범례(명칭변경  [예시] &gt; [범례], 범례 버튼 누를 시 범례 팝업 On/Off 되도록 개선)</t>
  </si>
  <si>
    <t>경사지붕 Tab 삭제하고 평슬라브 기준 분석만 유지</t>
  </si>
  <si>
    <t>02. 문화재공간분석_2024.01.03 7page</t>
  </si>
  <si>
    <t>실행버턴 클릭시 lod1 자동on 상태로 만들것(현상변경 분석시 LoD1 건물 OFF 시 자동으로 On 되도록 설정)</t>
  </si>
  <si>
    <t>기준높이 초과 건물 POI 심볼 지도 확대축소 이동 회전 시 사라지지 않도록 개선</t>
  </si>
  <si>
    <t>현상변경분석(신규건축물중심)</t>
  </si>
  <si>
    <t>02. 문화재공간분석_2024.01.03 8page</t>
  </si>
  <si>
    <t>가시권분석(문화재중심)</t>
  </si>
  <si>
    <t>가시권 분석 기능 개선(문화재중심)</t>
  </si>
  <si>
    <t>1  번에서 입력되는 항목들의 타입과 길이 정의 할 필요가 있음
(이전 분석결과 초기화 하는 기능 추가(새로고침 버튼, 신규 가시영역 추가시, 신규 문화재 선택 시 이전 결과(버튼색상, 분석결과) 초기화 되야함))</t>
  </si>
  <si>
    <t>02. 문화재공간분석_2024.01.03 11page</t>
  </si>
  <si>
    <t>02. 문화재공간분석_2024.01.03 12page</t>
  </si>
  <si>
    <t>조망점분석</t>
  </si>
  <si>
    <t>시작위치(문화재) 검색하지 않아도 조망점 분석 가능하도록 개선 .특화서비스&gt; 울주군 &gt; cctv현황 &gt; 현황조회 참조</t>
  </si>
  <si>
    <t>02. 문화재공간분석_2024.01.03 14page</t>
  </si>
  <si>
    <t>1  번에서 이전 검색하여 나온 문화재 위치가 clear 되지 않음.  2   번에서 검색을 지움
문화재위치를 지정하세요 라고 문구 변경(신규 검색 시 이전 결과 값이 초기화 되지 않음 )</t>
  </si>
  <si>
    <t>1  번에서 입력 항목들의 타입 및 길이 정의 필요</t>
  </si>
  <si>
    <t>02. 문화재공간분석_2024.01.03 15page</t>
  </si>
  <si>
    <t>대상점 까지 보이는 거리 색상(녹색), 보이지 않는 거리는 붉은색으로 표시하고 각 거리를 표시함. 예: 보이는거리 300m, 보이지 않는거리 300m</t>
  </si>
  <si>
    <t>대상점까지 캡쳐를 최소 2부분으로 캡쳐되어야 한다.한번은 보이는시각(구현된 상태,), 2번째는 사용자가 위치 조정하여 캡쳐 하는 방식</t>
  </si>
  <si>
    <t>조망점, 대상점 라벨이 지형 밑으로 들어가지 않도록 설정</t>
  </si>
  <si>
    <t>02. 문화재공간분석_2024.01.03 16page</t>
  </si>
  <si>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</si>
  <si>
    <t>02. 문화재공간분석_2024.01.03 17page</t>
  </si>
  <si>
    <t>1  번에서 다른 메뉴의 화면 open 하였는데 이전에 open된  2  번  화면이 그대로 남아 있음. 새로운 메뉴 open시 clear되어야 함
(메인 팝업 닫으면 서브 팝업(조망점 분석결과) 같이 닫히도록 설정)</t>
  </si>
  <si>
    <t>02. 문화재공간분석_2024.01.03 18page</t>
  </si>
  <si>
    <t>신규문화재보호구역설정</t>
  </si>
  <si>
    <t>1  번에서 삭제 할 경우 삭제 하시겠습니까? 예, 아니오 경고창 필요 함</t>
  </si>
  <si>
    <t>02. 문화재공간분석_2024.01.03 19page</t>
  </si>
  <si>
    <t>3  번에서 입력 항목의 타입 및 길이 지정할 필요가 있음</t>
  </si>
  <si>
    <t xml:space="preserve">4  번에서 설정 버턴을 클릭하면 경고창 필요 함. 반영 되었는지 알 수 없음.   예) 저장하시겠습니까? 예, 아니오  </t>
  </si>
  <si>
    <t>리포트관리(문화재)</t>
  </si>
  <si>
    <t>리포트이력관리(문화)</t>
  </si>
  <si>
    <t>1  번에서 선택하라고 되어 있는데 선택을 하지 않아도 목록 조회가 됨. 선택하십시오 보단 - 전체 – 로 표현 하는것이 맞음</t>
  </si>
  <si>
    <t>02. 문화재공간분석_2024.01.03 20page</t>
  </si>
  <si>
    <t>2  번에서 어느 업무에서 파생된 보고서 인지 파악이 안됨. 보고서명 앞에 보고서 명을 보여줄 필요가 있음</t>
  </si>
  <si>
    <t>[공통]그리드 선택off 설정</t>
  </si>
  <si>
    <t>2  번에서 리스트에 마우스 접근시 손가락 표시 안되게 한다. 자꾸 눌러보게 됨</t>
  </si>
  <si>
    <t>도로점용인허가</t>
  </si>
  <si>
    <t>도로점용인허가현황조회</t>
  </si>
  <si>
    <t>점용 인허가 현황 조회 개선</t>
  </si>
  <si>
    <t>균형발전 진천군 인허가대장(도로점용) 복사하여 사용함
엑셀 업로드 기능 추가(업로드시 이미지는 올라가지 않아도 상관없음. 업로드 후 담당자 추가)</t>
  </si>
  <si>
    <t>03. 도로점용인허가_2024.01.09 1page</t>
  </si>
  <si>
    <t>점용허가금지구간가시화</t>
  </si>
  <si>
    <t>점용허가금지구간 가시화 기능 개선</t>
  </si>
  <si>
    <t>1  번에서 새로운 메뉴를 open 했음에도 불구하고 이전에 선택한 시도,시군구 정보가 그대로 남아 있음. 기본적으로 새로운 메뉴를 open 하면 이전 정보는 clear 된 상태로 보여지는것이 맞음</t>
  </si>
  <si>
    <t>03. 도로점용인허가_2024.01.09 7page</t>
  </si>
  <si>
    <t>2  번에서 마우스로 스크롤 상하 이동시 작동 안됨. 그대로 멈춤. 화면을 닫고 다시 메뉴 open 해야만 작동됨. 시도,시군구,읍면동, 리선택 동일 함</t>
  </si>
  <si>
    <t>화면 open 시 이전 화면에서 선택한 주소가 이 화면에 표시 되어야 한다. 어느 주소/지번을 보고 있는지 알수가 없다</t>
  </si>
  <si>
    <t>03. 도로점용인허가_2024.01.09 8page</t>
  </si>
  <si>
    <t>1  번에서 “&lt;“  선택시  2  번과 같이 clear 되어 버림.</t>
  </si>
  <si>
    <t>1  번에서 주소/지번을 선택하면 2  번 위치에 하이라이트 기능이 되었으면 한다. 검색이후 다음 화면으로 넘어가면 어느 지번인지 알수가 없음</t>
  </si>
  <si>
    <t>03. 도로점용인허가_2024.01.09 9page</t>
  </si>
  <si>
    <t>1  번에서 시설물 선택시 아무런 작동 하지 않음</t>
  </si>
  <si>
    <t>03. 도로점용인허가_2024.01.09 10page</t>
  </si>
  <si>
    <t>2  번에서 입력 항목의 타입/길이 고정 할 필요가 있음</t>
  </si>
  <si>
    <t>3  번에서 화면 사이즈 조정 필요</t>
  </si>
  <si>
    <t>4  번에서 5  번과 같이 지정을 하면  4  번에는 뭐가 입력이 되는지?</t>
  </si>
  <si>
    <t>1  번에서 버턴 클릭시 아무런 반응 없음. 뭘  업데이트 하라는건지?</t>
  </si>
  <si>
    <t>03. 도로점용인허가_2024.01.09 11page</t>
  </si>
  <si>
    <t>2  번에서 버턴 클릭시 아무런 반응 없음. 뭘  삭제 하라는건지?</t>
  </si>
  <si>
    <t>3  번에서 클릭하여 상세 작업하는것이 아니라면 손가락 표시 삭제 함. 자꾸 눌러보게 됨</t>
  </si>
  <si>
    <t>4  번에서 창의 사이즈를 크게 조정하는것이 맞음</t>
  </si>
  <si>
    <t>5  번에서 버턴 및 “&lt;“ 의미는 동일 한 것이라면 둘중에 하나는 삭제하는것이 맞음</t>
  </si>
  <si>
    <t>6  번에서  완료 버턴을 클릭하면 이 후 작업은 뭔가요? 저장한 사항은 어디서 볼 수 있는지?</t>
  </si>
  <si>
    <t>7  번에서 메인에서 조회하면 아무것도 안나옴. 저장 되었는지 확인 불가능</t>
  </si>
  <si>
    <t>예상점용료산출</t>
  </si>
  <si>
    <t>예상점용료 산출 기능 개선</t>
  </si>
  <si>
    <t>균형발전 진천군의 부담금산정의 도로점용료 복사하여 사용함</t>
  </si>
  <si>
    <t>03. 도로점용인허가_2024.01.09 12page</t>
  </si>
  <si>
    <t>1  번에서 마우스로 스크롤 상하 이동시 작동 안됨. 그대로 멈춤. 화면을 닫고 다시 메뉴 open 해야만 작동됨. 시도,시군구,읍면동, 리선택 동일 함</t>
  </si>
  <si>
    <t>03. 도로점용인허가_2024.01.09 13page</t>
  </si>
  <si>
    <t>2  번에서 3  번으로 변경하면 3  번 값은 그대로 남아 있음. Clear 되어야 함</t>
  </si>
  <si>
    <t>4  번에서 검색 버턴 클릭하면 필수 항목 입력 유무를 구체적으로 보여준다. 예) 시/군/구를 선택하세요, 읍/면/동을 선택하세요</t>
  </si>
  <si>
    <t>03. 도로점용인허가_2024.01.09 14page</t>
  </si>
  <si>
    <t>1  번에서 날짜 부분은 입력하지 말고 달력을 선택하여 입력하도록 한다</t>
  </si>
  <si>
    <t>1  번에서 입력하는 창 사이즈를 아래로 늘려 전체 항목이 보이도록 한다</t>
  </si>
  <si>
    <t>2  번에서 지도상에 포인트를 찍으면 위치에 주소가 나와야 하는거 아닌가?</t>
  </si>
  <si>
    <t>1  번에서 등록번호 반영 안됨</t>
  </si>
  <si>
    <t>03. 도로점용인허가_2024.01.09 15page</t>
  </si>
  <si>
    <t>2  번에서 위치 항목에 어떤 내용으로 입력 되어야 하는지?</t>
  </si>
  <si>
    <t>3  번에서 사이즈가 맞지 않음</t>
  </si>
  <si>
    <t>4  번에서 창 배경색상이 구분이 안됨, cancel, ok  예, 아니오 로 표현할것</t>
  </si>
  <si>
    <t>1  번에서 검색하면  2  번 화면이 나타남. 여기에  1  번의 지번을 표현되어야 한다. 현재 작업하고 있는 지번이 뭔지 알아야 함</t>
  </si>
  <si>
    <t>03. 도로점용인허가_2024.01.09 16page</t>
  </si>
  <si>
    <t>3  번에서 “ &lt; “ 클릭 하면 4  번 화면으로 넘어감. 여기서 5  번과 같이 주소의 지번이 clear 됨</t>
  </si>
  <si>
    <t>04. 하천모니터링_2024.01.03 1page</t>
  </si>
  <si>
    <t>04. 하천모니터링_2024.01.03 2page</t>
  </si>
  <si>
    <t>04. 하천모니터링_2024.01.03 3page</t>
  </si>
  <si>
    <t>04. 하천모니터링_2024.01.03 4page</t>
  </si>
  <si>
    <t>도시공간분석</t>
  </si>
  <si>
    <t>리포트이력관리(도시공간)</t>
  </si>
  <si>
    <t>1  번에서 스크롤 움직이면 그 이후 작동이 멈춤. 아무것도 안됨</t>
  </si>
  <si>
    <t>3  번에서 달력 선택으로 할것. 입력창 입력 불가</t>
  </si>
  <si>
    <t>4  번에서 입력 값 길이 제한 할 필요가 있음. 예) 100자 이내로 입력하세요</t>
  </si>
  <si>
    <t>5  번에서 마우스 접근하면 손가락 모양으로 표시되어 자꾸 눌러보게 됨. 손가락 표시 해제 바람</t>
  </si>
  <si>
    <t>4  번에서 버턴클릭시 삭제하시겠습니까? 예, 아니오 경과메세지 보여줘야 한다</t>
  </si>
  <si>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</si>
  <si>
    <t>도시환경분석</t>
  </si>
  <si>
    <t>바람길보기</t>
  </si>
  <si>
    <t>식재현황조회</t>
  </si>
  <si>
    <t>1  번,  3   번 에서 스크롤 선택 하면 아무런 작동 하지 않음. 메뉴를 닫고 다시 open  해야 함. 시도,구군,읍면동 전부 확인 해야 함</t>
  </si>
  <si>
    <t>07. 도시환경분석(수목식재,대기질,가로등)_2024.01.02 3page</t>
  </si>
  <si>
    <t>07. 도시환경분석(수목식재,대기질,가로등)_2024.01.02 4page</t>
  </si>
  <si>
    <t>1  번에서 입력항목의 타입과 길이 고정 할 필요가 있음</t>
  </si>
  <si>
    <t>07. 도시환경분석(수목식재,대기질,가로등)_2024.01.02 5page</t>
  </si>
  <si>
    <t>4  번에서 파일 첨부를 하고 업로드 버턴을 클릭하여도 아무런 반응 없음</t>
  </si>
  <si>
    <t>전반적인 작동여부를 확인 해볼 필요가 있음. 하고자 하는 의도가 뭔지 파악 하기 힘듦</t>
  </si>
  <si>
    <t>개체목위험도분석</t>
  </si>
  <si>
    <t>1  번에서 스크롤 선택하여 이동하면 먹통이 되어 버림. 시도, 구군,읍면동 마찬가지 임. 메뉴 닫고 open 해야만 작동 함</t>
  </si>
  <si>
    <t>07. 도시환경분석(수목식재,대기질,가로등)_2024.01.02 6page</t>
  </si>
  <si>
    <t xml:space="preserve">2  번에서 조건으로 검색하면 3  번과 같이 일치하지 않는 자료가 보여짐. 2  번에서 시도 선택시 시군구 – 전체- , 읍면동 –전체-로 표현 되어야 함. </t>
  </si>
  <si>
    <t>4  번에서 관리기관 검색의 의미를 모르겠음. 시도로 검색을 하고자 한다면 2  번에서 시도: 선택, 시군구: 전체, 읍면동 : 전체 로 하면 될것으로 보임</t>
  </si>
  <si>
    <t>수목정보관리</t>
  </si>
  <si>
    <t>07. 도시환경분석(수목식재,대기질,가로등)_2024.01.02 7page</t>
  </si>
  <si>
    <t>2  번에서 클릭하여 정보를 상세 확인 하는 기능이 아니라면 손가락 표시 삭제 함, 자꾸 눌러보게 됨</t>
  </si>
  <si>
    <t>07. 도시환경분석(수목식재,대기질,가로등)_2024.01.02 8page</t>
  </si>
  <si>
    <t>2  번에서 입력 항목의 타입 및 길이 고정 할 필요가 있음</t>
  </si>
  <si>
    <t>07. 도시환경분석(수목식재,대기질,가로등)_2024.01.02 9page</t>
  </si>
  <si>
    <t>수목식재</t>
  </si>
  <si>
    <t xml:space="preserve">1  번에서 새로운 수목식재를 입력 했는데 페이지 3으로 이동 되어 있음. </t>
  </si>
  <si>
    <t>07. 도시환경분석(수목식재,대기질,가로등)_2024.01.02 10page</t>
  </si>
  <si>
    <t>3  번 화면에서 닫기 표준, 팝업 배경색 등 , 입력 항목의 타입 및 길이 지정 할 필요가 있음. 식재_주소 입력을 텍스트 입력으로만 가능하게 하는것이 맞는가?</t>
  </si>
  <si>
    <t>4  번에서 삭제시 경고창 보여줘야 한다. 예) 삭제하시겠습니까? 예, 아니오</t>
  </si>
  <si>
    <t>4  번에서 삭제시 라디오 버턴으로 삭제 항목을 선택하지 않았을 경우 선택 하라는 메시지 보여줘야 한다</t>
  </si>
  <si>
    <t>5  번에서 불러오기 실행시 이미지가 너무 가까이 확대되어 보여줘서 줌 아웃을 해야 하는 번거로움 있음. 처음 수목식재 할 당시의 상태로 불러 왔으면 한다</t>
  </si>
  <si>
    <t>대기질조회</t>
  </si>
  <si>
    <t>1  번에서 스크롤을 움직이면 콤보 작동 안됨. 스크롤 한번 움직이면 시도 선택 안됨, 화면을 닫고 다시 open 해야 함</t>
  </si>
  <si>
    <t>07. 도시환경분석(수목식재,대기질,가로등)_2024.01.02 11page</t>
  </si>
  <si>
    <t>3  번에서 “만촌동＂을 입력하고 Enter를 치면 4  번에서 “만촌동＂관측소명이 조회 됨. 하지만 3  번에서 입력한 조건값은 사라짐</t>
  </si>
  <si>
    <t>1  번에서 과 같이 선택하고 2   번  조건검색에  “만촌동” 입력하면  3  번과 같은 목록이 조회 됨. 2  번의 조건검색과 1  번의 시도는 서로 다른 지역 임</t>
  </si>
  <si>
    <t>07. 도시환경분석(수목식재,대기질,가로등)_2024.01.02 12page</t>
  </si>
  <si>
    <t>4  번과 같이 시도에 경기를 선택하면 32페이지의 관측소가 있음. 5  번에는 첫번째 페이지의 관측소만 보여지고 있음. 전체 선택의 의미가 무색함. 이 화면에선 페이징의 의미를 좀 생각해볼 필요가 있음</t>
  </si>
  <si>
    <t>6  번에서 시도에 포함된 관측소명이 서로 다른 지역의 관측소명이 보여지고 있음</t>
  </si>
  <si>
    <t>도시숲시뮬레이션</t>
  </si>
  <si>
    <t>1 번에서 스크롤을 움직이면 콤보 작동 안됨. 스크롤 한번 움직이면 시도 선택 안됨, 화면을 닫고 다시 open 해야 함</t>
  </si>
  <si>
    <t>07. 도시환경분석(수목식재,대기질,가로등)_2024.01.02 13page</t>
  </si>
  <si>
    <t>2  번에서 입력 항목의 타입 및 길이 고정 할 필요가 있음. 초기값 “0” 이 지워지지 않음</t>
  </si>
  <si>
    <t>3  번에서 마우스 이동시 손가락 모양 나타남. 작업항목이 아니므로 손가락 표시 해제 함. 자꾸 눌러보게 됨</t>
  </si>
  <si>
    <t>1  번에서 확인 버턴 클릭하면 2  번과 같이 나옴. 시뮬레이션의 결과라고 하기엔 많이 부족 함</t>
  </si>
  <si>
    <t>07. 도시환경분석(수목식재,대기질,가로등)_2024.01.02 14page</t>
  </si>
  <si>
    <t>07. 도시환경분석(수목식재,대기질,가로등)_2024.01.02 15page</t>
  </si>
  <si>
    <t>07. 도시환경분석(수목식재,대기질,가로등)_2024.01.02 16page</t>
  </si>
  <si>
    <t>2  번, 4   번 에서 현재 선택되어 작업 하는 있는 버턴을 색상으로 구분할 필요가 있음</t>
  </si>
  <si>
    <t>2  번에서 시뮬레이션 구역설정이랑  3   번에서 시뮬레이션 구역설정 차이가 뭔가? 용어 변경 필요</t>
  </si>
  <si>
    <t>07. 도시환경분석(수목식재,대기질,가로등)_2024.01.02 17page</t>
  </si>
  <si>
    <t>도시숲시뮬레이션리포트</t>
  </si>
  <si>
    <t>1  번에서 보고서 정보가 없어 확인 불가능</t>
  </si>
  <si>
    <t>07. 도시환경분석(수목식재,대기질,가로등)_2024.01.02 18page</t>
  </si>
  <si>
    <t>재난재해분석</t>
  </si>
  <si>
    <t>10. 재난재해분석_2024.01.09 1page</t>
  </si>
  <si>
    <t>3  번에서 날자 입력 불가능하게 한다. 달력 선택만 가능하게 한다.</t>
  </si>
  <si>
    <t>1  번 스크롤을 선택하여 위,아래 이동하면 더 이상 작동하지 않음. 시도, 시군구, 읍면동 동일한 현상 발생. 화면을 닫고 다시 open 해야 함</t>
  </si>
  <si>
    <t>10. 재난재해분석_2024.01.09 2page</t>
  </si>
  <si>
    <t>5  번에서 상세정보가 나오지 않아 타입 및 길이 등 확인 할 방법이 없음. 테스트 데이터 넣고 확인 할것. 숫자, 날짜, 한글 짤림 등</t>
  </si>
  <si>
    <t>1  번에서 년도를 선택한 후 그 이후 프로세스가 뭔가? 선택하여도 아무런 작동 하지 않음</t>
  </si>
  <si>
    <t>10. 재난재해분석_2024.01.09 3page</t>
  </si>
  <si>
    <t>1  번에서 스크롤을 선택하여 위,아래 이동하면 더 이상 작동하지 않음. 시도, 시군구 동일한 현상 발생. 화면을 닫고 다시 open 해야 함</t>
  </si>
  <si>
    <t>10. 재난재해분석_2024.01.09 4page</t>
  </si>
  <si>
    <t>2  번에서 스크롤 이동이 안됨</t>
  </si>
  <si>
    <t>3  번에서 시도와 시군구가 서로 다름. 시도 변경시 시군구도 변경 되어야 함</t>
  </si>
  <si>
    <t>1  번에서 검색 결과 있는데도 불구하고 짤려 보임.  2  번  스크롤을 내려도 내려오지 않음. 3   번 전부 선택하여 검색하여도 동일한 현상임</t>
  </si>
  <si>
    <t>10. 재난재해분석_2024.01.09 5page</t>
  </si>
  <si>
    <t>4  번에서 위치 정보가 동일하게 보여지고 있음. 위치에서 왜 “봉명동＂이 나오는지 ? 측정소인지? 3  번의 측정하는 장소가 동일한건지 ?</t>
  </si>
  <si>
    <t>예상범람피해분석</t>
  </si>
  <si>
    <t>1  번에서 스크롤을 선택하여 위,아래 이동하면 더 이상 작동하지 않음. 시도, 시군구, 읍면동 동일한 현상 발생. 화면을 닫고 다시 open 해야 함</t>
  </si>
  <si>
    <t>10. 재난재해분석_2024.01.09 6page</t>
  </si>
  <si>
    <t>2  번에서 시도에 따른 시군구, 읍면동이 맞지 않음. 시도가 변경되면 시군구, 읍면동도 변경되어야 함</t>
  </si>
  <si>
    <t>1  번에서 항목의 타입 및 길이 고정 할 필요가 있음. 예) 숫자, 3자리</t>
  </si>
  <si>
    <t>10. 재난재해분석_2024.01.09 7page</t>
  </si>
  <si>
    <t>1  번에서 스크롤 위/아래 조정이 안됨(마우스)</t>
  </si>
  <si>
    <t>10. 재난재해분석_2024.01.09 8page</t>
  </si>
  <si>
    <t>2  번에서 구역 면적 소수점 2자리까지 표현 함</t>
  </si>
  <si>
    <t>4  번에서 숫자 표현 방법 수정 할것. 예) 10,030</t>
  </si>
  <si>
    <t>5  번에서 지하건축물 클릭하여도 반응이 없음. 구현 여부 확인 할것</t>
  </si>
  <si>
    <t>10. 재난재해분석_2024.01.09 9page</t>
  </si>
  <si>
    <t>3  번에서 숫자 표현 방법 수정 할것. 예) 10,030</t>
  </si>
  <si>
    <t>산사태피해분석</t>
  </si>
  <si>
    <t>1  번에서 스크롤을 선택하여 위,아래 이동하면 작동 안됨</t>
  </si>
  <si>
    <t>10. 재난재해분석_2024.01.09 11page</t>
  </si>
  <si>
    <t>10. 재난재해분석_2024.01.09 12page</t>
  </si>
  <si>
    <t>3  번에서 조회 버턴 클릭시 맞지 않는 정보 보여지고 있음</t>
  </si>
  <si>
    <t>4  번에서 마우스 클릭이 아니고 드래그 방식으로 변경 되어야 함</t>
  </si>
  <si>
    <t>리포트이력관리(재난)</t>
  </si>
  <si>
    <t>1  번에서 검색어의 용어가 모호 함. 보고서명을 입력하세요가 맞음. 입력 항목의 타입 및 길이 고정 할 필요가 있음. 예) 보고서명을 100자 이내로 입력하세요</t>
  </si>
  <si>
    <t>10. 재난재해분석_2024.01.09 13page</t>
  </si>
  <si>
    <t>2  번에서 손가락 표시를 해제 함. 자꾸 클릭 해봄. 아무런 작동도 안함</t>
  </si>
  <si>
    <t>3  번에서 위치 주소의 의미가 뭔가? 여러 구역을 선택하여 시뮬레이션을 했음에도 특정 주소가 의미 있을까?</t>
  </si>
  <si>
    <t>4  번에서 면적 표현을 소수점 2자리까지 표현 함</t>
  </si>
  <si>
    <t>6  번에서 삭제를 하면 삭제하시겠습니까? 예,아니오 경고창 나와야 함</t>
  </si>
  <si>
    <t>드론비행경로시뮬레이션</t>
    <phoneticPr fontId="1" type="noConversion"/>
  </si>
  <si>
    <t>드론비행경로시뮬레이션</t>
    <phoneticPr fontId="1" type="noConversion"/>
  </si>
  <si>
    <t>기능개선 및 오류</t>
    <phoneticPr fontId="1" type="noConversion"/>
  </si>
  <si>
    <t>3   번 화면이 보여지고 있음. 다운로드 버턴 까지 나오면 됨.화면 사이즈(보고서 다운로드 팝업 사이즈 조정)</t>
    <phoneticPr fontId="1" type="noConversion"/>
  </si>
  <si>
    <t>드론비행경로시뮬레이션</t>
  </si>
  <si>
    <t>2.기능</t>
  </si>
  <si>
    <t>측정기능</t>
  </si>
  <si>
    <t>평면거리</t>
  </si>
  <si>
    <t>면적사이즈 숫자 표시가 면적에 가깝게 표시되게 한다. 여러 개 그림을 그리면 대상을 알수가 없다, 기능 모든 업무에 해당됨(측정 값 표출 라벨 위치 개선(가시성 좋게 개선))</t>
  </si>
  <si>
    <t>01. 측정기능_2023.12.19 1페이지</t>
  </si>
  <si>
    <t>1,   번 공간거리의 직선, 2  번은 평면거리의 직선 차이 많이 남. 공간 거리 오류(공간거리 측정값 오류 개선)</t>
  </si>
  <si>
    <t>01. 측정기능_2023.12.19 2페이지</t>
  </si>
  <si>
    <t>01. 측정기능_2023.12.19 4페이지</t>
  </si>
  <si>
    <t>1,   번 포인트가 반달 모양만 나옴(사용자가 입력한 포인트 데이터가 지형에 가려지지 않도록 개선(포인트 입력 공통사항))</t>
  </si>
  <si>
    <t>01. 측정기능_2023.12.19 5페이지</t>
  </si>
  <si>
    <t>용어 수정 : 표고측정  위치측정</t>
  </si>
  <si>
    <t>1   번 부피값이 건물에 가려 보이지 않음</t>
  </si>
  <si>
    <t>01. 측정기능_2023.12.19 6페이지</t>
  </si>
  <si>
    <t>3D라이브러리</t>
  </si>
  <si>
    <t>라이브러리 기능 개선</t>
  </si>
  <si>
    <t>1   번에서 숫자만 입력이 가능해야 하며 입력자리수를 제한할 필요가 있음</t>
  </si>
  <si>
    <t>02. 3D라이브러리_2023.11.14 2페이지</t>
  </si>
  <si>
    <t>2   번에서 바탕색을 메인 바탕색과 동일 하게 적용한다. 배경색과 구별하기 힘듦</t>
  </si>
  <si>
    <t>4  번에서 라이브러리 배치 영역 및 수량 제한(한번에 너무 많은 라이브러리 배치하지 않도록 제한, 플랫폼 안정성 유지 목적)요</t>
  </si>
  <si>
    <t>1,   번에서 목록에는 선택을 하면 2  번  이미지의 어느것인지 알 수 있도록 표시 할 것. 하이라이트 기능(배치 라이브러리 목록에서 선택한 모델에 대한 하이라이트 설정)\</t>
  </si>
  <si>
    <t>02. 3D라이브러리_2023.11.14 5페이지</t>
  </si>
  <si>
    <t>3   번에서 입력하는값의 자리수 제한할 필요가 있음</t>
  </si>
  <si>
    <t>5  번 저장 이후 저장된 자료는 어디에서 볼 수 있는가? 저장 되는지 확인필요함(사용자가 배치한 라이브러리 저장 기능 구현)</t>
  </si>
  <si>
    <t>6   번  저장 이후 전체 선택 후 삭제를 하면 저장된 자료가 삭제 되었는지 어디서 알 수 있는가? 삭제 할 경우 삭제하시겠습니까? 예, 아니오 경고창이 나와야 하지 않나?</t>
  </si>
  <si>
    <t>보조제어</t>
  </si>
  <si>
    <t>투명도 기능 개선</t>
  </si>
  <si>
    <t>1   번에서 투명도 설정 후 팝업 종료 해도 지하시설물 계속 노출됨</t>
  </si>
  <si>
    <t>04. 제어(보조제어,투명도)_2023.11.14 3페이지</t>
  </si>
  <si>
    <t>지도제어 개선</t>
  </si>
  <si>
    <t>오른쪽 마우스로 지도 상하 조정 시 지하로 내려가지 않도록 개선</t>
  </si>
  <si>
    <t>1주</t>
    <phoneticPr fontId="1" type="noConversion"/>
  </si>
  <si>
    <t>2주</t>
    <phoneticPr fontId="1" type="noConversion"/>
  </si>
  <si>
    <t>3주</t>
  </si>
  <si>
    <t>4주</t>
  </si>
  <si>
    <t>5주</t>
  </si>
  <si>
    <t>6주</t>
  </si>
  <si>
    <t>7주</t>
  </si>
  <si>
    <t>8주</t>
  </si>
  <si>
    <t>9주</t>
  </si>
  <si>
    <t>10주</t>
  </si>
  <si>
    <t>11주</t>
  </si>
  <si>
    <t>12주</t>
  </si>
  <si>
    <t>13주</t>
  </si>
  <si>
    <t>14주</t>
  </si>
  <si>
    <t>15주</t>
  </si>
  <si>
    <t>16주</t>
  </si>
  <si>
    <t>17주</t>
  </si>
  <si>
    <t>18주</t>
  </si>
  <si>
    <t>1/29~2/2</t>
    <phoneticPr fontId="1" type="noConversion"/>
  </si>
  <si>
    <t>2/5~2/9</t>
    <phoneticPr fontId="1" type="noConversion"/>
  </si>
  <si>
    <t>2/12~2/16</t>
    <phoneticPr fontId="1" type="noConversion"/>
  </si>
  <si>
    <t>2/19~2/23</t>
    <phoneticPr fontId="1" type="noConversion"/>
  </si>
  <si>
    <t>2/26~3/1</t>
    <phoneticPr fontId="1" type="noConversion"/>
  </si>
  <si>
    <t>3/4~3/8</t>
    <phoneticPr fontId="1" type="noConversion"/>
  </si>
  <si>
    <t>3/11~3/15</t>
    <phoneticPr fontId="1" type="noConversion"/>
  </si>
  <si>
    <t>3/18~3/22</t>
    <phoneticPr fontId="1" type="noConversion"/>
  </si>
  <si>
    <t>3/25~3/29</t>
    <phoneticPr fontId="1" type="noConversion"/>
  </si>
  <si>
    <t>4/1~4/5</t>
    <phoneticPr fontId="1" type="noConversion"/>
  </si>
  <si>
    <t>4/8~4/12</t>
    <phoneticPr fontId="1" type="noConversion"/>
  </si>
  <si>
    <t>4/15~4/19</t>
    <phoneticPr fontId="1" type="noConversion"/>
  </si>
  <si>
    <t>4/22~4/26</t>
    <phoneticPr fontId="1" type="noConversion"/>
  </si>
  <si>
    <t>4/29~5/3</t>
    <phoneticPr fontId="1" type="noConversion"/>
  </si>
  <si>
    <t>5/6~5/10</t>
    <phoneticPr fontId="1" type="noConversion"/>
  </si>
  <si>
    <t>5/13~5/17</t>
    <phoneticPr fontId="1" type="noConversion"/>
  </si>
  <si>
    <t>5/20~5/24</t>
    <phoneticPr fontId="1" type="noConversion"/>
  </si>
  <si>
    <t>5/27~5/31</t>
    <phoneticPr fontId="1" type="noConversion"/>
  </si>
  <si>
    <t>6/3~6/7</t>
    <phoneticPr fontId="1" type="noConversion"/>
  </si>
  <si>
    <t>6/10~6/14</t>
    <phoneticPr fontId="1" type="noConversion"/>
  </si>
  <si>
    <t>6/17~6/21</t>
    <phoneticPr fontId="1" type="noConversion"/>
  </si>
  <si>
    <t>6/24~6/28</t>
    <phoneticPr fontId="1" type="noConversion"/>
  </si>
  <si>
    <t>단계</t>
    <phoneticPr fontId="1" type="noConversion"/>
  </si>
  <si>
    <t>개수</t>
    <phoneticPr fontId="1" type="noConversion"/>
  </si>
  <si>
    <t>1월</t>
    <phoneticPr fontId="1" type="noConversion"/>
  </si>
  <si>
    <t>2월</t>
    <phoneticPr fontId="1" type="noConversion"/>
  </si>
  <si>
    <t>3월</t>
    <phoneticPr fontId="1" type="noConversion"/>
  </si>
  <si>
    <t>4월</t>
    <phoneticPr fontId="1" type="noConversion"/>
  </si>
  <si>
    <t>5월</t>
    <phoneticPr fontId="1" type="noConversion"/>
  </si>
  <si>
    <t>6월</t>
    <phoneticPr fontId="1" type="noConversion"/>
  </si>
  <si>
    <t>4주</t>
    <phoneticPr fontId="1" type="noConversion"/>
  </si>
  <si>
    <t>1주</t>
  </si>
  <si>
    <t>2주</t>
  </si>
  <si>
    <t>계</t>
    <phoneticPr fontId="1" type="noConversion"/>
  </si>
  <si>
    <t>김지훈</t>
  </si>
  <si>
    <t>2024.03.18</t>
  </si>
  <si>
    <t>2024.03.19</t>
  </si>
  <si>
    <t>2024.03.20</t>
  </si>
  <si>
    <t>2024.03.21</t>
  </si>
  <si>
    <t>2024.03.25</t>
  </si>
  <si>
    <t>2024.03.26</t>
  </si>
  <si>
    <t>2024.03.27</t>
  </si>
  <si>
    <t>2024.03.28</t>
  </si>
  <si>
    <t>2024.03.29</t>
  </si>
  <si>
    <t>권오재</t>
  </si>
  <si>
    <t>권오재</t>
    <phoneticPr fontId="1" type="noConversion"/>
  </si>
  <si>
    <t>2024.03.22</t>
  </si>
  <si>
    <t>2024.04.01</t>
  </si>
  <si>
    <t>2024.04.02</t>
  </si>
  <si>
    <t>2024.04.03</t>
  </si>
  <si>
    <t>2024.04.04</t>
  </si>
  <si>
    <t>2024.04.05</t>
  </si>
  <si>
    <t>2024.04.08</t>
  </si>
  <si>
    <t>2024.04.09</t>
  </si>
  <si>
    <t>2024.04.10</t>
  </si>
  <si>
    <t>2024.04.11</t>
  </si>
  <si>
    <t>2024.04.12</t>
  </si>
  <si>
    <t>2024.04.15</t>
  </si>
  <si>
    <t>2024.04.16</t>
  </si>
  <si>
    <t>2024.04.17</t>
  </si>
  <si>
    <t>2024.04.18</t>
  </si>
  <si>
    <t>2024.04.19</t>
  </si>
  <si>
    <t>2024.04.22</t>
  </si>
  <si>
    <t>2024.04.23</t>
  </si>
  <si>
    <t>2024.04.24</t>
  </si>
  <si>
    <t>2024.04.25</t>
  </si>
  <si>
    <t>2024.04.26</t>
  </si>
  <si>
    <t>2024.04.29</t>
  </si>
  <si>
    <t>2024.04.30</t>
  </si>
  <si>
    <t>2024.05.02</t>
  </si>
  <si>
    <t>2024.05.03</t>
  </si>
  <si>
    <t>2024.05.07</t>
  </si>
  <si>
    <t>2024.05.08</t>
  </si>
  <si>
    <t>2024.05.09</t>
  </si>
  <si>
    <t>2024.05.10</t>
  </si>
  <si>
    <t>2024.05.13</t>
  </si>
  <si>
    <t>2024.05.14</t>
  </si>
  <si>
    <t>2024.05.16</t>
  </si>
  <si>
    <t>2024.05.17</t>
  </si>
  <si>
    <t>2024.05.20</t>
  </si>
  <si>
    <t>2024.05.21</t>
  </si>
  <si>
    <t>2024.05.22</t>
  </si>
  <si>
    <t>2024.05.23</t>
  </si>
  <si>
    <t>2024.05.24</t>
  </si>
  <si>
    <t>2024.05.27</t>
  </si>
  <si>
    <t>2024.05.28</t>
  </si>
  <si>
    <t>2024.05.29</t>
  </si>
  <si>
    <t>2024.05.30</t>
  </si>
  <si>
    <t>2024.05.31</t>
  </si>
  <si>
    <t>2024.06.03</t>
  </si>
  <si>
    <t>2024.06.04</t>
  </si>
  <si>
    <t>2024.06.05</t>
  </si>
  <si>
    <t>2024.06.07</t>
  </si>
  <si>
    <t>2024.06.10</t>
  </si>
  <si>
    <t>2024.06.11</t>
  </si>
  <si>
    <t>2024.06.12</t>
  </si>
  <si>
    <t>2024.06.13</t>
  </si>
  <si>
    <t>2024.06.14</t>
  </si>
  <si>
    <t>2024.06.17</t>
  </si>
  <si>
    <t>2024.02.27</t>
  </si>
  <si>
    <t>2024.02.28</t>
  </si>
  <si>
    <t>2024.03.04</t>
  </si>
  <si>
    <t>2024.03.08</t>
  </si>
  <si>
    <t>2024.03.05</t>
  </si>
  <si>
    <t>2024.03.11</t>
  </si>
  <si>
    <t>2024.03.15</t>
  </si>
  <si>
    <t>2024.02.29</t>
  </si>
  <si>
    <t>김지훈</t>
    <phoneticPr fontId="1" type="noConversion"/>
  </si>
  <si>
    <t>2024.04.01</t>
    <phoneticPr fontId="1" type="noConversion"/>
  </si>
  <si>
    <t>2024.04.02</t>
    <phoneticPr fontId="1" type="noConversion"/>
  </si>
  <si>
    <t>2024.04.03</t>
    <phoneticPr fontId="1" type="noConversion"/>
  </si>
  <si>
    <t>2024.04.04</t>
    <phoneticPr fontId="1" type="noConversion"/>
  </si>
  <si>
    <t>2024.04.05</t>
    <phoneticPr fontId="1" type="noConversion"/>
  </si>
  <si>
    <t>2024.04.08</t>
    <phoneticPr fontId="1" type="noConversion"/>
  </si>
  <si>
    <t>2024.04.09</t>
    <phoneticPr fontId="1" type="noConversion"/>
  </si>
  <si>
    <t>2024.04.11</t>
    <phoneticPr fontId="1" type="noConversion"/>
  </si>
  <si>
    <t>2024.04.12</t>
    <phoneticPr fontId="1" type="noConversion"/>
  </si>
  <si>
    <t>2024.04.15</t>
    <phoneticPr fontId="1" type="noConversion"/>
  </si>
  <si>
    <t>2024.04.16</t>
    <phoneticPr fontId="1" type="noConversion"/>
  </si>
  <si>
    <t>2024.04.17</t>
    <phoneticPr fontId="1" type="noConversion"/>
  </si>
  <si>
    <t>2024.04.18</t>
    <phoneticPr fontId="1" type="noConversion"/>
  </si>
  <si>
    <t>2024.04.19</t>
    <phoneticPr fontId="1" type="noConversion"/>
  </si>
  <si>
    <t>2024.04.22</t>
    <phoneticPr fontId="1" type="noConversion"/>
  </si>
  <si>
    <t>2024.04.23</t>
    <phoneticPr fontId="1" type="noConversion"/>
  </si>
  <si>
    <t>2024.04.24</t>
    <phoneticPr fontId="1" type="noConversion"/>
  </si>
  <si>
    <t>2024.04.25</t>
    <phoneticPr fontId="1" type="noConversion"/>
  </si>
  <si>
    <t>2024.04.26</t>
    <phoneticPr fontId="1" type="noConversion"/>
  </si>
  <si>
    <t>2024.04.29</t>
    <phoneticPr fontId="1" type="noConversion"/>
  </si>
  <si>
    <t>2024.04.30</t>
    <phoneticPr fontId="1" type="noConversion"/>
  </si>
  <si>
    <t>2024.05.02</t>
    <phoneticPr fontId="1" type="noConversion"/>
  </si>
  <si>
    <t>2024.05.03</t>
    <phoneticPr fontId="1" type="noConversion"/>
  </si>
  <si>
    <t>2024.05.07</t>
    <phoneticPr fontId="1" type="noConversion"/>
  </si>
  <si>
    <t>2024.05.08</t>
    <phoneticPr fontId="1" type="noConversion"/>
  </si>
  <si>
    <t>2024.05.09</t>
    <phoneticPr fontId="1" type="noConversion"/>
  </si>
  <si>
    <t>2024.05.10</t>
    <phoneticPr fontId="1" type="noConversion"/>
  </si>
  <si>
    <t>2024.05.13</t>
    <phoneticPr fontId="1" type="noConversion"/>
  </si>
  <si>
    <t>2024.05.14</t>
    <phoneticPr fontId="1" type="noConversion"/>
  </si>
  <si>
    <t>2024.05.16</t>
    <phoneticPr fontId="1" type="noConversion"/>
  </si>
  <si>
    <t>2024.05.17</t>
    <phoneticPr fontId="1" type="noConversion"/>
  </si>
  <si>
    <t>2024.05.20</t>
    <phoneticPr fontId="1" type="noConversion"/>
  </si>
  <si>
    <t>2024.05.21</t>
    <phoneticPr fontId="1" type="noConversion"/>
  </si>
  <si>
    <t>2024.05.22</t>
    <phoneticPr fontId="1" type="noConversion"/>
  </si>
  <si>
    <t>2024.05.23</t>
    <phoneticPr fontId="1" type="noConversion"/>
  </si>
  <si>
    <t>2024.05.24</t>
    <phoneticPr fontId="1" type="noConversion"/>
  </si>
  <si>
    <t>2024.05.27</t>
    <phoneticPr fontId="1" type="noConversion"/>
  </si>
  <si>
    <t>2024.05.28</t>
    <phoneticPr fontId="1" type="noConversion"/>
  </si>
  <si>
    <t>2024.05.29</t>
    <phoneticPr fontId="1" type="noConversion"/>
  </si>
  <si>
    <t>2024.05.30</t>
    <phoneticPr fontId="1" type="noConversion"/>
  </si>
  <si>
    <t>2024.05.31</t>
    <phoneticPr fontId="1" type="noConversion"/>
  </si>
  <si>
    <t>2024.06.03</t>
    <phoneticPr fontId="1" type="noConversion"/>
  </si>
  <si>
    <t>2024.06.04</t>
    <phoneticPr fontId="1" type="noConversion"/>
  </si>
  <si>
    <t>2024.06.05</t>
    <phoneticPr fontId="1" type="noConversion"/>
  </si>
  <si>
    <t>2024.06.07</t>
    <phoneticPr fontId="1" type="noConversion"/>
  </si>
  <si>
    <t>2024.06.10</t>
    <phoneticPr fontId="1" type="noConversion"/>
  </si>
  <si>
    <t>2024.06.11</t>
    <phoneticPr fontId="1" type="noConversion"/>
  </si>
  <si>
    <t>2024.06.12</t>
    <phoneticPr fontId="1" type="noConversion"/>
  </si>
  <si>
    <t>2024.06.13</t>
    <phoneticPr fontId="1" type="noConversion"/>
  </si>
  <si>
    <t>2024.06.14</t>
    <phoneticPr fontId="1" type="noConversion"/>
  </si>
  <si>
    <t>2024.06.17</t>
    <phoneticPr fontId="1" type="noConversion"/>
  </si>
  <si>
    <t>2024.06.18</t>
  </si>
  <si>
    <t>2024.06.18</t>
    <phoneticPr fontId="1" type="noConversion"/>
  </si>
  <si>
    <t>2024.06.19</t>
  </si>
  <si>
    <t>2024.06.19</t>
    <phoneticPr fontId="1" type="noConversion"/>
  </si>
  <si>
    <t>2024.06.20</t>
  </si>
  <si>
    <t>2024.06.20</t>
    <phoneticPr fontId="1" type="noConversion"/>
  </si>
  <si>
    <t>2024.06.21</t>
  </si>
  <si>
    <t>2024.06.21</t>
    <phoneticPr fontId="1" type="noConversion"/>
  </si>
  <si>
    <t>2024.06.24</t>
  </si>
  <si>
    <t>2024.06.24</t>
    <phoneticPr fontId="1" type="noConversion"/>
  </si>
  <si>
    <t>2024.06.25</t>
  </si>
  <si>
    <t>2024.06.25</t>
    <phoneticPr fontId="1" type="noConversion"/>
  </si>
  <si>
    <t>2024.06.26</t>
  </si>
  <si>
    <t>2024.06.26</t>
    <phoneticPr fontId="1" type="noConversion"/>
  </si>
  <si>
    <t>2024.06.27</t>
  </si>
  <si>
    <t>2024.06.27</t>
    <phoneticPr fontId="1" type="noConversion"/>
  </si>
  <si>
    <t>2024.06.28</t>
  </si>
  <si>
    <t>2024.06.28</t>
    <phoneticPr fontId="1" type="noConversion"/>
  </si>
  <si>
    <t>권오재</t>
    <phoneticPr fontId="1" type="noConversion"/>
  </si>
  <si>
    <t>2024.04.10</t>
    <phoneticPr fontId="1" type="noConversion"/>
  </si>
  <si>
    <t>2024.06.01</t>
  </si>
  <si>
    <t>2024.06.01</t>
    <phoneticPr fontId="1" type="noConversion"/>
  </si>
  <si>
    <t>2024.06.30</t>
  </si>
  <si>
    <t>2024.06.30</t>
    <phoneticPr fontId="1" type="noConversion"/>
  </si>
  <si>
    <t>2024.02.27</t>
    <phoneticPr fontId="1" type="noConversion"/>
  </si>
  <si>
    <t>2024.02.28</t>
    <phoneticPr fontId="1" type="noConversion"/>
  </si>
  <si>
    <t>2024.02.29</t>
    <phoneticPr fontId="1" type="noConversion"/>
  </si>
  <si>
    <t>2024.03.04</t>
    <phoneticPr fontId="1" type="noConversion"/>
  </si>
  <si>
    <t>2024.03.05</t>
    <phoneticPr fontId="1" type="noConversion"/>
  </si>
  <si>
    <t>2024.03.06</t>
  </si>
  <si>
    <t>2024.03.06</t>
    <phoneticPr fontId="1" type="noConversion"/>
  </si>
  <si>
    <t>2024.03.07</t>
  </si>
  <si>
    <t>2024.03.07</t>
    <phoneticPr fontId="1" type="noConversion"/>
  </si>
  <si>
    <t>2024.03.08</t>
    <phoneticPr fontId="1" type="noConversion"/>
  </si>
  <si>
    <t>2024.03.11</t>
    <phoneticPr fontId="1" type="noConversion"/>
  </si>
  <si>
    <t>2024.03.12</t>
  </si>
  <si>
    <t>2024.03.12</t>
    <phoneticPr fontId="1" type="noConversion"/>
  </si>
  <si>
    <t>2024.03.13</t>
  </si>
  <si>
    <t>2024.03.13</t>
    <phoneticPr fontId="1" type="noConversion"/>
  </si>
  <si>
    <t>2024.03.14</t>
  </si>
  <si>
    <t>2024.03.14</t>
    <phoneticPr fontId="1" type="noConversion"/>
  </si>
  <si>
    <t>2024.03.18</t>
    <phoneticPr fontId="1" type="noConversion"/>
  </si>
  <si>
    <t>2024.03.19</t>
    <phoneticPr fontId="1" type="noConversion"/>
  </si>
  <si>
    <t>2024.03.20</t>
    <phoneticPr fontId="1" type="noConversion"/>
  </si>
  <si>
    <t>2024.03.21</t>
    <phoneticPr fontId="1" type="noConversion"/>
  </si>
  <si>
    <t>2024.03.22</t>
    <phoneticPr fontId="1" type="noConversion"/>
  </si>
  <si>
    <t>2024.03.25</t>
    <phoneticPr fontId="1" type="noConversion"/>
  </si>
  <si>
    <t>2024.03.26</t>
    <phoneticPr fontId="1" type="noConversion"/>
  </si>
  <si>
    <t>2024.03.27</t>
    <phoneticPr fontId="1" type="noConversion"/>
  </si>
  <si>
    <t>2024.03.28</t>
    <phoneticPr fontId="1" type="noConversion"/>
  </si>
  <si>
    <t>2024.03.29</t>
    <phoneticPr fontId="1" type="noConversion"/>
  </si>
  <si>
    <t>2024.03.15</t>
    <phoneticPr fontId="1" type="noConversion"/>
  </si>
  <si>
    <t>TBD(고도화)</t>
  </si>
  <si>
    <t>TBD(고도화)</t>
    <phoneticPr fontId="1" type="noConversion"/>
  </si>
  <si>
    <t>2024.02.29</t>
    <phoneticPr fontId="1" type="noConversion"/>
  </si>
  <si>
    <t>O</t>
  </si>
  <si>
    <t>[공통]그리드 선택off 설정</t>
    <phoneticPr fontId="1" type="noConversion"/>
  </si>
  <si>
    <r>
      <t xml:space="preserve">◎ 업무 진행 예정 사항
</t>
    </r>
    <r>
      <rPr>
        <b/>
        <sz val="10"/>
        <color rgb="FFFF0000"/>
        <rFont val="맑은 고딕"/>
        <family val="3"/>
        <charset val="129"/>
        <scheme val="minor"/>
      </rPr>
      <t xml:space="preserve">- 
</t>
    </r>
    <phoneticPr fontId="1" type="noConversion"/>
  </si>
  <si>
    <t>보고서 로딩 프로스래스바 보완</t>
  </si>
  <si>
    <t>보고서 로딩 프로스래스바 보완</t>
    <phoneticPr fontId="1" type="noConversion"/>
  </si>
  <si>
    <t xml:space="preserve">모든 보고서 다운시 프로그래서 바 기능 개선 </t>
  </si>
  <si>
    <t xml:space="preserve">모든 보고서 다운시 프로그래서 바 기능 개선 </t>
    <phoneticPr fontId="1" type="noConversion"/>
  </si>
  <si>
    <t>2024.02.29</t>
    <phoneticPr fontId="1" type="noConversion"/>
  </si>
  <si>
    <t>O</t>
    <phoneticPr fontId="1" type="noConversion"/>
  </si>
  <si>
    <t>O</t>
    <phoneticPr fontId="1" type="noConversion"/>
  </si>
  <si>
    <t>5  번에서 문구 변경. 그리드 지정 --&gt; 그리드수 지정</t>
    <phoneticPr fontId="1" type="noConversion"/>
  </si>
  <si>
    <t>5  번에서 문구 변경. 그리드 지정 --&gt; 그리드 수 지정</t>
    <phoneticPr fontId="1" type="noConversion"/>
  </si>
  <si>
    <t>2   번 닫기(“X”) 면적 글자에 숨어 있음</t>
    <phoneticPr fontId="1" type="noConversion"/>
  </si>
  <si>
    <t>3   번 화면이 보여지고 있음. 다운로드 버턴 까지 나오면 됨.화면 사이즈(보고서 다운로드 팝업 사이즈 조정)</t>
    <phoneticPr fontId="1" type="noConversion"/>
  </si>
  <si>
    <t>마우스를 1   번 지점으로 이동하면 박스 부분이 심하게 떨림</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</si>
  <si>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</si>
  <si>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</si>
  <si>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</si>
  <si>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1  번에서 화면이 짤림
(조망점 분석 결과 팝업 하단 팝업 사이즈 조정(화면 잘림))</t>
    <phoneticPr fontId="1" type="noConversion"/>
  </si>
  <si>
    <t>2  번에서 가장 최근에 작업한 정보가 맨 위로 보이도록 한다
(신규지점 목록 가장 최근 생성한 자료가 위로 올라오도록 설정)</t>
    <phoneticPr fontId="1" type="noConversion"/>
  </si>
  <si>
    <t>점용허가금지구간 가시화 기능 개선</t>
    <phoneticPr fontId="1" type="noConversion"/>
  </si>
  <si>
    <t>3D라이브러리</t>
    <phoneticPr fontId="1" type="noConversion"/>
  </si>
  <si>
    <t>지형분석</t>
    <phoneticPr fontId="1" type="noConversion"/>
  </si>
  <si>
    <t>문화재공간분석</t>
    <phoneticPr fontId="1" type="noConversion"/>
  </si>
  <si>
    <t>도로점용인허가</t>
    <phoneticPr fontId="1" type="noConversion"/>
  </si>
  <si>
    <t>불법도로점용관리</t>
    <phoneticPr fontId="1" type="noConversion"/>
  </si>
  <si>
    <t>리포트이력관리(도시공간)</t>
    <phoneticPr fontId="1" type="noConversion"/>
  </si>
  <si>
    <t>수목정보관리</t>
    <phoneticPr fontId="1" type="noConversion"/>
  </si>
  <si>
    <t>수목식재시뮬레이션</t>
    <phoneticPr fontId="1" type="noConversion"/>
  </si>
  <si>
    <t>리포트이력관리(재난)</t>
    <phoneticPr fontId="1" type="noConversion"/>
  </si>
  <si>
    <t>[공통]콤보 스크롤 오류 개선</t>
    <phoneticPr fontId="1" type="noConversion"/>
  </si>
  <si>
    <t>[공통]필수항목, 입력불가처리</t>
    <phoneticPr fontId="1" type="noConversion"/>
  </si>
  <si>
    <t>[공통]화면개선</t>
    <phoneticPr fontId="1" type="noConversion"/>
  </si>
  <si>
    <t>2024.03.06</t>
    <phoneticPr fontId="1" type="noConversion"/>
  </si>
  <si>
    <t>2024.03.07</t>
    <phoneticPr fontId="1" type="noConversion"/>
  </si>
  <si>
    <t>2024.03.06</t>
    <phoneticPr fontId="1" type="noConversion"/>
  </si>
  <si>
    <t>2024.03.11</t>
    <phoneticPr fontId="1" type="noConversion"/>
  </si>
  <si>
    <t>O</t>
    <phoneticPr fontId="1" type="noConversion"/>
  </si>
  <si>
    <t>2024.03.15</t>
    <phoneticPr fontId="1" type="noConversion"/>
  </si>
  <si>
    <t>O</t>
    <phoneticPr fontId="1" type="noConversion"/>
  </si>
  <si>
    <t>불법도로점용관리</t>
    <phoneticPr fontId="1" type="noConversion"/>
  </si>
  <si>
    <t>5  번에서 페이지 순번들을 화면 가운데로 정렬 시킴</t>
    <phoneticPr fontId="1" type="noConversion"/>
  </si>
  <si>
    <t>3  번에서 버턴 위치와 바탕 사이즈 맞지 않음(신규 가로수 데이터 업로드/수정 팝업창 짤림 오류 개선)</t>
    <phoneticPr fontId="1" type="noConversion"/>
  </si>
  <si>
    <t>1  번에서 화면 사이즈 바탕 사이즈와 맞출것
(수종등록 팝업창 사이즈 개선)</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</si>
  <si>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</si>
  <si>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건축인허가정보관리</t>
    <phoneticPr fontId="1" type="noConversion"/>
  </si>
  <si>
    <t>시작위치 검색 Text 박스 안에 문구 변경 검색어(주소, 도로명) 입력해 주세요 -&gt; 문화재 명칭을 입력해 주세요, 필수 입력 제외</t>
    <phoneticPr fontId="1" type="noConversion"/>
  </si>
  <si>
    <t>검색 가이드 문구 변경</t>
    <phoneticPr fontId="1" type="noConversion"/>
  </si>
  <si>
    <t>1  번에서 입력하는 항목들의 타입, 자리수를 정의 할 필요가 있음. 또한 필수적으로 입력해야 할 항목들 정의 필요</t>
    <phoneticPr fontId="1" type="noConversion"/>
  </si>
  <si>
    <t>[공통]날짜 입력 개선</t>
    <phoneticPr fontId="1" type="noConversion"/>
  </si>
  <si>
    <t>[공통]입력타입별 입력 및 표기방식, 자리수 제한</t>
    <phoneticPr fontId="1" type="noConversion"/>
  </si>
  <si>
    <t>[공통]지번검색개선</t>
    <phoneticPr fontId="1" type="noConversion"/>
  </si>
  <si>
    <t>조치
완료일자</t>
    <phoneticPr fontId="1" type="noConversion"/>
  </si>
  <si>
    <t>테스트확인 개발팀(O)</t>
    <phoneticPr fontId="1" type="noConversion"/>
  </si>
  <si>
    <t>테스트확인(LX)(O)</t>
    <phoneticPr fontId="1" type="noConversion"/>
  </si>
  <si>
    <t>주차</t>
    <phoneticPr fontId="1" type="noConversion"/>
  </si>
  <si>
    <t>2024.02.26</t>
    <phoneticPr fontId="1" type="noConversion"/>
  </si>
  <si>
    <t>2024.05.06</t>
    <phoneticPr fontId="1" type="noConversion"/>
  </si>
  <si>
    <t>주차</t>
    <phoneticPr fontId="1" type="noConversion"/>
  </si>
  <si>
    <t>계</t>
  </si>
  <si>
    <t>대상</t>
    <phoneticPr fontId="1" type="noConversion"/>
  </si>
  <si>
    <t>미결</t>
    <phoneticPr fontId="1" type="noConversion"/>
  </si>
  <si>
    <t>완료</t>
    <phoneticPr fontId="1" type="noConversion"/>
  </si>
  <si>
    <t>계획대비</t>
    <phoneticPr fontId="1" type="noConversion"/>
  </si>
  <si>
    <t>완료</t>
    <phoneticPr fontId="1" type="noConversion"/>
  </si>
  <si>
    <t>미결</t>
    <phoneticPr fontId="1" type="noConversion"/>
  </si>
  <si>
    <t>[공통]CRUD 경고창 표현</t>
    <phoneticPr fontId="1" type="noConversion"/>
  </si>
  <si>
    <t>[공통]날짜 입력 개선</t>
    <phoneticPr fontId="1" type="noConversion"/>
  </si>
  <si>
    <t>[공통]문구수정</t>
    <phoneticPr fontId="1" type="noConversion"/>
  </si>
  <si>
    <t>[공통]지번검색개선</t>
    <phoneticPr fontId="1" type="noConversion"/>
  </si>
  <si>
    <t>[공통]콤보 스크롤 오류 개선</t>
    <phoneticPr fontId="1" type="noConversion"/>
  </si>
  <si>
    <t>[공통]화면개선</t>
    <phoneticPr fontId="1" type="noConversion"/>
  </si>
  <si>
    <t>기능개선</t>
    <phoneticPr fontId="1" type="noConversion"/>
  </si>
  <si>
    <t>기능추가</t>
    <phoneticPr fontId="1" type="noConversion"/>
  </si>
  <si>
    <t>합계</t>
    <phoneticPr fontId="1" type="noConversion"/>
  </si>
  <si>
    <t>구분</t>
    <phoneticPr fontId="1" type="noConversion"/>
  </si>
  <si>
    <t>구분</t>
    <phoneticPr fontId="1" type="noConversion"/>
  </si>
  <si>
    <t>날짜1</t>
    <phoneticPr fontId="1" type="noConversion"/>
  </si>
  <si>
    <t>날짜2</t>
    <phoneticPr fontId="1" type="noConversion"/>
  </si>
  <si>
    <t>날짜1</t>
    <phoneticPr fontId="1" type="noConversion"/>
  </si>
  <si>
    <t>날짜2</t>
    <phoneticPr fontId="1" type="noConversion"/>
  </si>
  <si>
    <t>2024.03.01</t>
    <phoneticPr fontId="1" type="noConversion"/>
  </si>
  <si>
    <t>2024.03.18</t>
    <phoneticPr fontId="1" type="noConversion"/>
  </si>
  <si>
    <t>2024.04.05</t>
    <phoneticPr fontId="1" type="noConversion"/>
  </si>
  <si>
    <t>2024.04.26</t>
    <phoneticPr fontId="1" type="noConversion"/>
  </si>
  <si>
    <t>2024.05.03</t>
    <phoneticPr fontId="1" type="noConversion"/>
  </si>
  <si>
    <t>2024.05.10</t>
    <phoneticPr fontId="1" type="noConversion"/>
  </si>
  <si>
    <t>2024.05.13</t>
    <phoneticPr fontId="1" type="noConversion"/>
  </si>
  <si>
    <t>2024.05.31</t>
    <phoneticPr fontId="1" type="noConversion"/>
  </si>
  <si>
    <t>2024.06.10</t>
    <phoneticPr fontId="1" type="noConversion"/>
  </si>
  <si>
    <t>2024.06.28</t>
    <phoneticPr fontId="1" type="noConversion"/>
  </si>
  <si>
    <t>시작일자</t>
    <phoneticPr fontId="1" type="noConversion"/>
  </si>
  <si>
    <t>종료일자</t>
    <phoneticPr fontId="1" type="noConversion"/>
  </si>
  <si>
    <t>주차</t>
    <phoneticPr fontId="1" type="noConversion"/>
  </si>
  <si>
    <t>2024.03.15</t>
    <phoneticPr fontId="1" type="noConversion"/>
  </si>
  <si>
    <t>2024.03.15</t>
    <phoneticPr fontId="1" type="noConversion"/>
  </si>
  <si>
    <t>O</t>
    <phoneticPr fontId="1" type="noConversion"/>
  </si>
  <si>
    <t>금주</t>
    <phoneticPr fontId="1" type="noConversion"/>
  </si>
  <si>
    <t>전체</t>
    <phoneticPr fontId="1" type="noConversion"/>
  </si>
  <si>
    <t>금주</t>
    <phoneticPr fontId="1" type="noConversion"/>
  </si>
  <si>
    <t>전주</t>
    <phoneticPr fontId="1" type="noConversion"/>
  </si>
  <si>
    <t>대상</t>
    <phoneticPr fontId="1" type="noConversion"/>
  </si>
  <si>
    <t>전체</t>
    <phoneticPr fontId="1" type="noConversion"/>
  </si>
  <si>
    <t>전주</t>
    <phoneticPr fontId="1" type="noConversion"/>
  </si>
  <si>
    <t>1  번에서 건축물용도는 선택하여 입력하는 항목이므로 수정 불가능</t>
    <phoneticPr fontId="1" type="noConversion"/>
  </si>
  <si>
    <r>
      <t xml:space="preserve">이부분은 수정이 되었으나 플랫폼 전체 스크롤 나오는 부분 점검 필요함. 아래 부분을 우선적으로 적용할것
</t>
    </r>
    <r>
      <rPr>
        <sz val="10"/>
        <color rgb="FFFF0000"/>
        <rFont val="맑은 고딕"/>
        <family val="3"/>
        <charset val="129"/>
        <scheme val="minor"/>
      </rPr>
      <t>-식재 현황조회
-수목 신규 식재(수목식재수종 정보)
-가로등 현황조회
-가로등 관리(가로등 등록)
-가로등 신규 배치(가로등 타입)
-재해재난 정보조회(침수흔적도)
-재해재난 분석(산사태 피해 분석)</t>
    </r>
    <phoneticPr fontId="1" type="noConversion"/>
  </si>
  <si>
    <t>4  번에서 설정 버턴 클릭시  3  번의  정확한 입력 값이 아니면 입력 하라고 경고메세지 보여줘야 함. 예) 평슬라브 입력값은 숫자만 가능합니다.</t>
    <phoneticPr fontId="1" type="noConversion"/>
  </si>
  <si>
    <t>2024.03.22</t>
    <phoneticPr fontId="1" type="noConversion"/>
  </si>
  <si>
    <t>O</t>
    <phoneticPr fontId="1" type="noConversion"/>
  </si>
  <si>
    <t>3D라이브러리</t>
    <phoneticPr fontId="1" type="noConversion"/>
  </si>
  <si>
    <t>[공통]필수항목, 입력불가처리</t>
    <phoneticPr fontId="1" type="noConversion"/>
  </si>
  <si>
    <t>가시권분석(문화재중심)</t>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</si>
  <si>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</si>
  <si>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 
 -. 
</t>
    </r>
    <phoneticPr fontId="1" type="noConversion"/>
  </si>
  <si>
    <t>[공통]지번검색개선</t>
    <phoneticPr fontId="1" type="noConversion"/>
  </si>
  <si>
    <t>[공통]지번검색개선을 통하여 일괄 변경가능 함</t>
    <phoneticPr fontId="1" type="noConversion"/>
  </si>
  <si>
    <t>변경함. 다른색상으로 변경해보면서 확정하겠음. 아이콘 이미지 변경해야 함</t>
    <phoneticPr fontId="1" type="noConversion"/>
  </si>
  <si>
    <t>조치완료(03.22)</t>
    <phoneticPr fontId="1" type="noConversion"/>
  </si>
  <si>
    <t>조치완료(03.22)</t>
    <phoneticPr fontId="1" type="noConversion"/>
  </si>
  <si>
    <t>2024.03.19</t>
    <phoneticPr fontId="1" type="noConversion"/>
  </si>
  <si>
    <t>2024.03.19</t>
    <phoneticPr fontId="1" type="noConversion"/>
  </si>
  <si>
    <t>2024.03.21</t>
    <phoneticPr fontId="1" type="noConversion"/>
  </si>
  <si>
    <t>2024.03.29</t>
    <phoneticPr fontId="1" type="noConversion"/>
  </si>
  <si>
    <t>테스트확인 개발팀(O)</t>
    <phoneticPr fontId="1" type="noConversion"/>
  </si>
  <si>
    <t>O</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</si>
  <si>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r>
      <rPr>
        <b/>
        <sz val="10"/>
        <color rgb="FFFF0000"/>
        <rFont val="맑은 고딕"/>
        <family val="3"/>
        <charset val="129"/>
        <scheme val="minor"/>
      </rPr>
      <t xml:space="preserve">대상 : 42,  완료 : 6건, 진척율 : 14.3%
- 진행없음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</si>
  <si>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t>
    </r>
    <r>
      <rPr>
        <b/>
        <sz val="10"/>
        <color rgb="FFFF0000"/>
        <rFont val="맑은 고딕"/>
        <family val="3"/>
        <charset val="129"/>
        <scheme val="minor"/>
      </rPr>
      <t xml:space="preserve">'- 대상 : 15건,  완료 : 4건, 진척율 : 26.7%
-진행없음
</t>
    </r>
    <phoneticPr fontId="1" type="noConversion"/>
  </si>
  <si>
    <t>[공통]입력타입별 입력 및 표기방식, 자리수 제한</t>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</si>
  <si>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t>
    </r>
    <r>
      <rPr>
        <b/>
        <sz val="10"/>
        <color rgb="FFFF0000"/>
        <rFont val="맑은 고딕"/>
        <family val="3"/>
        <charset val="129"/>
        <scheme val="minor"/>
      </rPr>
      <t>'- 대상 : 80건,  완료 : 19건, 진척율 : 23.8%
- [공통]입력타입별 입력 및 표기방식, 자리수 제한 : 스카이라인 분석 외 4건</t>
    </r>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</si>
  <si>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t>
    </r>
    <r>
      <rPr>
        <b/>
        <sz val="10"/>
        <color rgb="FFFF0000"/>
        <rFont val="맑은 고딕"/>
        <family val="3"/>
        <charset val="129"/>
        <scheme val="minor"/>
      </rPr>
      <t xml:space="preserve">'- 대상 : 238건,  완료 : 57건, 진척율 : 23.9%
-  [공통]입력타입별 입력 및 표기방식, 자리수 제한 : 건축인허가시뮬레이션 외 12건
</t>
    </r>
    <phoneticPr fontId="1" type="noConversion"/>
  </si>
  <si>
    <r>
      <t>◎ 업무 진행 사항</t>
    </r>
    <r>
      <rPr>
        <b/>
        <sz val="10"/>
        <color rgb="FFFF0000"/>
        <rFont val="맑은 고딕"/>
        <family val="3"/>
        <charset val="129"/>
        <scheme val="minor"/>
      </rPr>
      <t xml:space="preserve">
</t>
    </r>
    <r>
      <rPr>
        <b/>
        <sz val="10"/>
        <rFont val="맑은 고딕"/>
        <family val="3"/>
        <charset val="129"/>
        <scheme val="minor"/>
      </rPr>
      <t xml:space="preserve">- 진척율 : 24.5%, 공통 : 14.3%, 기능 : 26.7%, 분석 : 23.8%, 
                    서비스 : 23.9%
- 이슈사항  </t>
    </r>
    <r>
      <rPr>
        <b/>
        <sz val="10"/>
        <color rgb="FFFF0000"/>
        <rFont val="맑은 고딕"/>
        <family val="3"/>
        <charset val="129"/>
        <scheme val="minor"/>
      </rPr>
      <t xml:space="preserve">
  -. 권오재 연구원 균형발전 지원으로 배정된 업무 지연(2주예상)
</t>
    </r>
    <phoneticPr fontId="1" type="noConversion"/>
  </si>
  <si>
    <t>[공통]입력타입별 입력 및 표기방식, 자리수 제한</t>
    <phoneticPr fontId="1" type="noConversion"/>
  </si>
  <si>
    <t>예상범람피해분석</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</si>
  <si>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 [공통]입력타입별 입력 및 표기방식, 자리수 제한 : 예상범람피해분석 외 4건
</t>
    </r>
    <phoneticPr fontId="1" type="noConversion"/>
  </si>
  <si>
    <t>기능개선</t>
    <phoneticPr fontId="1" type="noConversion"/>
  </si>
  <si>
    <t>통합검색 기능 개선</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</si>
  <si>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기능개선 : 통합검색 기능 개선 외 8건
</t>
    </r>
    <phoneticPr fontId="1" type="noConversion"/>
  </si>
  <si>
    <t>2024년 04월 05일</t>
    <phoneticPr fontId="1" type="noConversion"/>
  </si>
  <si>
    <t>금주 (2024.04.01. ∼ 04.05.)</t>
    <phoneticPr fontId="1" type="noConversion"/>
  </si>
  <si>
    <t>차주 (2024.04.08. ∼ 04.12.)</t>
    <phoneticPr fontId="1" type="noConversion"/>
  </si>
  <si>
    <t>김지훈</t>
    <phoneticPr fontId="1" type="noConversion"/>
  </si>
  <si>
    <t>권오재</t>
    <phoneticPr fontId="1" type="noConversion"/>
  </si>
  <si>
    <t>TBD(고도화)</t>
    <phoneticPr fontId="1" type="noConversion"/>
  </si>
  <si>
    <t>2024.03.28</t>
    <phoneticPr fontId="1" type="noConversion"/>
  </si>
  <si>
    <t>2024.03.28</t>
    <phoneticPr fontId="1" type="noConversion"/>
  </si>
  <si>
    <t>2024.03.26</t>
    <phoneticPr fontId="1" type="noConversion"/>
  </si>
  <si>
    <t>2024.03.27</t>
    <phoneticPr fontId="1" type="noConversion"/>
  </si>
  <si>
    <t>2024.03.25</t>
    <phoneticPr fontId="1" type="noConversion"/>
  </si>
  <si>
    <t>2024.03.26</t>
    <phoneticPr fontId="1" type="noConversion"/>
  </si>
  <si>
    <t>2024.03.26</t>
    <phoneticPr fontId="1" type="noConversion"/>
  </si>
  <si>
    <t>2024.03.25</t>
    <phoneticPr fontId="1" type="noConversion"/>
  </si>
  <si>
    <t>메뉴없음</t>
    <phoneticPr fontId="1" type="noConversion"/>
  </si>
  <si>
    <t>X</t>
    <phoneticPr fontId="1" type="noConversion"/>
  </si>
  <si>
    <t>X</t>
    <phoneticPr fontId="1" type="noConversion"/>
  </si>
  <si>
    <t>02. 문화재공간분석_2024.01.03 19page</t>
    <phoneticPr fontId="1" type="noConversion"/>
  </si>
  <si>
    <t>3  번에서 입력 값들의 타입과 길이를 지정 할 필요가 있음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</si>
</sst>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 #,##0_-;_-* &quot;-&quot;_-;_-@_-"/>
    <numFmt numFmtId="176" formatCode="#,##0_ "/>
    <numFmt numFmtId="177" formatCode="0.0%"/>
    <numFmt numFmtId="178" formatCode="0_ "/>
  </numFmts>
  <fonts count="43">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theme="1"/>
      <name val="맑은 고딕"/>
      <family val="3"/>
      <charset val="129"/>
      <scheme val="minor"/>
    </font>
    <font>
      <b/>
      <sz val="14"/>
      <color theme="1"/>
      <name val="맑은 고딕"/>
      <family val="3"/>
      <charset val="129"/>
      <scheme val="minor"/>
    </font>
    <font>
      <sz val="12"/>
      <color theme="1"/>
      <name val="맑은 고딕"/>
      <family val="2"/>
      <charset val="129"/>
      <scheme val="minor"/>
    </font>
    <font>
      <sz val="11"/>
      <color theme="1"/>
      <name val="맑은 고딕"/>
      <family val="2"/>
      <charset val="129"/>
      <scheme val="minor"/>
    </font>
    <font>
      <b/>
      <sz val="12"/>
      <color theme="1"/>
      <name val="맑은 고딕"/>
      <family val="3"/>
      <charset val="129"/>
      <scheme val="minor"/>
    </font>
    <font>
      <b/>
      <sz val="10"/>
      <color theme="1"/>
      <name val="맑은 고딕"/>
      <family val="3"/>
      <charset val="129"/>
      <scheme val="minor"/>
    </font>
    <font>
      <sz val="10"/>
      <color theme="1"/>
      <name val="맑은 고딕"/>
      <family val="2"/>
      <charset val="129"/>
      <scheme val="minor"/>
    </font>
    <font>
      <b/>
      <sz val="10"/>
      <color rgb="FFFF0000"/>
      <name val="맑은 고딕"/>
      <family val="3"/>
      <charset val="129"/>
      <scheme val="minor"/>
    </font>
    <font>
      <sz val="10"/>
      <color theme="1"/>
      <name val="맑은 고딕"/>
      <family val="3"/>
      <charset val="129"/>
      <scheme val="minor"/>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sz val="8"/>
      <name val="돋움"/>
      <family val="3"/>
      <charset val="129"/>
    </font>
    <font>
      <b/>
      <sz val="22"/>
      <name val="맑은 고딕"/>
      <family val="3"/>
      <charset val="129"/>
    </font>
    <font>
      <sz val="11"/>
      <name val="맑은 고딕"/>
      <family val="3"/>
      <charset val="129"/>
    </font>
    <font>
      <b/>
      <sz val="14"/>
      <name val="맑은 고딕"/>
      <family val="3"/>
      <charset val="129"/>
    </font>
    <font>
      <b/>
      <u/>
      <sz val="9"/>
      <name val="맑은 고딕"/>
      <family val="3"/>
      <charset val="129"/>
    </font>
    <font>
      <b/>
      <sz val="26"/>
      <name val="맑은 고딕"/>
      <family val="3"/>
      <charset val="129"/>
    </font>
    <font>
      <sz val="28"/>
      <name val="맑은 고딕"/>
      <family val="3"/>
      <charset val="129"/>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b/>
      <sz val="10"/>
      <name val="맑은 고딕"/>
      <family val="3"/>
      <charset val="129"/>
      <scheme val="minor"/>
    </font>
    <font>
      <sz val="11"/>
      <color rgb="FF000000"/>
      <name val="맑은 고딕"/>
      <family val="3"/>
      <charset val="129"/>
      <scheme val="minor"/>
    </font>
    <font>
      <b/>
      <sz val="10"/>
      <color rgb="FF000000"/>
      <name val="맑은 고딕"/>
      <family val="3"/>
      <charset val="129"/>
      <scheme val="minor"/>
    </font>
    <font>
      <b/>
      <u/>
      <sz val="11"/>
      <color rgb="FF000000"/>
      <name val="맑은 고딕"/>
      <family val="3"/>
      <charset val="129"/>
      <scheme val="minor"/>
    </font>
    <font>
      <sz val="12"/>
      <name val="맑은 고딕"/>
      <family val="3"/>
      <charset val="129"/>
      <scheme val="minor"/>
    </font>
    <font>
      <sz val="8"/>
      <name val="굴림체"/>
      <family val="3"/>
      <charset val="129"/>
    </font>
    <font>
      <sz val="12"/>
      <name val="맑은 고딕"/>
      <family val="3"/>
      <charset val="129"/>
      <scheme val="major"/>
    </font>
    <font>
      <sz val="12"/>
      <color rgb="FFFF0000"/>
      <name val="맑은 고딕"/>
      <family val="3"/>
      <charset val="129"/>
      <scheme val="minor"/>
    </font>
    <font>
      <sz val="10"/>
      <color theme="1"/>
      <name val="맑은 고딕"/>
      <family val="3"/>
      <charset val="129"/>
    </font>
    <font>
      <b/>
      <sz val="10"/>
      <color theme="1"/>
      <name val="맑은 고딕"/>
      <family val="3"/>
      <charset val="129"/>
    </font>
    <font>
      <sz val="9"/>
      <color indexed="81"/>
      <name val="Tahoma"/>
      <family val="2"/>
    </font>
    <font>
      <b/>
      <sz val="9"/>
      <color indexed="81"/>
      <name val="Tahoma"/>
      <family val="2"/>
    </font>
    <font>
      <sz val="9"/>
      <color indexed="81"/>
      <name val="돋움"/>
      <family val="3"/>
      <charset val="129"/>
    </font>
  </fonts>
  <fills count="23">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indexed="9"/>
        <bgColor indexed="64"/>
      </patternFill>
    </fill>
    <fill>
      <patternFill patternType="solid">
        <fgColor rgb="FFD6D6D6"/>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499984740745262"/>
        <bgColor indexed="64"/>
      </patternFill>
    </fill>
  </fills>
  <borders count="9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style="medium">
        <color indexed="64"/>
      </top>
      <bottom style="thin">
        <color indexed="64"/>
      </bottom>
      <diagonal/>
    </border>
    <border>
      <left/>
      <right style="double">
        <color indexed="64"/>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s>
  <cellStyleXfs count="5">
    <xf numFmtId="0" fontId="0" fillId="0" borderId="0">
      <alignment vertical="center"/>
    </xf>
    <xf numFmtId="9" fontId="6" fillId="0" borderId="0" applyFont="0" applyFill="0" applyBorder="0" applyAlignment="0" applyProtection="0">
      <alignment vertical="center"/>
    </xf>
    <xf numFmtId="0" fontId="12" fillId="0" borderId="0"/>
    <xf numFmtId="0" fontId="12" fillId="0" borderId="0"/>
    <xf numFmtId="41" fontId="6" fillId="0" borderId="0" applyFont="0" applyFill="0" applyBorder="0" applyAlignment="0" applyProtection="0">
      <alignment vertical="center"/>
    </xf>
  </cellStyleXfs>
  <cellXfs count="595">
    <xf numFmtId="0" fontId="0" fillId="0" borderId="0" xfId="0">
      <alignment vertical="center"/>
    </xf>
    <xf numFmtId="0" fontId="0" fillId="0" borderId="0" xfId="0" applyBorder="1">
      <alignment vertical="center"/>
    </xf>
    <xf numFmtId="0" fontId="2" fillId="2" borderId="0" xfId="0" applyFont="1" applyFill="1" applyBorder="1" applyAlignment="1">
      <alignment horizontal="center" vertical="center"/>
    </xf>
    <xf numFmtId="0" fontId="0" fillId="0" borderId="0" xfId="0" applyBorder="1" applyAlignment="1">
      <alignment horizontal="center" vertical="center"/>
    </xf>
    <xf numFmtId="0" fontId="3" fillId="3" borderId="1" xfId="0" applyFont="1" applyFill="1" applyBorder="1" applyAlignment="1">
      <alignment horizontal="center" vertical="center"/>
    </xf>
    <xf numFmtId="0" fontId="0" fillId="0" borderId="0" xfId="0"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5" fillId="0" borderId="3" xfId="0" applyFont="1" applyBorder="1" applyAlignment="1">
      <alignment horizontal="center" vertical="center"/>
    </xf>
    <xf numFmtId="0" fontId="3" fillId="0" borderId="3"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center" vertical="center"/>
    </xf>
    <xf numFmtId="0" fontId="5"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3" fillId="0" borderId="2" xfId="0" applyFont="1" applyBorder="1" applyAlignment="1">
      <alignment horizontal="left" vertical="center"/>
    </xf>
    <xf numFmtId="0" fontId="5" fillId="0" borderId="20"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Border="1" applyAlignment="1">
      <alignment vertical="center" wrapText="1"/>
    </xf>
    <xf numFmtId="0" fontId="5" fillId="0" borderId="7" xfId="0" applyFont="1" applyBorder="1" applyAlignment="1">
      <alignment horizontal="center" vertical="center"/>
    </xf>
    <xf numFmtId="0" fontId="5" fillId="0" borderId="2" xfId="0" applyFont="1" applyBorder="1" applyAlignment="1">
      <alignment vertical="center"/>
    </xf>
    <xf numFmtId="0" fontId="5" fillId="0" borderId="1" xfId="0" applyFont="1" applyBorder="1" applyAlignment="1">
      <alignment vertical="center"/>
    </xf>
    <xf numFmtId="0" fontId="5" fillId="0" borderId="3" xfId="0" applyFont="1" applyBorder="1" applyAlignment="1">
      <alignment vertical="center"/>
    </xf>
    <xf numFmtId="0" fontId="5" fillId="3" borderId="1" xfId="0" applyFont="1" applyFill="1" applyBorder="1" applyAlignment="1">
      <alignment vertical="center"/>
    </xf>
    <xf numFmtId="0" fontId="5" fillId="4" borderId="1" xfId="0" applyFont="1" applyFill="1" applyBorder="1" applyAlignment="1">
      <alignment vertical="center"/>
    </xf>
    <xf numFmtId="0" fontId="0" fillId="0" borderId="8" xfId="0" applyBorder="1">
      <alignment vertical="center"/>
    </xf>
    <xf numFmtId="0" fontId="7"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3" fillId="0" borderId="2"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3" borderId="25" xfId="0" applyFont="1" applyFill="1" applyBorder="1" applyAlignment="1">
      <alignment horizontal="center" vertical="center"/>
    </xf>
    <xf numFmtId="0" fontId="3" fillId="0" borderId="23" xfId="0" applyFont="1" applyBorder="1" applyAlignment="1">
      <alignment horizontal="center" vertical="center"/>
    </xf>
    <xf numFmtId="0" fontId="7" fillId="6"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alignment vertical="center"/>
    </xf>
    <xf numFmtId="0" fontId="2" fillId="6" borderId="3" xfId="0" applyFont="1" applyFill="1" applyBorder="1" applyAlignment="1">
      <alignment horizontal="center" vertical="center"/>
    </xf>
    <xf numFmtId="0" fontId="4" fillId="0" borderId="0" xfId="0" applyFont="1">
      <alignment vertical="center"/>
    </xf>
    <xf numFmtId="0" fontId="2" fillId="0" borderId="0" xfId="0" applyFont="1">
      <alignment vertical="center"/>
    </xf>
    <xf numFmtId="14" fontId="0" fillId="0" borderId="0" xfId="0" applyNumberFormat="1">
      <alignment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vertical="center"/>
    </xf>
    <xf numFmtId="10" fontId="8" fillId="0" borderId="1" xfId="1" applyNumberFormat="1" applyFont="1" applyBorder="1" applyAlignment="1">
      <alignment horizontal="center" vertical="center"/>
    </xf>
    <xf numFmtId="0" fontId="9" fillId="0" borderId="1" xfId="0" applyFont="1" applyBorder="1" applyAlignment="1">
      <alignment horizontal="left" vertical="center"/>
    </xf>
    <xf numFmtId="0" fontId="8" fillId="10" borderId="1" xfId="0" applyFont="1" applyFill="1" applyBorder="1" applyAlignment="1">
      <alignment horizontal="center"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8" fillId="11" borderId="1" xfId="0" applyFont="1" applyFill="1" applyBorder="1" applyAlignment="1">
      <alignment horizontal="center" vertical="center"/>
    </xf>
    <xf numFmtId="10" fontId="8" fillId="11" borderId="1" xfId="1" applyNumberFormat="1" applyFont="1" applyFill="1" applyBorder="1" applyAlignment="1">
      <alignment horizontal="center" vertical="center"/>
    </xf>
    <xf numFmtId="0" fontId="9" fillId="11" borderId="1" xfId="0" applyFont="1" applyFill="1" applyBorder="1" applyAlignment="1">
      <alignment horizontal="left" vertical="center"/>
    </xf>
    <xf numFmtId="0" fontId="11" fillId="0" borderId="1" xfId="0" applyFont="1" applyBorder="1" applyAlignment="1">
      <alignment horizontal="left" vertical="center"/>
    </xf>
    <xf numFmtId="0" fontId="8" fillId="12" borderId="1" xfId="0" applyFont="1" applyFill="1" applyBorder="1" applyAlignment="1">
      <alignment horizontal="center" vertical="center"/>
    </xf>
    <xf numFmtId="10" fontId="8" fillId="12" borderId="1" xfId="1" applyNumberFormat="1" applyFont="1" applyFill="1" applyBorder="1" applyAlignment="1">
      <alignment horizontal="center" vertical="center"/>
    </xf>
    <xf numFmtId="0" fontId="8" fillId="12" borderId="1" xfId="0" applyFont="1" applyFill="1" applyBorder="1" applyAlignment="1">
      <alignment horizontal="left" vertical="center"/>
    </xf>
    <xf numFmtId="0" fontId="0" fillId="0" borderId="0" xfId="0" applyAlignment="1">
      <alignment horizontal="right" vertical="center"/>
    </xf>
    <xf numFmtId="0" fontId="8" fillId="10" borderId="1" xfId="0" applyFont="1" applyFill="1" applyBorder="1" applyAlignment="1">
      <alignment vertical="center" wrapText="1"/>
    </xf>
    <xf numFmtId="0" fontId="8" fillId="10" borderId="1" xfId="0" applyFont="1" applyFill="1" applyBorder="1" applyAlignment="1">
      <alignment vertical="center"/>
    </xf>
    <xf numFmtId="0" fontId="8" fillId="10" borderId="1" xfId="0" applyFont="1" applyFill="1" applyBorder="1" applyAlignment="1">
      <alignment horizontal="left" vertical="center"/>
    </xf>
    <xf numFmtId="0" fontId="8" fillId="10" borderId="16"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3" fillId="4" borderId="1" xfId="0" applyFont="1" applyFill="1" applyBorder="1" applyAlignment="1">
      <alignment vertical="center"/>
    </xf>
    <xf numFmtId="0" fontId="3" fillId="0" borderId="14" xfId="0" applyFont="1" applyBorder="1" applyAlignment="1">
      <alignment horizontal="center" vertical="center"/>
    </xf>
    <xf numFmtId="0" fontId="2" fillId="6" borderId="1" xfId="0" applyFont="1" applyFill="1" applyBorder="1" applyAlignment="1">
      <alignment horizontal="center" vertical="center" wrapText="1"/>
    </xf>
    <xf numFmtId="0" fontId="13" fillId="14" borderId="0" xfId="2" applyFont="1" applyFill="1" applyAlignment="1">
      <alignment horizontal="right"/>
    </xf>
    <xf numFmtId="0" fontId="12" fillId="0" borderId="0" xfId="2"/>
    <xf numFmtId="0" fontId="15" fillId="14" borderId="0" xfId="2" applyFont="1" applyFill="1" applyAlignment="1">
      <alignment horizontal="right"/>
    </xf>
    <xf numFmtId="0" fontId="16" fillId="14" borderId="0" xfId="2" applyFont="1" applyFill="1" applyAlignment="1">
      <alignment horizontal="right"/>
    </xf>
    <xf numFmtId="0" fontId="17" fillId="14" borderId="0" xfId="2" applyFont="1" applyFill="1" applyAlignment="1">
      <alignment horizontal="right"/>
    </xf>
    <xf numFmtId="0" fontId="18" fillId="0" borderId="0" xfId="2" applyFont="1"/>
    <xf numFmtId="0" fontId="19" fillId="14" borderId="0" xfId="2" applyFont="1" applyFill="1" applyAlignment="1">
      <alignment horizontal="right"/>
    </xf>
    <xf numFmtId="0" fontId="13" fillId="14" borderId="20" xfId="2" applyFont="1" applyFill="1" applyBorder="1" applyAlignment="1">
      <alignment horizontal="right"/>
    </xf>
    <xf numFmtId="0" fontId="19" fillId="14" borderId="20" xfId="2" applyFont="1" applyFill="1" applyBorder="1" applyAlignment="1">
      <alignment horizontal="right"/>
    </xf>
    <xf numFmtId="0" fontId="20" fillId="0" borderId="0" xfId="2" applyFont="1" applyAlignment="1">
      <alignment horizontal="right"/>
    </xf>
    <xf numFmtId="0" fontId="21" fillId="14" borderId="0" xfId="2" applyFont="1" applyFill="1" applyAlignment="1">
      <alignment horizontal="right"/>
    </xf>
    <xf numFmtId="0" fontId="22" fillId="14" borderId="0" xfId="2" applyFont="1" applyFill="1" applyAlignment="1">
      <alignment horizontal="right"/>
    </xf>
    <xf numFmtId="0" fontId="23" fillId="14" borderId="0" xfId="2" applyFont="1" applyFill="1" applyAlignment="1">
      <alignment horizontal="right"/>
    </xf>
    <xf numFmtId="0" fontId="23" fillId="4" borderId="0" xfId="2" applyFont="1" applyFill="1" applyAlignment="1">
      <alignment horizontal="right"/>
    </xf>
    <xf numFmtId="0" fontId="24" fillId="14" borderId="0" xfId="2" applyFont="1" applyFill="1" applyAlignment="1">
      <alignment horizontal="right"/>
    </xf>
    <xf numFmtId="0" fontId="20" fillId="0" borderId="0" xfId="2" applyFont="1"/>
    <xf numFmtId="0" fontId="21" fillId="14" borderId="0" xfId="2" quotePrefix="1" applyFont="1" applyFill="1" applyAlignment="1">
      <alignment horizontal="right"/>
    </xf>
    <xf numFmtId="0" fontId="25" fillId="0" borderId="0" xfId="0" applyFont="1">
      <alignment vertical="center"/>
    </xf>
    <xf numFmtId="0" fontId="9" fillId="0" borderId="0" xfId="0" applyFont="1" applyAlignment="1">
      <alignment horizontal="right" vertical="center"/>
    </xf>
    <xf numFmtId="0" fontId="26" fillId="15" borderId="30" xfId="0" applyFont="1" applyFill="1" applyBorder="1" applyAlignment="1">
      <alignment horizontal="center" vertical="center" wrapText="1"/>
    </xf>
    <xf numFmtId="0" fontId="26" fillId="15" borderId="33" xfId="0" applyFont="1" applyFill="1" applyBorder="1" applyAlignment="1">
      <alignment horizontal="center" vertical="center" wrapText="1"/>
    </xf>
    <xf numFmtId="0" fontId="26" fillId="4" borderId="36" xfId="0" applyFont="1" applyFill="1" applyBorder="1" applyAlignment="1">
      <alignment horizontal="left" vertical="center" wrapText="1"/>
    </xf>
    <xf numFmtId="0" fontId="27" fillId="4" borderId="37" xfId="0" applyFont="1" applyFill="1" applyBorder="1" applyAlignment="1">
      <alignment vertical="center" wrapText="1"/>
    </xf>
    <xf numFmtId="0" fontId="28" fillId="4" borderId="36" xfId="0" applyFont="1" applyFill="1" applyBorder="1" applyAlignment="1">
      <alignment horizontal="left" vertical="center" wrapText="1"/>
    </xf>
    <xf numFmtId="0" fontId="27" fillId="4" borderId="39" xfId="0" applyFont="1" applyFill="1" applyBorder="1" applyAlignment="1">
      <alignment vertical="center" wrapText="1"/>
    </xf>
    <xf numFmtId="0" fontId="10" fillId="4" borderId="36" xfId="0" quotePrefix="1" applyFont="1" applyFill="1" applyBorder="1" applyAlignment="1">
      <alignment horizontal="left" vertical="center" wrapText="1"/>
    </xf>
    <xf numFmtId="0" fontId="28" fillId="4" borderId="36" xfId="0" quotePrefix="1" applyFont="1" applyFill="1" applyBorder="1" applyAlignment="1">
      <alignment horizontal="left" vertical="top" wrapText="1"/>
    </xf>
    <xf numFmtId="0" fontId="28"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top" wrapText="1"/>
    </xf>
    <xf numFmtId="0" fontId="30"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center" wrapText="1"/>
    </xf>
    <xf numFmtId="0" fontId="28" fillId="4" borderId="40" xfId="0" applyFont="1" applyFill="1" applyBorder="1" applyAlignment="1">
      <alignment horizontal="left" vertical="center" wrapText="1"/>
    </xf>
    <xf numFmtId="0" fontId="28" fillId="4" borderId="41" xfId="0" applyFont="1" applyFill="1" applyBorder="1" applyAlignment="1">
      <alignment horizontal="left" vertical="center" wrapText="1"/>
    </xf>
    <xf numFmtId="0" fontId="27" fillId="4" borderId="42" xfId="0" applyFont="1" applyFill="1" applyBorder="1" applyAlignment="1">
      <alignment vertical="center" wrapText="1"/>
    </xf>
    <xf numFmtId="0" fontId="27" fillId="4" borderId="44" xfId="0" applyFont="1" applyFill="1" applyBorder="1" applyAlignment="1">
      <alignment vertical="center" wrapText="1"/>
    </xf>
    <xf numFmtId="0" fontId="28" fillId="4" borderId="45" xfId="0" quotePrefix="1" applyFont="1" applyFill="1" applyBorder="1" applyAlignment="1">
      <alignment vertical="center" wrapText="1"/>
    </xf>
    <xf numFmtId="0" fontId="31" fillId="4" borderId="45" xfId="0" applyFont="1" applyFill="1" applyBorder="1" applyAlignment="1">
      <alignment vertical="center" wrapText="1"/>
    </xf>
    <xf numFmtId="0" fontId="31" fillId="4" borderId="38" xfId="0" applyFont="1" applyFill="1" applyBorder="1" applyAlignment="1">
      <alignment vertical="center" wrapText="1"/>
    </xf>
    <xf numFmtId="0" fontId="31" fillId="4" borderId="47" xfId="0" applyFont="1" applyFill="1" applyBorder="1" applyAlignment="1">
      <alignment vertical="center" wrapText="1"/>
    </xf>
    <xf numFmtId="0" fontId="31" fillId="4" borderId="46" xfId="0" applyFont="1" applyFill="1" applyBorder="1" applyAlignment="1">
      <alignment vertical="center" wrapText="1"/>
    </xf>
    <xf numFmtId="0" fontId="27" fillId="4" borderId="48" xfId="0" applyFont="1" applyFill="1" applyBorder="1" applyAlignment="1">
      <alignment vertical="center" wrapText="1"/>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28" fillId="4" borderId="36" xfId="0" applyFont="1" applyFill="1" applyBorder="1" applyAlignment="1">
      <alignment horizontal="left" vertical="top" wrapText="1"/>
    </xf>
    <xf numFmtId="0" fontId="5" fillId="4" borderId="1" xfId="0" applyFont="1" applyFill="1" applyBorder="1" applyAlignment="1">
      <alignment vertical="center"/>
    </xf>
    <xf numFmtId="0" fontId="5" fillId="0" borderId="1" xfId="0" applyFont="1" applyBorder="1" applyAlignment="1">
      <alignment vertical="center"/>
    </xf>
    <xf numFmtId="0" fontId="5" fillId="3" borderId="1" xfId="0" applyFont="1" applyFill="1" applyBorder="1" applyAlignment="1">
      <alignment vertical="center"/>
    </xf>
    <xf numFmtId="0" fontId="3" fillId="4" borderId="1" xfId="0" applyFont="1" applyFill="1" applyBorder="1" applyAlignment="1">
      <alignment horizontal="center" vertical="center"/>
    </xf>
    <xf numFmtId="0" fontId="3" fillId="4" borderId="25" xfId="0" applyFont="1" applyFill="1" applyBorder="1" applyAlignment="1">
      <alignment horizontal="center" vertical="center"/>
    </xf>
    <xf numFmtId="0" fontId="5" fillId="16" borderId="1" xfId="0" applyFont="1" applyFill="1" applyBorder="1" applyAlignment="1">
      <alignment vertical="center"/>
    </xf>
    <xf numFmtId="0" fontId="5" fillId="16"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6" borderId="25" xfId="0" applyFont="1" applyFill="1" applyBorder="1" applyAlignment="1">
      <alignment horizontal="center" vertical="center"/>
    </xf>
    <xf numFmtId="0" fontId="0" fillId="4" borderId="1" xfId="0" applyFill="1" applyBorder="1">
      <alignment vertical="center"/>
    </xf>
    <xf numFmtId="0" fontId="34" fillId="4" borderId="1" xfId="3" applyFont="1" applyFill="1" applyBorder="1" applyAlignment="1" applyProtection="1">
      <alignment horizontal="center" vertical="top" wrapText="1"/>
      <protection locked="0"/>
    </xf>
    <xf numFmtId="0" fontId="34" fillId="4" borderId="1" xfId="0" applyFont="1" applyFill="1" applyBorder="1" applyAlignment="1">
      <alignment horizontal="left" vertical="top"/>
    </xf>
    <xf numFmtId="0" fontId="34" fillId="4" borderId="1" xfId="0" applyFont="1" applyFill="1" applyBorder="1">
      <alignment vertical="center"/>
    </xf>
    <xf numFmtId="0" fontId="34" fillId="4" borderId="1" xfId="0" applyFont="1" applyFill="1" applyBorder="1" applyAlignment="1">
      <alignment horizontal="center" vertical="center"/>
    </xf>
    <xf numFmtId="0" fontId="34" fillId="4" borderId="1" xfId="0" applyFont="1" applyFill="1" applyBorder="1" applyAlignment="1">
      <alignment horizontal="center" vertical="top"/>
    </xf>
    <xf numFmtId="0" fontId="34" fillId="4" borderId="1" xfId="0" applyFont="1" applyFill="1" applyBorder="1" applyAlignment="1" applyProtection="1">
      <alignment vertical="center"/>
      <protection locked="0"/>
    </xf>
    <xf numFmtId="0" fontId="3" fillId="4" borderId="1" xfId="3" applyFont="1" applyFill="1" applyBorder="1" applyAlignment="1" applyProtection="1">
      <alignment vertical="top" wrapText="1"/>
      <protection locked="0"/>
    </xf>
    <xf numFmtId="0" fontId="3" fillId="4" borderId="1" xfId="3" applyFont="1" applyFill="1" applyBorder="1" applyAlignment="1" applyProtection="1">
      <alignment horizontal="center" vertical="top" wrapText="1"/>
      <protection locked="0"/>
    </xf>
    <xf numFmtId="0" fontId="34" fillId="4" borderId="1" xfId="3" applyFont="1" applyFill="1" applyBorder="1" applyAlignment="1" applyProtection="1">
      <alignment vertical="top" wrapText="1"/>
      <protection locked="0"/>
    </xf>
    <xf numFmtId="0" fontId="34" fillId="4" borderId="1" xfId="3" applyFont="1" applyFill="1" applyBorder="1" applyAlignment="1" applyProtection="1">
      <alignment vertical="top"/>
      <protection locked="0"/>
    </xf>
    <xf numFmtId="0" fontId="36" fillId="4" borderId="1" xfId="3" applyFont="1" applyFill="1" applyBorder="1" applyAlignment="1" applyProtection="1">
      <alignment vertical="center" wrapText="1"/>
      <protection locked="0"/>
    </xf>
    <xf numFmtId="0" fontId="36" fillId="4" borderId="1" xfId="0" quotePrefix="1" applyFont="1" applyFill="1" applyBorder="1" applyAlignment="1">
      <alignment horizontal="left" vertical="center" wrapText="1" readingOrder="1"/>
    </xf>
    <xf numFmtId="0" fontId="34" fillId="4" borderId="1" xfId="0" applyFont="1" applyFill="1" applyBorder="1" applyAlignment="1" applyProtection="1">
      <alignment vertical="top"/>
      <protection locked="0"/>
    </xf>
    <xf numFmtId="0" fontId="36" fillId="4" borderId="1" xfId="0" applyFont="1" applyFill="1" applyBorder="1" applyAlignment="1">
      <alignment vertical="center"/>
    </xf>
    <xf numFmtId="0" fontId="34" fillId="4" borderId="3" xfId="0" applyFont="1" applyFill="1" applyBorder="1">
      <alignment vertical="center"/>
    </xf>
    <xf numFmtId="0" fontId="2" fillId="6" borderId="49" xfId="0" applyFont="1" applyFill="1" applyBorder="1" applyAlignment="1">
      <alignment horizontal="center" vertical="center"/>
    </xf>
    <xf numFmtId="0" fontId="2" fillId="6" borderId="50" xfId="0" applyFont="1" applyFill="1" applyBorder="1" applyAlignment="1">
      <alignment horizontal="center" vertical="center"/>
    </xf>
    <xf numFmtId="0" fontId="2" fillId="6" borderId="50" xfId="0" applyFont="1" applyFill="1" applyBorder="1" applyAlignment="1">
      <alignment horizontal="center" vertical="center" wrapText="1"/>
    </xf>
    <xf numFmtId="0" fontId="0" fillId="4" borderId="1" xfId="0" applyFill="1" applyBorder="1" applyAlignment="1">
      <alignment horizontal="center" vertical="center"/>
    </xf>
    <xf numFmtId="0" fontId="5" fillId="0" borderId="28" xfId="0" applyFont="1" applyBorder="1" applyAlignment="1">
      <alignment vertical="center"/>
    </xf>
    <xf numFmtId="0" fontId="0" fillId="6" borderId="1" xfId="0" applyFill="1" applyBorder="1">
      <alignment vertical="center"/>
    </xf>
    <xf numFmtId="0" fontId="34" fillId="6" borderId="1" xfId="3" applyFont="1" applyFill="1" applyBorder="1" applyAlignment="1" applyProtection="1">
      <alignment horizontal="center" vertical="top" wrapText="1"/>
      <protection locked="0"/>
    </xf>
    <xf numFmtId="0" fontId="2" fillId="6" borderId="5"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xf>
    <xf numFmtId="0" fontId="34" fillId="4" borderId="3" xfId="3" applyFont="1" applyFill="1" applyBorder="1" applyAlignment="1" applyProtection="1">
      <alignment horizontal="center" vertical="top" wrapText="1"/>
      <protection locked="0"/>
    </xf>
    <xf numFmtId="0" fontId="34" fillId="6" borderId="1" xfId="0" applyFont="1" applyFill="1" applyBorder="1">
      <alignment vertical="center"/>
    </xf>
    <xf numFmtId="0" fontId="5" fillId="3" borderId="16" xfId="0" applyFont="1" applyFill="1" applyBorder="1" applyAlignment="1">
      <alignment vertical="center"/>
    </xf>
    <xf numFmtId="0" fontId="5" fillId="16" borderId="3" xfId="0" applyFont="1" applyFill="1" applyBorder="1" applyAlignment="1">
      <alignment vertical="center"/>
    </xf>
    <xf numFmtId="0" fontId="5" fillId="16" borderId="3" xfId="0" applyFont="1" applyFill="1" applyBorder="1" applyAlignment="1">
      <alignment horizontal="left" vertical="center"/>
    </xf>
    <xf numFmtId="0" fontId="5" fillId="16" borderId="3"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23" xfId="0" applyFont="1" applyFill="1" applyBorder="1" applyAlignment="1">
      <alignment horizontal="center" vertical="center"/>
    </xf>
    <xf numFmtId="0" fontId="3" fillId="16" borderId="1"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left" vertical="center"/>
    </xf>
    <xf numFmtId="0" fontId="3" fillId="3" borderId="1" xfId="0" applyFont="1" applyFill="1" applyBorder="1" applyAlignment="1">
      <alignment vertical="center"/>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6" borderId="1" xfId="0" applyFill="1" applyBorder="1" applyAlignment="1">
      <alignment horizontal="center" vertical="center"/>
    </xf>
    <xf numFmtId="0" fontId="2" fillId="6" borderId="51" xfId="0" applyFont="1" applyFill="1" applyBorder="1" applyAlignment="1">
      <alignment horizontal="center" vertical="center" wrapText="1"/>
    </xf>
    <xf numFmtId="0" fontId="34" fillId="6" borderId="1" xfId="0" applyFont="1" applyFill="1" applyBorder="1" applyAlignment="1">
      <alignment horizontal="left" vertical="top"/>
    </xf>
    <xf numFmtId="0" fontId="0" fillId="4" borderId="14" xfId="0" applyFill="1" applyBorder="1" applyAlignment="1">
      <alignment horizontal="center" vertical="center"/>
    </xf>
    <xf numFmtId="0" fontId="3" fillId="0" borderId="8" xfId="0" applyFont="1" applyBorder="1" applyAlignment="1">
      <alignment horizontal="left" vertical="center" wrapText="1"/>
    </xf>
    <xf numFmtId="0" fontId="5" fillId="6" borderId="7" xfId="0" applyFont="1" applyFill="1" applyBorder="1" applyAlignment="1">
      <alignment horizontal="center" vertical="center"/>
    </xf>
    <xf numFmtId="0" fontId="3" fillId="6" borderId="1" xfId="0" applyFont="1" applyFill="1" applyBorder="1" applyAlignment="1">
      <alignment horizontal="left" vertical="center"/>
    </xf>
    <xf numFmtId="0" fontId="34" fillId="6"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left" vertical="center"/>
    </xf>
    <xf numFmtId="0" fontId="34" fillId="6" borderId="1" xfId="0" applyFont="1" applyFill="1" applyBorder="1" applyAlignment="1" applyProtection="1">
      <alignment horizontal="left" vertical="center"/>
      <protection locked="0"/>
    </xf>
    <xf numFmtId="0" fontId="34" fillId="6" borderId="1" xfId="3" applyFont="1" applyFill="1" applyBorder="1" applyAlignment="1" applyProtection="1">
      <alignment horizontal="left" vertical="top" wrapText="1"/>
      <protection locked="0"/>
    </xf>
    <xf numFmtId="0" fontId="3" fillId="6" borderId="1" xfId="3" applyFont="1" applyFill="1" applyBorder="1" applyAlignment="1" applyProtection="1">
      <alignment horizontal="left" vertical="top" wrapText="1"/>
      <protection locked="0"/>
    </xf>
    <xf numFmtId="0" fontId="3" fillId="6" borderId="3" xfId="0" applyFont="1" applyFill="1" applyBorder="1" applyAlignment="1">
      <alignment horizontal="left" vertical="center"/>
    </xf>
    <xf numFmtId="0" fontId="3" fillId="6" borderId="3" xfId="3" applyFont="1" applyFill="1" applyBorder="1" applyAlignment="1" applyProtection="1">
      <alignment horizontal="left" vertical="top" wrapText="1"/>
      <protection locked="0"/>
    </xf>
    <xf numFmtId="0" fontId="3" fillId="6" borderId="3" xfId="0" applyFont="1" applyFill="1" applyBorder="1" applyAlignment="1">
      <alignment horizontal="center" vertical="center"/>
    </xf>
    <xf numFmtId="0" fontId="3" fillId="6" borderId="23"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left" vertical="center"/>
    </xf>
    <xf numFmtId="0" fontId="34" fillId="3" borderId="1" xfId="3" applyFont="1" applyFill="1" applyBorder="1" applyAlignment="1" applyProtection="1">
      <alignment vertical="top" wrapText="1"/>
      <protection locked="0"/>
    </xf>
    <xf numFmtId="0" fontId="34" fillId="3" borderId="1" xfId="0" applyFont="1" applyFill="1" applyBorder="1">
      <alignment vertical="center"/>
    </xf>
    <xf numFmtId="0" fontId="0" fillId="3" borderId="1" xfId="0" applyFill="1" applyBorder="1" applyAlignment="1">
      <alignment horizontal="center" vertical="center"/>
    </xf>
    <xf numFmtId="0" fontId="0" fillId="3" borderId="1" xfId="0" applyFill="1" applyBorder="1" applyAlignment="1">
      <alignment vertical="center"/>
    </xf>
    <xf numFmtId="0" fontId="0" fillId="3" borderId="8" xfId="0" applyFill="1" applyBorder="1" applyAlignment="1">
      <alignment vertical="center"/>
    </xf>
    <xf numFmtId="0" fontId="34" fillId="3" borderId="1" xfId="0" applyFont="1" applyFill="1" applyBorder="1" applyAlignment="1">
      <alignment horizontal="left" vertical="top"/>
    </xf>
    <xf numFmtId="0" fontId="34"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vertical="top" wrapText="1"/>
      <protection locked="0"/>
    </xf>
    <xf numFmtId="0" fontId="34"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vertical="top" wrapText="1"/>
      <protection locked="0"/>
    </xf>
    <xf numFmtId="0" fontId="0" fillId="3" borderId="3" xfId="0" applyFill="1" applyBorder="1" applyAlignment="1">
      <alignment vertical="center"/>
    </xf>
    <xf numFmtId="0" fontId="0" fillId="3" borderId="3" xfId="0" applyFill="1" applyBorder="1" applyAlignment="1">
      <alignment horizontal="center" vertical="center"/>
    </xf>
    <xf numFmtId="0" fontId="0" fillId="3" borderId="10" xfId="0" applyFill="1" applyBorder="1" applyAlignment="1">
      <alignment vertical="center"/>
    </xf>
    <xf numFmtId="0" fontId="0" fillId="4" borderId="3" xfId="0" applyFill="1" applyBorder="1">
      <alignment vertical="center"/>
    </xf>
    <xf numFmtId="0" fontId="0" fillId="4" borderId="3" xfId="0" applyFill="1" applyBorder="1" applyAlignment="1">
      <alignment horizontal="center" vertical="center"/>
    </xf>
    <xf numFmtId="0" fontId="0" fillId="6" borderId="8" xfId="0" applyFill="1" applyBorder="1">
      <alignment vertical="center"/>
    </xf>
    <xf numFmtId="0" fontId="34" fillId="17" borderId="2" xfId="3" applyFont="1" applyFill="1" applyBorder="1" applyAlignment="1" applyProtection="1">
      <alignment horizontal="center" vertical="top" wrapText="1"/>
      <protection locked="0"/>
    </xf>
    <xf numFmtId="0" fontId="34" fillId="17" borderId="2" xfId="0" applyFont="1" applyFill="1" applyBorder="1" applyAlignment="1">
      <alignment horizontal="left" vertical="top"/>
    </xf>
    <xf numFmtId="0" fontId="0" fillId="17" borderId="2" xfId="0" applyFill="1" applyBorder="1">
      <alignment vertical="center"/>
    </xf>
    <xf numFmtId="0" fontId="0" fillId="17" borderId="2" xfId="0" applyFill="1" applyBorder="1" applyAlignment="1">
      <alignment horizontal="center" vertical="center"/>
    </xf>
    <xf numFmtId="0" fontId="0" fillId="17" borderId="15" xfId="0" applyFill="1" applyBorder="1">
      <alignment vertical="center"/>
    </xf>
    <xf numFmtId="0" fontId="34" fillId="17" borderId="1" xfId="3" applyFont="1" applyFill="1" applyBorder="1" applyAlignment="1" applyProtection="1">
      <alignment horizontal="center" vertical="top" wrapText="1"/>
      <protection locked="0"/>
    </xf>
    <xf numFmtId="0" fontId="34" fillId="17" borderId="1" xfId="0" applyFont="1" applyFill="1" applyBorder="1">
      <alignment vertical="center"/>
    </xf>
    <xf numFmtId="0" fontId="0" fillId="17" borderId="1" xfId="0" applyFill="1" applyBorder="1">
      <alignment vertical="center"/>
    </xf>
    <xf numFmtId="0" fontId="0" fillId="17" borderId="1" xfId="0" applyFill="1" applyBorder="1" applyAlignment="1">
      <alignment horizontal="center" vertical="center"/>
    </xf>
    <xf numFmtId="0" fontId="0" fillId="17" borderId="8" xfId="0" applyFill="1" applyBorder="1">
      <alignment vertical="center"/>
    </xf>
    <xf numFmtId="0" fontId="34" fillId="12" borderId="1" xfId="3" applyFont="1" applyFill="1" applyBorder="1" applyAlignment="1" applyProtection="1">
      <alignment horizontal="center" vertical="top" wrapText="1"/>
      <protection locked="0"/>
    </xf>
    <xf numFmtId="0" fontId="34" fillId="12" borderId="1" xfId="0" applyFont="1" applyFill="1" applyBorder="1">
      <alignment vertical="center"/>
    </xf>
    <xf numFmtId="0" fontId="0" fillId="12" borderId="1" xfId="0" applyFill="1" applyBorder="1">
      <alignment vertical="center"/>
    </xf>
    <xf numFmtId="0" fontId="0" fillId="12" borderId="1" xfId="0" applyFill="1" applyBorder="1" applyAlignment="1">
      <alignment horizontal="center" vertical="center"/>
    </xf>
    <xf numFmtId="0" fontId="0" fillId="12" borderId="8" xfId="0" applyFill="1" applyBorder="1">
      <alignment vertical="center"/>
    </xf>
    <xf numFmtId="0" fontId="8" fillId="10" borderId="1" xfId="0" applyFont="1" applyFill="1" applyBorder="1" applyAlignment="1">
      <alignment horizontal="center" vertical="center"/>
    </xf>
    <xf numFmtId="0" fontId="8" fillId="10" borderId="16"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2" xfId="0" applyFont="1" applyBorder="1">
      <alignment vertical="center"/>
    </xf>
    <xf numFmtId="0" fontId="11" fillId="4" borderId="1" xfId="0" applyFont="1" applyFill="1" applyBorder="1" applyAlignment="1">
      <alignment vertical="center"/>
    </xf>
    <xf numFmtId="0" fontId="11" fillId="0" borderId="2" xfId="0" applyFont="1" applyBorder="1" applyAlignment="1">
      <alignment horizontal="center" vertical="center"/>
    </xf>
    <xf numFmtId="0" fontId="11" fillId="0" borderId="15" xfId="0" applyFont="1" applyBorder="1">
      <alignment vertical="center"/>
    </xf>
    <xf numFmtId="0" fontId="11" fillId="0" borderId="7" xfId="0" applyFont="1" applyBorder="1" applyAlignment="1">
      <alignment horizontal="center" vertical="center"/>
    </xf>
    <xf numFmtId="0" fontId="11" fillId="0" borderId="1" xfId="0" applyFont="1" applyBorder="1">
      <alignment vertical="center"/>
    </xf>
    <xf numFmtId="0" fontId="11" fillId="0" borderId="1" xfId="0" applyFont="1" applyBorder="1" applyAlignment="1">
      <alignment horizontal="center" vertical="center"/>
    </xf>
    <xf numFmtId="0" fontId="11" fillId="0" borderId="8" xfId="0" applyFont="1" applyBorder="1">
      <alignment vertical="center"/>
    </xf>
    <xf numFmtId="0" fontId="11" fillId="0" borderId="9" xfId="0" applyFont="1" applyBorder="1" applyAlignment="1">
      <alignment horizontal="center" vertical="center"/>
    </xf>
    <xf numFmtId="0" fontId="11" fillId="0" borderId="3" xfId="0" applyFont="1" applyBorder="1">
      <alignment vertical="center"/>
    </xf>
    <xf numFmtId="0" fontId="11" fillId="0" borderId="3" xfId="0" applyFont="1" applyBorder="1" applyAlignment="1">
      <alignment horizontal="center" vertical="center"/>
    </xf>
    <xf numFmtId="0" fontId="11" fillId="0" borderId="10" xfId="0" applyFont="1" applyBorder="1">
      <alignment vertical="center"/>
    </xf>
    <xf numFmtId="0" fontId="9" fillId="0" borderId="2" xfId="0" applyFont="1" applyBorder="1" applyAlignment="1">
      <alignment vertical="center" wrapText="1"/>
    </xf>
    <xf numFmtId="0" fontId="11" fillId="0" borderId="1" xfId="0" applyFont="1" applyBorder="1" applyAlignment="1">
      <alignment vertical="center" wrapText="1"/>
    </xf>
    <xf numFmtId="0" fontId="9" fillId="0" borderId="2" xfId="0" applyFont="1" applyBorder="1" applyAlignment="1">
      <alignment vertical="center"/>
    </xf>
    <xf numFmtId="0" fontId="11" fillId="0" borderId="2" xfId="0" applyFont="1" applyBorder="1" applyAlignment="1">
      <alignment horizontal="left" vertical="center"/>
    </xf>
    <xf numFmtId="0" fontId="11" fillId="0" borderId="2" xfId="0" applyFont="1" applyBorder="1">
      <alignment vertical="center"/>
    </xf>
    <xf numFmtId="0" fontId="9" fillId="0" borderId="2" xfId="0" applyFont="1" applyBorder="1" applyAlignment="1">
      <alignment horizontal="center" vertical="center"/>
    </xf>
    <xf numFmtId="0" fontId="26" fillId="4" borderId="36" xfId="0" applyFont="1" applyFill="1" applyBorder="1" applyAlignment="1">
      <alignment horizontal="left" vertical="top" wrapText="1"/>
    </xf>
    <xf numFmtId="0" fontId="3" fillId="18" borderId="8" xfId="0" applyFont="1" applyFill="1" applyBorder="1" applyAlignment="1">
      <alignment horizontal="left" vertical="center"/>
    </xf>
    <xf numFmtId="0" fontId="34" fillId="19" borderId="1" xfId="0" applyFont="1" applyFill="1" applyBorder="1" applyAlignment="1">
      <alignment horizontal="left" vertical="center"/>
    </xf>
    <xf numFmtId="0" fontId="34" fillId="19" borderId="1" xfId="0" applyFont="1" applyFill="1" applyBorder="1" applyAlignment="1" applyProtection="1">
      <alignment horizontal="left" vertical="center"/>
      <protection locked="0"/>
    </xf>
    <xf numFmtId="0" fontId="37" fillId="4" borderId="8" xfId="0" applyFont="1" applyFill="1" applyBorder="1" applyAlignment="1">
      <alignment horizontal="left" vertical="center"/>
    </xf>
    <xf numFmtId="0" fontId="3" fillId="3" borderId="1"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3" borderId="8" xfId="0" applyFont="1" applyFill="1" applyBorder="1" applyAlignment="1">
      <alignment horizontal="left" vertical="center"/>
    </xf>
    <xf numFmtId="0" fontId="8" fillId="5" borderId="1" xfId="0" applyFont="1" applyFill="1" applyBorder="1" applyAlignment="1">
      <alignment horizontal="center" vertical="center"/>
    </xf>
    <xf numFmtId="0" fontId="11" fillId="0" borderId="1" xfId="0" quotePrefix="1" applyFont="1" applyBorder="1" applyAlignment="1">
      <alignment vertical="center" wrapText="1"/>
    </xf>
    <xf numFmtId="0" fontId="11" fillId="0" borderId="1" xfId="0" applyFont="1" applyBorder="1" applyAlignment="1">
      <alignment horizontal="left" vertical="center" wrapText="1"/>
    </xf>
    <xf numFmtId="0" fontId="9" fillId="5" borderId="2" xfId="0" applyFont="1" applyFill="1" applyBorder="1">
      <alignment vertical="center"/>
    </xf>
    <xf numFmtId="0" fontId="11" fillId="5" borderId="1" xfId="0" applyFont="1" applyFill="1" applyBorder="1">
      <alignment vertical="center"/>
    </xf>
    <xf numFmtId="0" fontId="11" fillId="5" borderId="1" xfId="0" applyFont="1" applyFill="1" applyBorder="1" applyAlignment="1">
      <alignment horizontal="left" vertical="center"/>
    </xf>
    <xf numFmtId="0" fontId="8" fillId="5" borderId="1" xfId="0" applyFont="1" applyFill="1" applyBorder="1" applyAlignment="1">
      <alignment vertical="center" wrapText="1"/>
    </xf>
    <xf numFmtId="0" fontId="9" fillId="5" borderId="1" xfId="0" applyFont="1" applyFill="1" applyBorder="1" applyAlignment="1">
      <alignment horizontal="center" vertical="center"/>
    </xf>
    <xf numFmtId="10" fontId="8" fillId="5" borderId="1" xfId="1" applyNumberFormat="1" applyFont="1" applyFill="1" applyBorder="1" applyAlignment="1">
      <alignment horizontal="center" vertical="center"/>
    </xf>
    <xf numFmtId="0" fontId="8" fillId="5" borderId="1" xfId="0" applyFont="1" applyFill="1" applyBorder="1" applyAlignment="1">
      <alignment horizontal="center" vertical="center"/>
    </xf>
    <xf numFmtId="0" fontId="10" fillId="5"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3" fillId="4" borderId="1" xfId="0" applyFont="1" applyFill="1" applyBorder="1" applyAlignment="1">
      <alignment horizontal="center" vertical="center" wrapText="1"/>
    </xf>
    <xf numFmtId="0" fontId="11" fillId="4" borderId="2" xfId="0" applyFont="1" applyFill="1" applyBorder="1" applyAlignment="1">
      <alignment vertical="center"/>
    </xf>
    <xf numFmtId="0" fontId="11" fillId="3" borderId="2" xfId="0" applyFont="1" applyFill="1" applyBorder="1">
      <alignment vertical="center"/>
    </xf>
    <xf numFmtId="0" fontId="9" fillId="4" borderId="2" xfId="0" applyFont="1" applyFill="1" applyBorder="1">
      <alignment vertical="center"/>
    </xf>
    <xf numFmtId="0" fontId="11" fillId="4" borderId="1" xfId="0" applyFont="1" applyFill="1" applyBorder="1">
      <alignment vertical="center"/>
    </xf>
    <xf numFmtId="0" fontId="11" fillId="4" borderId="1" xfId="0" applyFont="1" applyFill="1" applyBorder="1" applyAlignment="1">
      <alignment horizontal="left" vertical="center"/>
    </xf>
    <xf numFmtId="0" fontId="9" fillId="6" borderId="2" xfId="0" applyFont="1" applyFill="1" applyBorder="1" applyAlignment="1">
      <alignment vertical="center"/>
    </xf>
    <xf numFmtId="0" fontId="11" fillId="6" borderId="1" xfId="0" applyFont="1" applyFill="1" applyBorder="1">
      <alignment vertical="center"/>
    </xf>
    <xf numFmtId="0" fontId="11" fillId="6" borderId="1" xfId="0" applyFont="1" applyFill="1" applyBorder="1" applyAlignment="1">
      <alignment horizontal="center" vertical="center"/>
    </xf>
    <xf numFmtId="0" fontId="11" fillId="6" borderId="8" xfId="0" applyFont="1" applyFill="1" applyBorder="1">
      <alignment vertical="center"/>
    </xf>
    <xf numFmtId="0" fontId="0" fillId="6" borderId="0" xfId="0" applyFill="1">
      <alignment vertical="center"/>
    </xf>
    <xf numFmtId="0" fontId="11" fillId="4" borderId="2" xfId="0" applyFont="1" applyFill="1" applyBorder="1">
      <alignment vertical="center"/>
    </xf>
    <xf numFmtId="0" fontId="8" fillId="10" borderId="1" xfId="0" applyFont="1" applyFill="1" applyBorder="1" applyAlignment="1">
      <alignment horizontal="center" vertical="center"/>
    </xf>
    <xf numFmtId="41" fontId="0" fillId="0" borderId="0" xfId="4" applyFont="1">
      <alignment vertical="center"/>
    </xf>
    <xf numFmtId="176" fontId="0" fillId="0" borderId="0" xfId="4" applyNumberFormat="1" applyFont="1">
      <alignment vertical="center"/>
    </xf>
    <xf numFmtId="0" fontId="0" fillId="0" borderId="0" xfId="0" applyAlignment="1">
      <alignment horizontal="center" vertical="center"/>
    </xf>
    <xf numFmtId="0" fontId="2" fillId="0" borderId="22" xfId="0" applyFont="1" applyBorder="1" applyAlignment="1">
      <alignment horizontal="center" vertical="center"/>
    </xf>
    <xf numFmtId="0" fontId="2" fillId="0" borderId="4" xfId="0" applyFont="1" applyBorder="1" applyAlignment="1">
      <alignment horizontal="center" vertical="center"/>
    </xf>
    <xf numFmtId="0" fontId="0" fillId="0" borderId="23" xfId="0" applyBorder="1" applyAlignment="1">
      <alignment horizontal="center" vertical="center"/>
    </xf>
    <xf numFmtId="0" fontId="0" fillId="0" borderId="3" xfId="0" applyBorder="1" applyAlignment="1">
      <alignment horizontal="center" vertical="center"/>
    </xf>
    <xf numFmtId="0" fontId="2" fillId="20" borderId="24" xfId="0" applyFont="1" applyFill="1" applyBorder="1" applyAlignment="1">
      <alignment horizontal="center" vertical="center"/>
    </xf>
    <xf numFmtId="0" fontId="2" fillId="20" borderId="25" xfId="0" applyFont="1" applyFill="1" applyBorder="1" applyAlignment="1">
      <alignment horizontal="center" vertical="center"/>
    </xf>
    <xf numFmtId="0" fontId="2" fillId="20" borderId="1" xfId="0" applyFont="1" applyFill="1" applyBorder="1" applyAlignment="1">
      <alignment horizontal="center" vertical="center"/>
    </xf>
    <xf numFmtId="0" fontId="2" fillId="0" borderId="57" xfId="0" applyFont="1" applyBorder="1" applyAlignment="1">
      <alignment horizontal="left" vertical="center"/>
    </xf>
    <xf numFmtId="41" fontId="2" fillId="0" borderId="58" xfId="0" applyNumberFormat="1" applyFont="1" applyBorder="1" applyAlignment="1">
      <alignment horizontal="left" vertical="center"/>
    </xf>
    <xf numFmtId="0" fontId="0" fillId="4" borderId="58" xfId="0" applyFill="1" applyBorder="1" applyAlignment="1">
      <alignment horizontal="center" vertical="center"/>
    </xf>
    <xf numFmtId="0" fontId="2" fillId="0" borderId="60" xfId="0" applyFont="1" applyBorder="1" applyAlignment="1">
      <alignment horizontal="left" vertical="center"/>
    </xf>
    <xf numFmtId="41" fontId="2" fillId="0" borderId="61" xfId="0" applyNumberFormat="1" applyFont="1" applyBorder="1" applyAlignment="1">
      <alignment horizontal="left" vertical="center"/>
    </xf>
    <xf numFmtId="0" fontId="0" fillId="4" borderId="61" xfId="0" applyFill="1" applyBorder="1" applyAlignment="1">
      <alignment horizontal="center" vertical="center"/>
    </xf>
    <xf numFmtId="0" fontId="2" fillId="0" borderId="63" xfId="0" applyFont="1" applyBorder="1" applyAlignment="1">
      <alignment horizontal="left" vertical="center"/>
    </xf>
    <xf numFmtId="41" fontId="2" fillId="0" borderId="64" xfId="0" applyNumberFormat="1" applyFont="1" applyBorder="1" applyAlignment="1">
      <alignment horizontal="left" vertical="center"/>
    </xf>
    <xf numFmtId="0" fontId="0" fillId="4" borderId="64" xfId="0" applyFill="1" applyBorder="1" applyAlignment="1">
      <alignment horizontal="center" vertical="center"/>
    </xf>
    <xf numFmtId="0" fontId="2" fillId="0" borderId="66" xfId="0" applyFont="1" applyBorder="1" applyAlignment="1">
      <alignment horizontal="center" vertical="center"/>
    </xf>
    <xf numFmtId="41" fontId="2" fillId="0" borderId="67" xfId="0" applyNumberFormat="1" applyFont="1" applyBorder="1" applyAlignment="1">
      <alignment horizontal="left" vertical="center"/>
    </xf>
    <xf numFmtId="0" fontId="0" fillId="4" borderId="67" xfId="0" applyFill="1" applyBorder="1" applyAlignment="1">
      <alignment horizontal="center" vertical="center"/>
    </xf>
    <xf numFmtId="0" fontId="0" fillId="6" borderId="3" xfId="0" applyFill="1" applyBorder="1" applyAlignment="1">
      <alignment horizontal="center" vertical="center"/>
    </xf>
    <xf numFmtId="0" fontId="2" fillId="6" borderId="1" xfId="0" applyFont="1" applyFill="1" applyBorder="1" applyAlignment="1">
      <alignment horizontal="center" vertical="center"/>
    </xf>
    <xf numFmtId="0" fontId="0" fillId="6" borderId="58" xfId="0" applyFill="1" applyBorder="1" applyAlignment="1">
      <alignment horizontal="center" vertical="center"/>
    </xf>
    <xf numFmtId="0" fontId="0" fillId="6" borderId="61" xfId="0" applyFill="1" applyBorder="1" applyAlignment="1">
      <alignment horizontal="center" vertical="center"/>
    </xf>
    <xf numFmtId="0" fontId="0" fillId="6" borderId="64" xfId="0" applyFill="1" applyBorder="1" applyAlignment="1">
      <alignment horizontal="center" vertical="center"/>
    </xf>
    <xf numFmtId="0" fontId="0" fillId="6" borderId="67" xfId="0" applyFill="1" applyBorder="1" applyAlignment="1">
      <alignment horizontal="center" vertical="center"/>
    </xf>
    <xf numFmtId="0" fontId="2" fillId="21" borderId="4" xfId="0" applyFont="1" applyFill="1" applyBorder="1" applyAlignment="1">
      <alignment horizontal="center" vertical="center"/>
    </xf>
    <xf numFmtId="0" fontId="0" fillId="21" borderId="3" xfId="0" applyFill="1" applyBorder="1" applyAlignment="1">
      <alignment horizontal="center" vertical="center"/>
    </xf>
    <xf numFmtId="0" fontId="2" fillId="21" borderId="1" xfId="0" applyFont="1" applyFill="1" applyBorder="1" applyAlignment="1">
      <alignment horizontal="center" vertical="center"/>
    </xf>
    <xf numFmtId="0" fontId="0" fillId="21" borderId="58" xfId="0" applyFill="1" applyBorder="1" applyAlignment="1">
      <alignment horizontal="center" vertical="center"/>
    </xf>
    <xf numFmtId="0" fontId="0" fillId="21" borderId="61" xfId="0" applyFill="1" applyBorder="1" applyAlignment="1">
      <alignment horizontal="center" vertical="center"/>
    </xf>
    <xf numFmtId="0" fontId="0" fillId="21" borderId="64" xfId="0" applyFill="1" applyBorder="1" applyAlignment="1">
      <alignment horizontal="center" vertical="center"/>
    </xf>
    <xf numFmtId="0" fontId="0" fillId="21" borderId="67" xfId="0" applyFill="1" applyBorder="1" applyAlignment="1">
      <alignment horizontal="center" vertical="center"/>
    </xf>
    <xf numFmtId="0" fontId="2" fillId="2" borderId="4" xfId="0" applyFont="1" applyFill="1" applyBorder="1" applyAlignment="1">
      <alignment horizontal="center" vertical="center"/>
    </xf>
    <xf numFmtId="0" fontId="0" fillId="2" borderId="55" xfId="0" applyFill="1" applyBorder="1" applyAlignment="1">
      <alignment horizontal="center" vertical="center"/>
    </xf>
    <xf numFmtId="0" fontId="0" fillId="2" borderId="3" xfId="0" applyFill="1" applyBorder="1" applyAlignment="1">
      <alignment horizontal="center" vertical="center"/>
    </xf>
    <xf numFmtId="0" fontId="2" fillId="2" borderId="28"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58" xfId="0" applyFill="1" applyBorder="1" applyAlignment="1">
      <alignment horizontal="center" vertical="center"/>
    </xf>
    <xf numFmtId="0" fontId="0" fillId="2" borderId="61" xfId="0" applyFill="1" applyBorder="1" applyAlignment="1">
      <alignment horizontal="center" vertical="center"/>
    </xf>
    <xf numFmtId="0" fontId="0" fillId="2" borderId="64" xfId="0" applyFill="1" applyBorder="1" applyAlignment="1">
      <alignment horizontal="center" vertical="center"/>
    </xf>
    <xf numFmtId="0" fontId="0" fillId="2" borderId="67" xfId="0" applyFill="1" applyBorder="1" applyAlignment="1">
      <alignment horizontal="center" vertical="center"/>
    </xf>
    <xf numFmtId="0" fontId="2" fillId="22" borderId="4" xfId="0" applyFont="1" applyFill="1" applyBorder="1" applyAlignment="1">
      <alignment horizontal="center" vertical="center"/>
    </xf>
    <xf numFmtId="0" fontId="0" fillId="22" borderId="3" xfId="0" applyFill="1" applyBorder="1" applyAlignment="1">
      <alignment horizontal="center" vertical="center"/>
    </xf>
    <xf numFmtId="0" fontId="0" fillId="22" borderId="10" xfId="0" applyFill="1" applyBorder="1" applyAlignment="1">
      <alignment horizontal="center" vertical="center"/>
    </xf>
    <xf numFmtId="0" fontId="2" fillId="22" borderId="1" xfId="0" applyFont="1" applyFill="1" applyBorder="1" applyAlignment="1">
      <alignment horizontal="center" vertical="center"/>
    </xf>
    <xf numFmtId="0" fontId="2" fillId="22" borderId="8" xfId="0" applyFont="1" applyFill="1" applyBorder="1" applyAlignment="1">
      <alignment horizontal="center" vertical="center"/>
    </xf>
    <xf numFmtId="0" fontId="0" fillId="22" borderId="58" xfId="0" applyFill="1" applyBorder="1" applyAlignment="1">
      <alignment horizontal="center" vertical="center"/>
    </xf>
    <xf numFmtId="0" fontId="0" fillId="22" borderId="59" xfId="0" applyFill="1" applyBorder="1" applyAlignment="1">
      <alignment horizontal="center" vertical="center"/>
    </xf>
    <xf numFmtId="0" fontId="0" fillId="22" borderId="61" xfId="0" applyFill="1" applyBorder="1" applyAlignment="1">
      <alignment horizontal="center" vertical="center"/>
    </xf>
    <xf numFmtId="0" fontId="0" fillId="22" borderId="62" xfId="0" applyFill="1" applyBorder="1" applyAlignment="1">
      <alignment horizontal="center" vertical="center"/>
    </xf>
    <xf numFmtId="0" fontId="0" fillId="22" borderId="64" xfId="0" applyFill="1" applyBorder="1" applyAlignment="1">
      <alignment horizontal="center" vertical="center"/>
    </xf>
    <xf numFmtId="0" fontId="0" fillId="22" borderId="65" xfId="0" applyFill="1" applyBorder="1" applyAlignment="1">
      <alignment horizontal="center" vertical="center"/>
    </xf>
    <xf numFmtId="0" fontId="0" fillId="22" borderId="67" xfId="0" applyFill="1" applyBorder="1" applyAlignment="1">
      <alignment horizontal="center" vertical="center"/>
    </xf>
    <xf numFmtId="0" fontId="0" fillId="22" borderId="68" xfId="0" applyFill="1" applyBorder="1" applyAlignment="1">
      <alignment horizontal="center" vertical="center"/>
    </xf>
    <xf numFmtId="0" fontId="0" fillId="21" borderId="73" xfId="0" applyFill="1" applyBorder="1" applyAlignment="1">
      <alignment horizontal="center" vertical="center"/>
    </xf>
    <xf numFmtId="0" fontId="0" fillId="21" borderId="74" xfId="0" applyFill="1" applyBorder="1" applyAlignment="1">
      <alignment horizontal="center" vertical="center"/>
    </xf>
    <xf numFmtId="0" fontId="0" fillId="21" borderId="75" xfId="0" applyFill="1" applyBorder="1" applyAlignment="1">
      <alignment horizontal="center" vertical="center"/>
    </xf>
    <xf numFmtId="0" fontId="0" fillId="21" borderId="76" xfId="0" applyFill="1" applyBorder="1" applyAlignment="1">
      <alignment horizontal="center" vertical="center"/>
    </xf>
    <xf numFmtId="0" fontId="2" fillId="21" borderId="22" xfId="0" applyFont="1" applyFill="1" applyBorder="1" applyAlignment="1">
      <alignment horizontal="center" vertical="center"/>
    </xf>
    <xf numFmtId="0" fontId="0" fillId="21" borderId="23" xfId="0" applyFill="1" applyBorder="1" applyAlignment="1">
      <alignment horizontal="center" vertical="center"/>
    </xf>
    <xf numFmtId="0" fontId="2" fillId="21" borderId="25" xfId="0" applyFont="1" applyFill="1" applyBorder="1" applyAlignment="1">
      <alignment horizontal="center" vertical="center"/>
    </xf>
    <xf numFmtId="0" fontId="0" fillId="21" borderId="69" xfId="0" applyFill="1" applyBorder="1" applyAlignment="1">
      <alignment horizontal="center" vertical="center"/>
    </xf>
    <xf numFmtId="0" fontId="0" fillId="21" borderId="70" xfId="0" applyFill="1" applyBorder="1" applyAlignment="1">
      <alignment horizontal="center" vertical="center"/>
    </xf>
    <xf numFmtId="0" fontId="0" fillId="21" borderId="71" xfId="0" applyFill="1" applyBorder="1" applyAlignment="1">
      <alignment horizontal="center" vertical="center"/>
    </xf>
    <xf numFmtId="0" fontId="0" fillId="21" borderId="72" xfId="0" applyFill="1" applyBorder="1" applyAlignment="1">
      <alignment horizontal="center" vertical="center"/>
    </xf>
    <xf numFmtId="0" fontId="0" fillId="6" borderId="73" xfId="0" applyFill="1" applyBorder="1" applyAlignment="1">
      <alignment horizontal="center" vertical="center"/>
    </xf>
    <xf numFmtId="0" fontId="0" fillId="6" borderId="74" xfId="0" applyFill="1" applyBorder="1" applyAlignment="1">
      <alignment horizontal="center" vertical="center"/>
    </xf>
    <xf numFmtId="0" fontId="0" fillId="6" borderId="75" xfId="0" applyFill="1" applyBorder="1" applyAlignment="1">
      <alignment horizontal="center" vertical="center"/>
    </xf>
    <xf numFmtId="0" fontId="0" fillId="6" borderId="76" xfId="0" applyFill="1" applyBorder="1" applyAlignment="1">
      <alignment horizontal="center" vertical="center"/>
    </xf>
    <xf numFmtId="0" fontId="2" fillId="2" borderId="27" xfId="0" applyFont="1" applyFill="1" applyBorder="1" applyAlignment="1">
      <alignment horizontal="center" vertical="center"/>
    </xf>
    <xf numFmtId="0" fontId="0" fillId="2" borderId="77" xfId="0" applyFill="1" applyBorder="1" applyAlignment="1">
      <alignment horizontal="center" vertical="center"/>
    </xf>
    <xf numFmtId="0" fontId="0" fillId="2" borderId="78" xfId="0" applyFill="1" applyBorder="1" applyAlignment="1">
      <alignment horizontal="center" vertical="center"/>
    </xf>
    <xf numFmtId="0" fontId="0" fillId="2" borderId="79" xfId="0" applyFill="1" applyBorder="1" applyAlignment="1">
      <alignment horizontal="center" vertical="center"/>
    </xf>
    <xf numFmtId="0" fontId="0" fillId="2"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0" fontId="0" fillId="6" borderId="83" xfId="0" applyFill="1" applyBorder="1" applyAlignment="1">
      <alignment horizontal="center" vertical="center"/>
    </xf>
    <xf numFmtId="0" fontId="0" fillId="6" borderId="84" xfId="0" applyFill="1" applyBorder="1" applyAlignment="1">
      <alignment horizontal="center" vertical="center"/>
    </xf>
    <xf numFmtId="0" fontId="2" fillId="2" borderId="22" xfId="0" applyFont="1" applyFill="1" applyBorder="1" applyAlignment="1">
      <alignment horizontal="center" vertical="center"/>
    </xf>
    <xf numFmtId="0" fontId="0" fillId="2" borderId="23" xfId="0" applyFill="1" applyBorder="1" applyAlignment="1">
      <alignment horizontal="center" vertical="center"/>
    </xf>
    <xf numFmtId="0" fontId="2" fillId="2" borderId="25" xfId="0" applyFont="1" applyFill="1" applyBorder="1" applyAlignment="1">
      <alignment horizontal="center" vertical="center"/>
    </xf>
    <xf numFmtId="0" fontId="0" fillId="2" borderId="69" xfId="0" applyFill="1" applyBorder="1" applyAlignment="1">
      <alignment horizontal="center" vertical="center"/>
    </xf>
    <xf numFmtId="0" fontId="0" fillId="2" borderId="70" xfId="0" applyFill="1" applyBorder="1" applyAlignment="1">
      <alignment horizontal="center" vertical="center"/>
    </xf>
    <xf numFmtId="0" fontId="0" fillId="2" borderId="71" xfId="0" applyFill="1" applyBorder="1" applyAlignment="1">
      <alignment horizontal="center" vertical="center"/>
    </xf>
    <xf numFmtId="0" fontId="0" fillId="2" borderId="72" xfId="0" applyFill="1" applyBorder="1" applyAlignment="1">
      <alignment horizontal="center" vertical="center"/>
    </xf>
    <xf numFmtId="0" fontId="0" fillId="22" borderId="73" xfId="0" applyFill="1" applyBorder="1" applyAlignment="1">
      <alignment horizontal="center" vertical="center"/>
    </xf>
    <xf numFmtId="0" fontId="0" fillId="22" borderId="74" xfId="0" applyFill="1" applyBorder="1" applyAlignment="1">
      <alignment horizontal="center" vertical="center"/>
    </xf>
    <xf numFmtId="0" fontId="0" fillId="22" borderId="75" xfId="0" applyFill="1" applyBorder="1" applyAlignment="1">
      <alignment horizontal="center" vertical="center"/>
    </xf>
    <xf numFmtId="0" fontId="0" fillId="22" borderId="76" xfId="0" applyFill="1" applyBorder="1" applyAlignment="1">
      <alignment horizontal="center" vertical="center"/>
    </xf>
    <xf numFmtId="0" fontId="0" fillId="0" borderId="1" xfId="0" applyBorder="1">
      <alignment vertical="center"/>
    </xf>
    <xf numFmtId="0" fontId="11" fillId="18" borderId="1" xfId="0" applyFont="1" applyFill="1" applyBorder="1">
      <alignment vertical="center"/>
    </xf>
    <xf numFmtId="177" fontId="0" fillId="0" borderId="0" xfId="4" applyNumberFormat="1" applyFont="1">
      <alignment vertical="center"/>
    </xf>
    <xf numFmtId="10" fontId="0" fillId="0" borderId="0" xfId="0" applyNumberFormat="1">
      <alignment vertical="center"/>
    </xf>
    <xf numFmtId="0" fontId="2" fillId="6" borderId="0" xfId="0" applyFont="1" applyFill="1" applyBorder="1" applyAlignment="1">
      <alignment horizontal="center" vertical="center"/>
    </xf>
    <xf numFmtId="0" fontId="0" fillId="0" borderId="2" xfId="0" applyBorder="1">
      <alignment vertical="center"/>
    </xf>
    <xf numFmtId="0" fontId="38" fillId="6" borderId="89" xfId="0" applyFont="1" applyFill="1" applyBorder="1" applyAlignment="1">
      <alignment horizontal="center" vertical="center"/>
    </xf>
    <xf numFmtId="0" fontId="38" fillId="6" borderId="2" xfId="0" applyFont="1" applyFill="1" applyBorder="1" applyAlignment="1">
      <alignment horizontal="center" vertical="center"/>
    </xf>
    <xf numFmtId="0" fontId="38" fillId="6" borderId="90" xfId="0" applyFont="1" applyFill="1" applyBorder="1" applyAlignment="1">
      <alignment vertical="center"/>
    </xf>
    <xf numFmtId="0" fontId="38" fillId="6" borderId="56" xfId="0" applyFont="1" applyFill="1" applyBorder="1" applyAlignment="1">
      <alignment horizontal="center" vertical="center"/>
    </xf>
    <xf numFmtId="0" fontId="38" fillId="6" borderId="2" xfId="0" applyFont="1" applyFill="1" applyBorder="1" applyAlignment="1">
      <alignment vertical="center"/>
    </xf>
    <xf numFmtId="0" fontId="38" fillId="0" borderId="1" xfId="0" applyFont="1" applyBorder="1" applyAlignment="1">
      <alignment horizontal="center" vertical="center"/>
    </xf>
    <xf numFmtId="177" fontId="38" fillId="0" borderId="25" xfId="1" applyNumberFormat="1" applyFont="1" applyBorder="1" applyAlignment="1">
      <alignment horizontal="center" vertical="center"/>
    </xf>
    <xf numFmtId="0" fontId="38" fillId="0" borderId="87" xfId="0" applyFont="1" applyBorder="1" applyAlignment="1">
      <alignment horizontal="center" vertical="center"/>
    </xf>
    <xf numFmtId="178" fontId="38" fillId="0" borderId="1" xfId="1" applyNumberFormat="1" applyFont="1" applyBorder="1" applyAlignment="1">
      <alignment horizontal="center" vertical="center"/>
    </xf>
    <xf numFmtId="178" fontId="38" fillId="0" borderId="1" xfId="0" applyNumberFormat="1" applyFont="1" applyBorder="1" applyAlignment="1">
      <alignment horizontal="center" vertical="center"/>
    </xf>
    <xf numFmtId="177" fontId="38" fillId="0" borderId="88" xfId="1" applyNumberFormat="1" applyFont="1" applyBorder="1" applyAlignment="1">
      <alignment horizontal="center" vertical="center"/>
    </xf>
    <xf numFmtId="0" fontId="38" fillId="0" borderId="28" xfId="0" applyFont="1" applyBorder="1" applyAlignment="1">
      <alignment horizontal="center" vertical="center"/>
    </xf>
    <xf numFmtId="177" fontId="38" fillId="0" borderId="1" xfId="1" applyNumberFormat="1" applyFont="1" applyBorder="1" applyAlignment="1">
      <alignment horizontal="center" vertical="center"/>
    </xf>
    <xf numFmtId="177" fontId="38" fillId="6" borderId="25" xfId="1" applyNumberFormat="1" applyFont="1" applyFill="1" applyBorder="1" applyAlignment="1">
      <alignment horizontal="center" vertical="center"/>
    </xf>
    <xf numFmtId="178" fontId="38" fillId="6" borderId="1" xfId="1" applyNumberFormat="1" applyFont="1" applyFill="1" applyBorder="1" applyAlignment="1">
      <alignment horizontal="center" vertical="center"/>
    </xf>
    <xf numFmtId="178" fontId="38" fillId="6" borderId="1" xfId="0" applyNumberFormat="1" applyFont="1" applyFill="1" applyBorder="1" applyAlignment="1">
      <alignment horizontal="center" vertical="center"/>
    </xf>
    <xf numFmtId="177" fontId="38" fillId="6" borderId="88" xfId="1" applyNumberFormat="1" applyFont="1" applyFill="1" applyBorder="1" applyAlignment="1">
      <alignment horizontal="center" vertical="center"/>
    </xf>
    <xf numFmtId="177" fontId="38" fillId="6" borderId="1" xfId="1" applyNumberFormat="1" applyFont="1" applyFill="1" applyBorder="1" applyAlignment="1">
      <alignment horizontal="center" vertical="center"/>
    </xf>
    <xf numFmtId="0" fontId="38" fillId="0" borderId="0" xfId="0" applyFont="1">
      <alignment vertical="center"/>
    </xf>
    <xf numFmtId="0" fontId="38" fillId="6" borderId="3" xfId="0" applyFont="1" applyFill="1" applyBorder="1" applyAlignment="1">
      <alignment horizontal="center" vertical="center"/>
    </xf>
    <xf numFmtId="0" fontId="38" fillId="6" borderId="23" xfId="0" applyFont="1" applyFill="1" applyBorder="1" applyAlignment="1">
      <alignment horizontal="center" vertical="center"/>
    </xf>
    <xf numFmtId="0" fontId="38" fillId="6" borderId="93" xfId="0" applyFont="1" applyFill="1" applyBorder="1" applyAlignment="1">
      <alignment horizontal="center" vertical="center"/>
    </xf>
    <xf numFmtId="0" fontId="38" fillId="6" borderId="94" xfId="0" applyFont="1" applyFill="1" applyBorder="1" applyAlignment="1">
      <alignment vertical="center"/>
    </xf>
    <xf numFmtId="0" fontId="38" fillId="6" borderId="55" xfId="0" applyFont="1" applyFill="1" applyBorder="1" applyAlignment="1">
      <alignment horizontal="center" vertical="center"/>
    </xf>
    <xf numFmtId="0" fontId="38" fillId="6" borderId="10" xfId="0" applyFont="1" applyFill="1" applyBorder="1" applyAlignment="1">
      <alignment vertical="center"/>
    </xf>
    <xf numFmtId="0" fontId="38" fillId="0" borderId="14" xfId="0" applyFont="1" applyBorder="1">
      <alignment vertical="center"/>
    </xf>
    <xf numFmtId="0" fontId="38" fillId="0" borderId="2" xfId="0" applyFont="1" applyBorder="1" applyAlignment="1">
      <alignment horizontal="center" vertical="center"/>
    </xf>
    <xf numFmtId="177" fontId="38" fillId="0" borderId="24" xfId="1" applyNumberFormat="1" applyFont="1" applyBorder="1" applyAlignment="1">
      <alignment horizontal="center" vertical="center"/>
    </xf>
    <xf numFmtId="0" fontId="38" fillId="0" borderId="89" xfId="0" applyFont="1" applyBorder="1" applyAlignment="1">
      <alignment horizontal="center" vertical="center"/>
    </xf>
    <xf numFmtId="178" fontId="38" fillId="0" borderId="2" xfId="1" applyNumberFormat="1" applyFont="1" applyBorder="1" applyAlignment="1">
      <alignment horizontal="center" vertical="center"/>
    </xf>
    <xf numFmtId="178" fontId="38" fillId="0" borderId="2" xfId="0" applyNumberFormat="1" applyFont="1" applyBorder="1" applyAlignment="1">
      <alignment horizontal="center" vertical="center"/>
    </xf>
    <xf numFmtId="177" fontId="38" fillId="0" borderId="90" xfId="1" applyNumberFormat="1" applyFont="1" applyBorder="1" applyAlignment="1">
      <alignment horizontal="center" vertical="center"/>
    </xf>
    <xf numFmtId="0" fontId="38" fillId="0" borderId="56" xfId="0" applyFont="1" applyBorder="1" applyAlignment="1">
      <alignment horizontal="center" vertical="center"/>
    </xf>
    <xf numFmtId="177" fontId="38" fillId="0" borderId="15" xfId="1" applyNumberFormat="1" applyFont="1" applyBorder="1" applyAlignment="1">
      <alignment horizontal="center" vertical="center"/>
    </xf>
    <xf numFmtId="0" fontId="38" fillId="0" borderId="7" xfId="0" applyFont="1" applyBorder="1">
      <alignment vertical="center"/>
    </xf>
    <xf numFmtId="177" fontId="38" fillId="0" borderId="8" xfId="1" applyNumberFormat="1" applyFont="1" applyBorder="1" applyAlignment="1">
      <alignment horizontal="center" vertical="center"/>
    </xf>
    <xf numFmtId="0" fontId="38" fillId="4" borderId="1" xfId="0" applyFont="1" applyFill="1" applyBorder="1" applyAlignment="1">
      <alignment horizontal="center" vertical="center"/>
    </xf>
    <xf numFmtId="177" fontId="38" fillId="4" borderId="25" xfId="1" applyNumberFormat="1" applyFont="1" applyFill="1" applyBorder="1" applyAlignment="1">
      <alignment horizontal="center" vertical="center"/>
    </xf>
    <xf numFmtId="0" fontId="38" fillId="4" borderId="87" xfId="0" applyFont="1" applyFill="1" applyBorder="1" applyAlignment="1">
      <alignment horizontal="center" vertical="center"/>
    </xf>
    <xf numFmtId="178" fontId="38" fillId="4" borderId="1" xfId="1" applyNumberFormat="1" applyFont="1" applyFill="1" applyBorder="1" applyAlignment="1">
      <alignment horizontal="center" vertical="center"/>
    </xf>
    <xf numFmtId="178" fontId="38" fillId="4" borderId="1" xfId="0" applyNumberFormat="1" applyFont="1" applyFill="1" applyBorder="1" applyAlignment="1">
      <alignment horizontal="center" vertical="center"/>
    </xf>
    <xf numFmtId="177" fontId="38" fillId="4" borderId="88" xfId="1" applyNumberFormat="1" applyFont="1" applyFill="1" applyBorder="1" applyAlignment="1">
      <alignment horizontal="center" vertical="center"/>
    </xf>
    <xf numFmtId="0" fontId="38" fillId="4" borderId="28" xfId="0" applyFont="1" applyFill="1" applyBorder="1" applyAlignment="1">
      <alignment horizontal="center" vertical="center"/>
    </xf>
    <xf numFmtId="177" fontId="38" fillId="4" borderId="8" xfId="1" applyNumberFormat="1" applyFont="1" applyFill="1" applyBorder="1" applyAlignment="1">
      <alignment horizontal="center" vertical="center"/>
    </xf>
    <xf numFmtId="177" fontId="38" fillId="0" borderId="88" xfId="0" applyNumberFormat="1" applyFont="1" applyBorder="1" applyAlignment="1">
      <alignment horizontal="center" vertical="center"/>
    </xf>
    <xf numFmtId="177" fontId="38" fillId="0" borderId="8" xfId="0" applyNumberFormat="1" applyFont="1" applyBorder="1" applyAlignment="1">
      <alignment horizontal="center" vertical="center"/>
    </xf>
    <xf numFmtId="0" fontId="38" fillId="6" borderId="9" xfId="0" applyFont="1" applyFill="1" applyBorder="1">
      <alignment vertical="center"/>
    </xf>
    <xf numFmtId="177" fontId="38" fillId="6" borderId="23" xfId="1" applyNumberFormat="1" applyFont="1" applyFill="1" applyBorder="1" applyAlignment="1">
      <alignment horizontal="center" vertical="center"/>
    </xf>
    <xf numFmtId="177" fontId="38" fillId="6" borderId="94" xfId="0" applyNumberFormat="1" applyFont="1" applyFill="1" applyBorder="1" applyAlignment="1">
      <alignment horizontal="center" vertical="center"/>
    </xf>
    <xf numFmtId="177" fontId="38" fillId="6" borderId="10" xfId="0" applyNumberFormat="1" applyFont="1" applyFill="1" applyBorder="1" applyAlignment="1">
      <alignment horizontal="center" vertical="center"/>
    </xf>
    <xf numFmtId="0" fontId="9" fillId="3" borderId="14" xfId="0" applyFont="1" applyFill="1" applyBorder="1" applyAlignment="1">
      <alignment horizontal="center" vertical="center"/>
    </xf>
    <xf numFmtId="0" fontId="9" fillId="3" borderId="2" xfId="0" applyFont="1" applyFill="1" applyBorder="1">
      <alignment vertical="center"/>
    </xf>
    <xf numFmtId="0" fontId="11" fillId="3" borderId="1" xfId="0" applyFont="1" applyFill="1" applyBorder="1" applyAlignment="1">
      <alignment vertical="center"/>
    </xf>
    <xf numFmtId="0" fontId="11" fillId="3" borderId="1" xfId="0" applyFont="1" applyFill="1" applyBorder="1">
      <alignment vertical="center"/>
    </xf>
    <xf numFmtId="0" fontId="11" fillId="3" borderId="1" xfId="0" applyFont="1" applyFill="1" applyBorder="1" applyAlignment="1">
      <alignment horizontal="center" vertical="center"/>
    </xf>
    <xf numFmtId="0" fontId="11" fillId="3" borderId="8" xfId="0" applyFont="1" applyFill="1" applyBorder="1">
      <alignment vertical="center"/>
    </xf>
    <xf numFmtId="0" fontId="0" fillId="3" borderId="0" xfId="0" applyFill="1">
      <alignment vertical="center"/>
    </xf>
    <xf numFmtId="0" fontId="11" fillId="3" borderId="8" xfId="0" quotePrefix="1" applyFont="1" applyFill="1" applyBorder="1" applyAlignment="1">
      <alignment vertical="center" wrapText="1"/>
    </xf>
    <xf numFmtId="0" fontId="11" fillId="3" borderId="1" xfId="0" applyFont="1" applyFill="1" applyBorder="1" applyAlignment="1">
      <alignment vertical="center" wrapText="1"/>
    </xf>
    <xf numFmtId="0" fontId="11" fillId="3" borderId="14" xfId="0" applyFont="1" applyFill="1" applyBorder="1" applyAlignment="1">
      <alignment horizontal="center" vertical="center"/>
    </xf>
    <xf numFmtId="0" fontId="9" fillId="0" borderId="7" xfId="0" applyFont="1" applyBorder="1" applyAlignment="1">
      <alignment horizontal="center" vertical="center"/>
    </xf>
    <xf numFmtId="0" fontId="11" fillId="0" borderId="14" xfId="0" applyFont="1" applyBorder="1" applyAlignment="1">
      <alignment horizontal="center" vertical="center"/>
    </xf>
    <xf numFmtId="0" fontId="9" fillId="3" borderId="7" xfId="0" applyFont="1" applyFill="1" applyBorder="1" applyAlignment="1">
      <alignment horizontal="center" vertical="center"/>
    </xf>
    <xf numFmtId="0" fontId="9" fillId="0" borderId="1" xfId="0" applyFont="1" applyBorder="1">
      <alignment vertical="center"/>
    </xf>
    <xf numFmtId="0" fontId="9" fillId="0" borderId="1" xfId="0" applyFont="1" applyBorder="1" applyAlignment="1">
      <alignment vertical="center"/>
    </xf>
    <xf numFmtId="0" fontId="9" fillId="6" borderId="1" xfId="0" applyFont="1" applyFill="1" applyBorder="1" applyAlignment="1">
      <alignment vertical="center"/>
    </xf>
    <xf numFmtId="0" fontId="11" fillId="6" borderId="1" xfId="0" applyFont="1" applyFill="1" applyBorder="1" applyAlignment="1">
      <alignment horizontal="left" vertical="center"/>
    </xf>
    <xf numFmtId="0" fontId="9" fillId="3" borderId="1" xfId="0" applyFont="1" applyFill="1" applyBorder="1">
      <alignment vertical="center"/>
    </xf>
    <xf numFmtId="0" fontId="11" fillId="0" borderId="1" xfId="0" applyFont="1" applyFill="1" applyBorder="1" applyAlignment="1">
      <alignment horizontal="center" vertical="center"/>
    </xf>
    <xf numFmtId="0" fontId="11" fillId="12" borderId="1" xfId="0" applyFont="1" applyFill="1" applyBorder="1" applyAlignment="1">
      <alignment horizontal="center" vertical="center"/>
    </xf>
    <xf numFmtId="0" fontId="38" fillId="6" borderId="28" xfId="0" applyFont="1" applyFill="1" applyBorder="1" applyAlignment="1">
      <alignment horizontal="center" vertical="center"/>
    </xf>
    <xf numFmtId="0" fontId="38" fillId="6" borderId="1" xfId="0" applyFont="1" applyFill="1" applyBorder="1" applyAlignment="1">
      <alignment horizontal="center" vertical="center"/>
    </xf>
    <xf numFmtId="0" fontId="38" fillId="6" borderId="25" xfId="0" applyFont="1" applyFill="1" applyBorder="1" applyAlignment="1">
      <alignment horizontal="center" vertical="center"/>
    </xf>
    <xf numFmtId="0" fontId="38" fillId="6" borderId="87" xfId="0" applyFont="1" applyFill="1" applyBorder="1" applyAlignment="1">
      <alignment horizontal="center" vertical="center"/>
    </xf>
    <xf numFmtId="0" fontId="9" fillId="18" borderId="14" xfId="0" applyFont="1" applyFill="1" applyBorder="1" applyAlignment="1">
      <alignment horizontal="center" vertical="center"/>
    </xf>
    <xf numFmtId="0" fontId="9" fillId="18" borderId="2" xfId="0" applyFont="1" applyFill="1" applyBorder="1">
      <alignment vertical="center"/>
    </xf>
    <xf numFmtId="0" fontId="11" fillId="18" borderId="1" xfId="0" applyFont="1" applyFill="1" applyBorder="1" applyAlignment="1">
      <alignment horizontal="center" vertical="center"/>
    </xf>
    <xf numFmtId="0" fontId="8" fillId="18" borderId="8" xfId="0" applyFont="1" applyFill="1" applyBorder="1">
      <alignment vertical="center"/>
    </xf>
    <xf numFmtId="0" fontId="39" fillId="6" borderId="1" xfId="0" applyFont="1" applyFill="1" applyBorder="1" applyAlignment="1">
      <alignment horizontal="center" vertical="center"/>
    </xf>
    <xf numFmtId="0" fontId="39" fillId="6" borderId="25" xfId="0" applyFont="1" applyFill="1" applyBorder="1" applyAlignment="1">
      <alignment horizontal="center" vertical="center"/>
    </xf>
    <xf numFmtId="0" fontId="39" fillId="6" borderId="89" xfId="0" applyFont="1" applyFill="1" applyBorder="1" applyAlignment="1">
      <alignment horizontal="center" vertical="center"/>
    </xf>
    <xf numFmtId="0" fontId="39" fillId="6" borderId="2" xfId="0" applyFont="1" applyFill="1" applyBorder="1" applyAlignment="1">
      <alignment horizontal="center" vertical="center"/>
    </xf>
    <xf numFmtId="0" fontId="39" fillId="6" borderId="90" xfId="0" applyFont="1" applyFill="1" applyBorder="1" applyAlignment="1">
      <alignment vertical="center"/>
    </xf>
    <xf numFmtId="0" fontId="39" fillId="6" borderId="56" xfId="0" applyFont="1" applyFill="1" applyBorder="1" applyAlignment="1">
      <alignment horizontal="center" vertical="center"/>
    </xf>
    <xf numFmtId="0" fontId="39" fillId="6" borderId="2" xfId="0" applyFont="1" applyFill="1" applyBorder="1" applyAlignment="1">
      <alignment vertical="center"/>
    </xf>
    <xf numFmtId="0" fontId="39" fillId="0" borderId="1" xfId="0" applyFont="1" applyBorder="1" applyAlignment="1">
      <alignment horizontal="center" vertical="center"/>
    </xf>
    <xf numFmtId="177" fontId="39" fillId="0" borderId="25" xfId="1" applyNumberFormat="1" applyFont="1" applyBorder="1" applyAlignment="1">
      <alignment horizontal="center" vertical="center"/>
    </xf>
    <xf numFmtId="0" fontId="39" fillId="0" borderId="87" xfId="0" applyFont="1" applyBorder="1" applyAlignment="1">
      <alignment horizontal="center" vertical="center"/>
    </xf>
    <xf numFmtId="178" fontId="39" fillId="0" borderId="1" xfId="1" applyNumberFormat="1" applyFont="1" applyBorder="1" applyAlignment="1">
      <alignment horizontal="center" vertical="center"/>
    </xf>
    <xf numFmtId="178" fontId="39" fillId="0" borderId="1" xfId="0" applyNumberFormat="1" applyFont="1" applyBorder="1" applyAlignment="1">
      <alignment horizontal="center" vertical="center"/>
    </xf>
    <xf numFmtId="177" fontId="39" fillId="0" borderId="88" xfId="1" applyNumberFormat="1" applyFont="1" applyBorder="1" applyAlignment="1">
      <alignment horizontal="center" vertical="center"/>
    </xf>
    <xf numFmtId="0" fontId="39" fillId="0" borderId="28" xfId="0" applyFont="1" applyBorder="1" applyAlignment="1">
      <alignment horizontal="center" vertical="center"/>
    </xf>
    <xf numFmtId="177" fontId="39" fillId="0" borderId="1" xfId="1" applyNumberFormat="1" applyFont="1" applyBorder="1" applyAlignment="1">
      <alignment horizontal="center" vertical="center"/>
    </xf>
    <xf numFmtId="177" fontId="39" fillId="6" borderId="25" xfId="1" applyNumberFormat="1" applyFont="1" applyFill="1" applyBorder="1" applyAlignment="1">
      <alignment horizontal="center" vertical="center"/>
    </xf>
    <xf numFmtId="0" fontId="39" fillId="6" borderId="87" xfId="0" applyFont="1" applyFill="1" applyBorder="1" applyAlignment="1">
      <alignment horizontal="center" vertical="center"/>
    </xf>
    <xf numFmtId="178" fontId="39" fillId="6" borderId="1" xfId="1" applyNumberFormat="1" applyFont="1" applyFill="1" applyBorder="1" applyAlignment="1">
      <alignment horizontal="center" vertical="center"/>
    </xf>
    <xf numFmtId="178" fontId="39" fillId="6" borderId="1" xfId="0" applyNumberFormat="1" applyFont="1" applyFill="1" applyBorder="1" applyAlignment="1">
      <alignment horizontal="center" vertical="center"/>
    </xf>
    <xf numFmtId="177" fontId="39" fillId="6" borderId="88" xfId="1" applyNumberFormat="1" applyFont="1" applyFill="1" applyBorder="1" applyAlignment="1">
      <alignment horizontal="center" vertical="center"/>
    </xf>
    <xf numFmtId="0" fontId="39" fillId="6" borderId="28" xfId="0" applyFont="1" applyFill="1" applyBorder="1" applyAlignment="1">
      <alignment horizontal="center" vertical="center"/>
    </xf>
    <xf numFmtId="177" fontId="39" fillId="6" borderId="1" xfId="1" applyNumberFormat="1" applyFont="1" applyFill="1" applyBorder="1" applyAlignment="1">
      <alignment horizontal="center" vertical="center"/>
    </xf>
    <xf numFmtId="0" fontId="11" fillId="4" borderId="1" xfId="0" applyFont="1" applyFill="1" applyBorder="1" applyAlignment="1">
      <alignment horizontal="center" vertical="center"/>
    </xf>
    <xf numFmtId="0" fontId="12" fillId="0" borderId="0" xfId="3"/>
    <xf numFmtId="0" fontId="14" fillId="14" borderId="0" xfId="2" applyFont="1" applyFill="1" applyAlignment="1">
      <alignment horizontal="right" vertical="center"/>
    </xf>
    <xf numFmtId="0" fontId="12" fillId="4" borderId="0" xfId="3" applyFill="1"/>
    <xf numFmtId="0" fontId="26" fillId="15" borderId="29" xfId="0" applyFont="1" applyFill="1" applyBorder="1" applyAlignment="1">
      <alignment horizontal="center" vertical="center" wrapText="1"/>
    </xf>
    <xf numFmtId="0" fontId="26" fillId="15" borderId="32" xfId="0" applyFont="1" applyFill="1" applyBorder="1" applyAlignment="1">
      <alignment horizontal="center" vertical="center" wrapText="1"/>
    </xf>
    <xf numFmtId="0" fontId="26" fillId="15" borderId="31" xfId="0" applyFont="1" applyFill="1" applyBorder="1" applyAlignment="1">
      <alignment horizontal="center" vertical="center" wrapText="1"/>
    </xf>
    <xf numFmtId="0" fontId="26" fillId="15" borderId="34"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6" xfId="0" applyFont="1" applyBorder="1" applyAlignment="1">
      <alignment horizontal="center" vertical="center" wrapText="1"/>
    </xf>
    <xf numFmtId="0" fontId="8" fillId="11" borderId="25" xfId="0" applyFont="1" applyFill="1" applyBorder="1" applyAlignment="1">
      <alignment horizontal="center" vertical="center"/>
    </xf>
    <xf numFmtId="0" fontId="8" fillId="11" borderId="26" xfId="0" applyFont="1" applyFill="1" applyBorder="1" applyAlignment="1">
      <alignment horizontal="center" vertical="center"/>
    </xf>
    <xf numFmtId="0" fontId="8" fillId="10" borderId="1" xfId="0" applyFont="1" applyFill="1" applyBorder="1" applyAlignment="1">
      <alignment horizontal="center" vertical="center"/>
    </xf>
    <xf numFmtId="0" fontId="8" fillId="10" borderId="16"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8" fillId="10" borderId="2" xfId="0" applyFont="1" applyFill="1" applyBorder="1" applyAlignment="1">
      <alignment horizontal="left" vertical="center" wrapText="1"/>
    </xf>
    <xf numFmtId="0" fontId="8" fillId="12" borderId="25" xfId="0" applyFont="1" applyFill="1" applyBorder="1" applyAlignment="1">
      <alignment horizontal="center" vertical="center"/>
    </xf>
    <xf numFmtId="0" fontId="8" fillId="12" borderId="26" xfId="0" applyFont="1" applyFill="1" applyBorder="1" applyAlignment="1">
      <alignment horizontal="center" vertical="center"/>
    </xf>
    <xf numFmtId="0" fontId="8" fillId="5" borderId="1" xfId="0" applyFont="1" applyFill="1" applyBorder="1" applyAlignment="1">
      <alignment horizontal="center" vertical="center"/>
    </xf>
    <xf numFmtId="0" fontId="8" fillId="8" borderId="16"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13" borderId="16" xfId="0" applyFont="1" applyFill="1" applyBorder="1" applyAlignment="1">
      <alignment horizontal="center" vertical="center" wrapText="1"/>
    </xf>
    <xf numFmtId="0" fontId="8" fillId="13" borderId="2"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2" xfId="0" applyFont="1" applyFill="1" applyBorder="1" applyAlignment="1">
      <alignment horizontal="center" vertical="center"/>
    </xf>
    <xf numFmtId="0" fontId="8" fillId="9" borderId="16" xfId="0" applyFont="1" applyFill="1" applyBorder="1" applyAlignment="1">
      <alignment horizontal="center" vertical="center" wrapText="1"/>
    </xf>
    <xf numFmtId="0" fontId="8" fillId="9" borderId="2"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2" xfId="0" applyFont="1" applyFill="1" applyBorder="1" applyAlignment="1">
      <alignment horizontal="center" vertical="center"/>
    </xf>
    <xf numFmtId="0" fontId="7" fillId="6" borderId="22" xfId="0" applyFont="1" applyFill="1" applyBorder="1" applyAlignment="1">
      <alignment horizontal="center" vertical="center"/>
    </xf>
    <xf numFmtId="0" fontId="7" fillId="6" borderId="25"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4" fillId="0" borderId="0" xfId="0" applyFont="1" applyBorder="1" applyAlignment="1">
      <alignment horizontal="center" vertical="center"/>
    </xf>
    <xf numFmtId="0" fontId="5" fillId="0" borderId="1" xfId="0" applyFont="1" applyBorder="1" applyAlignment="1">
      <alignmen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2" xfId="0" applyFont="1" applyBorder="1" applyAlignment="1">
      <alignment horizontal="left"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5" fillId="4" borderId="2" xfId="0" applyFont="1" applyFill="1" applyBorder="1" applyAlignment="1">
      <alignment horizontal="left" vertical="center"/>
    </xf>
    <xf numFmtId="0" fontId="5" fillId="3" borderId="16" xfId="0" applyFont="1" applyFill="1" applyBorder="1" applyAlignment="1">
      <alignment horizontal="left" vertical="center"/>
    </xf>
    <xf numFmtId="0" fontId="5" fillId="3" borderId="17" xfId="0" applyFont="1" applyFill="1" applyBorder="1" applyAlignment="1">
      <alignment horizontal="left" vertical="center"/>
    </xf>
    <xf numFmtId="0" fontId="5" fillId="3" borderId="2" xfId="0" applyFont="1" applyFill="1" applyBorder="1" applyAlignment="1">
      <alignment horizontal="left" vertical="center"/>
    </xf>
    <xf numFmtId="0" fontId="5" fillId="0" borderId="12" xfId="0" applyFont="1" applyBorder="1" applyAlignment="1">
      <alignment horizontal="left" vertical="center"/>
    </xf>
    <xf numFmtId="0" fontId="5" fillId="3" borderId="1" xfId="0" applyFont="1" applyFill="1" applyBorder="1" applyAlignment="1">
      <alignment vertical="center"/>
    </xf>
    <xf numFmtId="0" fontId="5" fillId="4" borderId="1" xfId="0" applyFont="1" applyFill="1" applyBorder="1" applyAlignment="1">
      <alignment vertical="center"/>
    </xf>
    <xf numFmtId="0" fontId="5" fillId="0" borderId="2" xfId="0" applyFont="1" applyBorder="1" applyAlignment="1">
      <alignment vertical="center"/>
    </xf>
    <xf numFmtId="0" fontId="5" fillId="0" borderId="18" xfId="0" applyFont="1" applyBorder="1" applyAlignment="1">
      <alignment horizontal="left" vertical="center"/>
    </xf>
    <xf numFmtId="0" fontId="2" fillId="2" borderId="5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4" xfId="0" applyFont="1" applyFill="1" applyBorder="1" applyAlignment="1">
      <alignment horizontal="center" vertical="center"/>
    </xf>
    <xf numFmtId="0" fontId="2" fillId="22" borderId="2" xfId="0" applyFont="1" applyFill="1" applyBorder="1" applyAlignment="1">
      <alignment horizontal="center" vertical="center"/>
    </xf>
    <xf numFmtId="0" fontId="2" fillId="22" borderId="15" xfId="0" applyFont="1" applyFill="1" applyBorder="1" applyAlignment="1">
      <alignment horizontal="center"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20" xfId="0" applyFont="1" applyBorder="1" applyAlignment="1">
      <alignment horizontal="center" vertical="center"/>
    </xf>
    <xf numFmtId="0" fontId="2" fillId="20" borderId="14" xfId="0" applyFont="1" applyFill="1" applyBorder="1" applyAlignment="1">
      <alignment horizontal="center" vertical="center"/>
    </xf>
    <xf numFmtId="0" fontId="2" fillId="20" borderId="7" xfId="0" applyFont="1" applyFill="1" applyBorder="1" applyAlignment="1">
      <alignment horizontal="center" vertical="center"/>
    </xf>
    <xf numFmtId="0" fontId="2" fillId="20" borderId="2" xfId="0" applyFont="1" applyFill="1" applyBorder="1" applyAlignment="1">
      <alignment horizontal="center" vertical="center"/>
    </xf>
    <xf numFmtId="0" fontId="2" fillId="20" borderId="1" xfId="0" applyFont="1" applyFill="1" applyBorder="1" applyAlignment="1">
      <alignment horizontal="center" vertical="center"/>
    </xf>
    <xf numFmtId="0" fontId="2" fillId="20" borderId="24" xfId="0" applyFont="1" applyFill="1" applyBorder="1" applyAlignment="1">
      <alignment horizontal="center" vertical="center"/>
    </xf>
    <xf numFmtId="0" fontId="2" fillId="21" borderId="2" xfId="0" applyFont="1" applyFill="1" applyBorder="1" applyAlignment="1">
      <alignment horizontal="center" vertical="center"/>
    </xf>
    <xf numFmtId="0" fontId="2" fillId="21" borderId="24" xfId="0" applyFont="1" applyFill="1" applyBorder="1" applyAlignment="1">
      <alignment horizontal="center" vertical="center"/>
    </xf>
    <xf numFmtId="0" fontId="2" fillId="6" borderId="2" xfId="0" applyFont="1" applyFill="1" applyBorder="1" applyAlignment="1">
      <alignment horizontal="center" vertical="center"/>
    </xf>
    <xf numFmtId="0" fontId="39" fillId="6" borderId="28" xfId="0" applyFont="1" applyFill="1" applyBorder="1" applyAlignment="1">
      <alignment horizontal="center" vertical="center"/>
    </xf>
    <xf numFmtId="0" fontId="39" fillId="6" borderId="1" xfId="0" applyFont="1" applyFill="1" applyBorder="1" applyAlignment="1">
      <alignment horizontal="center" vertical="center"/>
    </xf>
    <xf numFmtId="0" fontId="38" fillId="6" borderId="85" xfId="0" applyFont="1" applyFill="1" applyBorder="1" applyAlignment="1">
      <alignment horizontal="center" vertical="center"/>
    </xf>
    <xf numFmtId="0" fontId="38" fillId="6" borderId="86" xfId="0" applyFont="1" applyFill="1" applyBorder="1" applyAlignment="1">
      <alignment horizontal="center" vertical="center"/>
    </xf>
    <xf numFmtId="0" fontId="39" fillId="6" borderId="25" xfId="0" applyFont="1" applyFill="1" applyBorder="1" applyAlignment="1">
      <alignment horizontal="center" vertical="center"/>
    </xf>
    <xf numFmtId="0" fontId="39" fillId="6" borderId="26" xfId="0" applyFont="1" applyFill="1" applyBorder="1" applyAlignment="1">
      <alignment horizontal="center" vertical="center"/>
    </xf>
    <xf numFmtId="0" fontId="39" fillId="6" borderId="87" xfId="0" applyFont="1" applyFill="1" applyBorder="1" applyAlignment="1">
      <alignment horizontal="center" vertical="center"/>
    </xf>
    <xf numFmtId="0" fontId="39" fillId="6" borderId="88" xfId="0" applyFont="1" applyFill="1" applyBorder="1" applyAlignment="1">
      <alignment horizontal="center" vertical="center"/>
    </xf>
    <xf numFmtId="0" fontId="38" fillId="6" borderId="22" xfId="0" applyFont="1" applyFill="1" applyBorder="1" applyAlignment="1">
      <alignment horizontal="center" vertical="center"/>
    </xf>
    <xf numFmtId="0" fontId="38" fillId="6" borderId="91" xfId="0" applyFont="1" applyFill="1" applyBorder="1" applyAlignment="1">
      <alignment horizontal="center" vertical="center"/>
    </xf>
    <xf numFmtId="0" fontId="38" fillId="6" borderId="92" xfId="0" applyFont="1" applyFill="1" applyBorder="1" applyAlignment="1">
      <alignment horizontal="center" vertical="center"/>
    </xf>
    <xf numFmtId="0" fontId="38" fillId="6" borderId="11" xfId="0" applyFont="1" applyFill="1" applyBorder="1" applyAlignment="1">
      <alignment horizontal="center" vertical="center"/>
    </xf>
    <xf numFmtId="0" fontId="38" fillId="6" borderId="19" xfId="0" applyFont="1" applyFill="1" applyBorder="1" applyAlignment="1">
      <alignment horizontal="center" vertical="center"/>
    </xf>
    <xf numFmtId="0" fontId="8" fillId="12" borderId="28" xfId="0" applyFont="1" applyFill="1" applyBorder="1" applyAlignment="1">
      <alignment horizontal="center" vertical="center"/>
    </xf>
    <xf numFmtId="0" fontId="8" fillId="10" borderId="16" xfId="0" applyFont="1" applyFill="1" applyBorder="1" applyAlignment="1">
      <alignment horizontal="center" vertical="center" wrapText="1"/>
    </xf>
    <xf numFmtId="0" fontId="8" fillId="10" borderId="17" xfId="0" applyFont="1" applyFill="1" applyBorder="1" applyAlignment="1">
      <alignment horizontal="center" vertical="center" wrapText="1"/>
    </xf>
    <xf numFmtId="0" fontId="8" fillId="11" borderId="28" xfId="0" applyFont="1" applyFill="1" applyBorder="1" applyAlignment="1">
      <alignment horizontal="center" vertical="center"/>
    </xf>
    <xf numFmtId="0" fontId="8" fillId="5" borderId="25" xfId="0" applyFont="1" applyFill="1" applyBorder="1" applyAlignment="1">
      <alignment horizontal="center" vertical="center"/>
    </xf>
    <xf numFmtId="0" fontId="8" fillId="5" borderId="28"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25" xfId="0" applyFont="1" applyFill="1" applyBorder="1" applyAlignment="1">
      <alignment horizontal="center" vertical="center"/>
    </xf>
    <xf numFmtId="0" fontId="8" fillId="9" borderId="28" xfId="0" applyFont="1" applyFill="1" applyBorder="1" applyAlignment="1">
      <alignment horizontal="center" vertical="center"/>
    </xf>
    <xf numFmtId="0" fontId="38" fillId="6" borderId="1" xfId="0" applyFont="1" applyFill="1" applyBorder="1" applyAlignment="1">
      <alignment horizontal="center" vertical="center"/>
    </xf>
    <xf numFmtId="0" fontId="38" fillId="6" borderId="25" xfId="0" applyFont="1" applyFill="1" applyBorder="1" applyAlignment="1">
      <alignment horizontal="center" vertical="center"/>
    </xf>
    <xf numFmtId="0" fontId="38" fillId="6" borderId="26" xfId="0" applyFont="1" applyFill="1" applyBorder="1" applyAlignment="1">
      <alignment horizontal="center" vertical="center"/>
    </xf>
    <xf numFmtId="0" fontId="38" fillId="6" borderId="87" xfId="0" applyFont="1" applyFill="1" applyBorder="1" applyAlignment="1">
      <alignment horizontal="center" vertical="center"/>
    </xf>
    <xf numFmtId="0" fontId="38" fillId="6" borderId="88" xfId="0" applyFont="1" applyFill="1" applyBorder="1" applyAlignment="1">
      <alignment horizontal="center" vertical="center"/>
    </xf>
    <xf numFmtId="0" fontId="38" fillId="6" borderId="28" xfId="0" applyFont="1" applyFill="1" applyBorder="1" applyAlignment="1">
      <alignment horizontal="center" vertical="center"/>
    </xf>
    <xf numFmtId="0" fontId="0" fillId="6" borderId="16" xfId="0" applyFill="1" applyBorder="1" applyAlignment="1">
      <alignment horizontal="center" vertical="center"/>
    </xf>
    <xf numFmtId="0" fontId="0" fillId="6" borderId="2" xfId="0" applyFill="1" applyBorder="1" applyAlignment="1">
      <alignment horizontal="center" vertical="center"/>
    </xf>
    <xf numFmtId="0" fontId="2" fillId="0" borderId="0" xfId="0" applyFont="1" applyAlignment="1">
      <alignment horizontal="left"/>
    </xf>
    <xf numFmtId="0" fontId="2" fillId="6" borderId="22" xfId="0" applyFont="1" applyFill="1" applyBorder="1" applyAlignment="1">
      <alignment horizontal="center" vertical="center"/>
    </xf>
    <xf numFmtId="0" fontId="2" fillId="6" borderId="27" xfId="0" applyFont="1" applyFill="1" applyBorder="1" applyAlignment="1">
      <alignment horizontal="center" vertical="center"/>
    </xf>
    <xf numFmtId="0" fontId="2" fillId="6" borderId="12" xfId="0" applyFont="1" applyFill="1" applyBorder="1" applyAlignment="1">
      <alignment horizontal="center" vertical="center" wrapText="1"/>
    </xf>
    <xf numFmtId="0" fontId="2" fillId="6" borderId="18"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21"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12" xfId="0" applyFont="1" applyFill="1" applyBorder="1" applyAlignment="1">
      <alignment horizontal="center" vertical="center"/>
    </xf>
  </cellXfs>
  <cellStyles count="5">
    <cellStyle name="백분율" xfId="1" builtinId="5"/>
    <cellStyle name="쉼표 [0]" xfId="4" builtinId="6"/>
    <cellStyle name="표준" xfId="0" builtinId="0"/>
    <cellStyle name="표준 2 2" xfId="3"/>
    <cellStyle name="표준_샘플7.배치설계서" xfId="2"/>
  </cellStyles>
  <dxfs count="51">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금주실적</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'0.수행관리'!$O$4:$O$5</c:f>
              <c:strCache>
                <c:ptCount val="2"/>
                <c:pt idx="0">
                  <c:v>금주</c:v>
                </c:pt>
                <c:pt idx="1">
                  <c:v>대상</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'0.수행관리'!$O$6:$O$10</c:f>
              <c:numCache>
                <c:formatCode>General</c:formatCode>
                <c:ptCount val="5"/>
                <c:pt idx="0">
                  <c:v>0</c:v>
                </c:pt>
                <c:pt idx="1">
                  <c:v>0</c:v>
                </c:pt>
                <c:pt idx="2">
                  <c:v>0</c:v>
                </c:pt>
                <c:pt idx="3">
                  <c:v>26</c:v>
                </c:pt>
                <c:pt idx="4">
                  <c:v>26</c:v>
                </c:pt>
              </c:numCache>
            </c:numRef>
          </c:val>
          <c:extLst>
            <c:ext xmlns:c16="http://schemas.microsoft.com/office/drawing/2014/chart" uri="{C3380CC4-5D6E-409C-BE32-E72D297353CC}">
              <c16:uniqueId val="{00000000-180F-4207-A006-283F1B736427}"/>
            </c:ext>
          </c:extLst>
        </c:ser>
        <c:ser>
          <c:idx val="1"/>
          <c:order val="1"/>
          <c:tx>
            <c:strRef>
              <c:f>'0.수행관리'!$P$4:$P$5</c:f>
              <c:strCache>
                <c:ptCount val="2"/>
                <c:pt idx="0">
                  <c:v>금주</c:v>
                </c:pt>
                <c:pt idx="1">
                  <c:v>완료</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'0.수행관리'!$P$6:$P$10</c:f>
              <c:numCache>
                <c:formatCode>General</c:formatCode>
                <c:ptCount val="5"/>
                <c:pt idx="0">
                  <c:v>0</c:v>
                </c:pt>
                <c:pt idx="1">
                  <c:v>0</c:v>
                </c:pt>
                <c:pt idx="2">
                  <c:v>0</c:v>
                </c:pt>
                <c:pt idx="3">
                  <c:v>8</c:v>
                </c:pt>
                <c:pt idx="4">
                  <c:v>8</c:v>
                </c:pt>
              </c:numCache>
            </c:numRef>
          </c:val>
          <c:extLst>
            <c:ext xmlns:c16="http://schemas.microsoft.com/office/drawing/2014/chart" uri="{C3380CC4-5D6E-409C-BE32-E72D297353CC}">
              <c16:uniqueId val="{00000001-180F-4207-A006-283F1B736427}"/>
            </c:ext>
          </c:extLst>
        </c:ser>
        <c:ser>
          <c:idx val="2"/>
          <c:order val="2"/>
          <c:tx>
            <c:strRef>
              <c:f>'0.수행관리'!$Q$4:$Q$5</c:f>
              <c:strCache>
                <c:ptCount val="2"/>
                <c:pt idx="0">
                  <c:v>금주</c:v>
                </c:pt>
                <c:pt idx="1">
                  <c:v>미결</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'0.수행관리'!$Q$6:$Q$10</c:f>
              <c:numCache>
                <c:formatCode>General</c:formatCode>
                <c:ptCount val="5"/>
                <c:pt idx="0">
                  <c:v>0</c:v>
                </c:pt>
                <c:pt idx="1">
                  <c:v>0</c:v>
                </c:pt>
                <c:pt idx="2">
                  <c:v>0</c:v>
                </c:pt>
                <c:pt idx="3">
                  <c:v>18</c:v>
                </c:pt>
                <c:pt idx="4">
                  <c:v>18</c:v>
                </c:pt>
              </c:numCache>
            </c:numRef>
          </c:val>
          <c:extLst>
            <c:ext xmlns:c16="http://schemas.microsoft.com/office/drawing/2014/chart" uri="{C3380CC4-5D6E-409C-BE32-E72D297353CC}">
              <c16:uniqueId val="{00000002-180F-4207-A006-283F1B736427}"/>
            </c:ext>
          </c:extLst>
        </c:ser>
        <c:dLbls>
          <c:showLegendKey val="0"/>
          <c:showVal val="1"/>
          <c:showCatName val="0"/>
          <c:showSerName val="0"/>
          <c:showPercent val="0"/>
          <c:showBubbleSize val="0"/>
        </c:dLbls>
        <c:gapWidth val="219"/>
        <c:overlap val="-27"/>
        <c:axId val="1294196592"/>
        <c:axId val="1294199920"/>
      </c:barChart>
      <c:lineChart>
        <c:grouping val="standard"/>
        <c:varyColors val="0"/>
        <c:ser>
          <c:idx val="3"/>
          <c:order val="3"/>
          <c:tx>
            <c:strRef>
              <c:f>'0.수행관리'!$R$4:$R$5</c:f>
              <c:strCache>
                <c:ptCount val="2"/>
                <c:pt idx="0">
                  <c:v>금주</c:v>
                </c:pt>
                <c:pt idx="1">
                  <c:v>계획대비</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'0.수행관리'!$R$6:$R$10</c:f>
              <c:numCache>
                <c:formatCode>0.0%</c:formatCode>
                <c:ptCount val="5"/>
                <c:pt idx="0">
                  <c:v>0</c:v>
                </c:pt>
                <c:pt idx="1">
                  <c:v>0</c:v>
                </c:pt>
                <c:pt idx="2">
                  <c:v>0</c:v>
                </c:pt>
                <c:pt idx="3">
                  <c:v>0.30769230769230771</c:v>
                </c:pt>
                <c:pt idx="4">
                  <c:v>0.30769230769230771</c:v>
                </c:pt>
              </c:numCache>
            </c:numRef>
          </c:val>
          <c:smooth val="0"/>
          <c:extLst>
            <c:ext xmlns:c16="http://schemas.microsoft.com/office/drawing/2014/chart" uri="{C3380CC4-5D6E-409C-BE32-E72D297353CC}">
              <c16:uniqueId val="{00000003-180F-4207-A006-283F1B736427}"/>
            </c:ext>
          </c:extLst>
        </c:ser>
        <c:dLbls>
          <c:showLegendKey val="0"/>
          <c:showVal val="1"/>
          <c:showCatName val="0"/>
          <c:showSerName val="0"/>
          <c:showPercent val="0"/>
          <c:showBubbleSize val="0"/>
        </c:dLbls>
        <c:marker val="1"/>
        <c:smooth val="0"/>
        <c:axId val="1294194512"/>
        <c:axId val="1294192848"/>
      </c:lineChart>
      <c:catAx>
        <c:axId val="129419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94199920"/>
        <c:crosses val="autoZero"/>
        <c:auto val="1"/>
        <c:lblAlgn val="ctr"/>
        <c:lblOffset val="100"/>
        <c:noMultiLvlLbl val="0"/>
      </c:catAx>
      <c:valAx>
        <c:axId val="129419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94196592"/>
        <c:crosses val="autoZero"/>
        <c:crossBetween val="between"/>
      </c:valAx>
      <c:valAx>
        <c:axId val="1294192848"/>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94194512"/>
        <c:crosses val="max"/>
        <c:crossBetween val="between"/>
      </c:valAx>
      <c:catAx>
        <c:axId val="1294194512"/>
        <c:scaling>
          <c:orientation val="minMax"/>
        </c:scaling>
        <c:delete val="1"/>
        <c:axPos val="b"/>
        <c:numFmt formatCode="General" sourceLinked="1"/>
        <c:majorTickMark val="none"/>
        <c:minorTickMark val="none"/>
        <c:tickLblPos val="nextTo"/>
        <c:crossAx val="129419284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전체</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'0.수행관리'!$W$163:$W$164</c:f>
              <c:strCache>
                <c:ptCount val="2"/>
                <c:pt idx="0">
                  <c:v>전체</c:v>
                </c:pt>
                <c:pt idx="1">
                  <c:v>대상</c:v>
                </c:pt>
              </c:strCache>
            </c:strRef>
          </c:tx>
          <c:spPr>
            <a:solidFill>
              <a:schemeClr val="accent1"/>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'0.수행관리'!$W$165:$W$169</c:f>
              <c:numCache>
                <c:formatCode>General</c:formatCode>
                <c:ptCount val="5"/>
                <c:pt idx="0">
                  <c:v>173</c:v>
                </c:pt>
                <c:pt idx="1">
                  <c:v>187</c:v>
                </c:pt>
                <c:pt idx="2">
                  <c:v>15</c:v>
                </c:pt>
                <c:pt idx="4">
                  <c:v>375</c:v>
                </c:pt>
              </c:numCache>
            </c:numRef>
          </c:val>
          <c:extLst>
            <c:ext xmlns:c16="http://schemas.microsoft.com/office/drawing/2014/chart" uri="{C3380CC4-5D6E-409C-BE32-E72D297353CC}">
              <c16:uniqueId val="{00000000-4816-4515-9DD4-91790DE1C505}"/>
            </c:ext>
          </c:extLst>
        </c:ser>
        <c:ser>
          <c:idx val="1"/>
          <c:order val="1"/>
          <c:tx>
            <c:strRef>
              <c:f>'0.수행관리'!$X$163:$X$164</c:f>
              <c:strCache>
                <c:ptCount val="2"/>
                <c:pt idx="0">
                  <c:v>전체</c:v>
                </c:pt>
                <c:pt idx="1">
                  <c:v>완료</c:v>
                </c:pt>
              </c:strCache>
            </c:strRef>
          </c:tx>
          <c:spPr>
            <a:solidFill>
              <a:schemeClr val="accent2"/>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'0.수행관리'!$X$165:$X$169</c:f>
              <c:numCache>
                <c:formatCode>0_ </c:formatCode>
                <c:ptCount val="5"/>
                <c:pt idx="0">
                  <c:v>50</c:v>
                </c:pt>
                <c:pt idx="1">
                  <c:v>36</c:v>
                </c:pt>
                <c:pt idx="2">
                  <c:v>0</c:v>
                </c:pt>
                <c:pt idx="4">
                  <c:v>86</c:v>
                </c:pt>
              </c:numCache>
            </c:numRef>
          </c:val>
          <c:extLst>
            <c:ext xmlns:c16="http://schemas.microsoft.com/office/drawing/2014/chart" uri="{C3380CC4-5D6E-409C-BE32-E72D297353CC}">
              <c16:uniqueId val="{00000001-4816-4515-9DD4-91790DE1C505}"/>
            </c:ext>
          </c:extLst>
        </c:ser>
        <c:ser>
          <c:idx val="2"/>
          <c:order val="2"/>
          <c:tx>
            <c:strRef>
              <c:f>'0.수행관리'!$Y$163:$Y$164</c:f>
              <c:strCache>
                <c:ptCount val="2"/>
                <c:pt idx="0">
                  <c:v>전체</c:v>
                </c:pt>
                <c:pt idx="1">
                  <c:v>미결</c:v>
                </c:pt>
              </c:strCache>
            </c:strRef>
          </c:tx>
          <c:spPr>
            <a:solidFill>
              <a:schemeClr val="accent3"/>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'0.수행관리'!$Y$165:$Y$169</c:f>
              <c:numCache>
                <c:formatCode>0_ </c:formatCode>
                <c:ptCount val="5"/>
                <c:pt idx="0">
                  <c:v>123</c:v>
                </c:pt>
                <c:pt idx="1">
                  <c:v>151</c:v>
                </c:pt>
                <c:pt idx="2">
                  <c:v>15</c:v>
                </c:pt>
                <c:pt idx="4">
                  <c:v>289</c:v>
                </c:pt>
              </c:numCache>
            </c:numRef>
          </c:val>
          <c:extLst>
            <c:ext xmlns:c16="http://schemas.microsoft.com/office/drawing/2014/chart" uri="{C3380CC4-5D6E-409C-BE32-E72D297353CC}">
              <c16:uniqueId val="{00000002-4816-4515-9DD4-91790DE1C505}"/>
            </c:ext>
          </c:extLst>
        </c:ser>
        <c:dLbls>
          <c:showLegendKey val="0"/>
          <c:showVal val="0"/>
          <c:showCatName val="0"/>
          <c:showSerName val="0"/>
          <c:showPercent val="0"/>
          <c:showBubbleSize val="0"/>
        </c:dLbls>
        <c:gapWidth val="219"/>
        <c:overlap val="-27"/>
        <c:axId val="838988863"/>
        <c:axId val="838975135"/>
      </c:barChart>
      <c:lineChart>
        <c:grouping val="standard"/>
        <c:varyColors val="0"/>
        <c:ser>
          <c:idx val="3"/>
          <c:order val="3"/>
          <c:tx>
            <c:strRef>
              <c:f>'0.수행관리'!$Z$163:$Z$164</c:f>
              <c:strCache>
                <c:ptCount val="2"/>
                <c:pt idx="0">
                  <c:v>전체</c:v>
                </c:pt>
                <c:pt idx="1">
                  <c:v>계획대비</c:v>
                </c:pt>
              </c:strCache>
            </c:strRef>
          </c:tx>
          <c:spPr>
            <a:ln w="28575" cap="rnd">
              <a:solidFill>
                <a:schemeClr val="accent4"/>
              </a:solidFill>
              <a:round/>
            </a:ln>
            <a:effectLst/>
          </c:spPr>
          <c:marker>
            <c:symbol val="none"/>
          </c:marker>
          <c:cat>
            <c:strRef>
              <c:f>'0.수행관리'!$N$165:$N$169</c:f>
              <c:strCache>
                <c:ptCount val="5"/>
                <c:pt idx="0">
                  <c:v>김지훈</c:v>
                </c:pt>
                <c:pt idx="1">
                  <c:v>권오재</c:v>
                </c:pt>
                <c:pt idx="2">
                  <c:v>TBD(고도화)</c:v>
                </c:pt>
                <c:pt idx="4">
                  <c:v>계</c:v>
                </c:pt>
              </c:strCache>
            </c:strRef>
          </c:cat>
          <c:val>
            <c:numRef>
              <c:f>'0.수행관리'!$Z$165:$Z$169</c:f>
              <c:numCache>
                <c:formatCode>0.0%</c:formatCode>
                <c:ptCount val="5"/>
                <c:pt idx="0">
                  <c:v>0.28901734104046245</c:v>
                </c:pt>
                <c:pt idx="1">
                  <c:v>0.19251336898395721</c:v>
                </c:pt>
                <c:pt idx="2">
                  <c:v>0</c:v>
                </c:pt>
                <c:pt idx="4">
                  <c:v>0.22933333333333333</c:v>
                </c:pt>
              </c:numCache>
            </c:numRef>
          </c:val>
          <c:smooth val="0"/>
          <c:extLst>
            <c:ext xmlns:c16="http://schemas.microsoft.com/office/drawing/2014/chart" uri="{C3380CC4-5D6E-409C-BE32-E72D297353CC}">
              <c16:uniqueId val="{00000003-4816-4515-9DD4-91790DE1C505}"/>
            </c:ext>
          </c:extLst>
        </c:ser>
        <c:dLbls>
          <c:showLegendKey val="0"/>
          <c:showVal val="0"/>
          <c:showCatName val="0"/>
          <c:showSerName val="0"/>
          <c:showPercent val="0"/>
          <c:showBubbleSize val="0"/>
        </c:dLbls>
        <c:marker val="1"/>
        <c:smooth val="0"/>
        <c:axId val="838978047"/>
        <c:axId val="838976799"/>
      </c:lineChart>
      <c:catAx>
        <c:axId val="83898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38975135"/>
        <c:crosses val="autoZero"/>
        <c:auto val="1"/>
        <c:lblAlgn val="ctr"/>
        <c:lblOffset val="100"/>
        <c:noMultiLvlLbl val="0"/>
      </c:catAx>
      <c:valAx>
        <c:axId val="83897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38988863"/>
        <c:crosses val="autoZero"/>
        <c:crossBetween val="between"/>
      </c:valAx>
      <c:valAx>
        <c:axId val="838976799"/>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38978047"/>
        <c:crosses val="max"/>
        <c:crossBetween val="between"/>
      </c:valAx>
      <c:catAx>
        <c:axId val="838978047"/>
        <c:scaling>
          <c:orientation val="minMax"/>
        </c:scaling>
        <c:delete val="1"/>
        <c:axPos val="b"/>
        <c:numFmt formatCode="General" sourceLinked="1"/>
        <c:majorTickMark val="none"/>
        <c:minorTickMark val="none"/>
        <c:tickLblPos val="nextTo"/>
        <c:crossAx val="838976799"/>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전주실적</a:t>
            </a:r>
            <a:r>
              <a:rPr lang="en-US" altLang="ko-KR"/>
              <a:t>(</a:t>
            </a:r>
            <a:r>
              <a:rPr lang="ko-KR" altLang="en-US"/>
              <a:t>누계</a:t>
            </a:r>
            <a:r>
              <a:rPr lang="en-US" altLang="ko-KR"/>
              <a:t>)</a:t>
            </a:r>
            <a:endParaRPr lang="ko-KR"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'0.수행관리'!$S$4:$S$5</c:f>
              <c:strCache>
                <c:ptCount val="2"/>
                <c:pt idx="0">
                  <c:v>전주</c:v>
                </c:pt>
                <c:pt idx="1">
                  <c:v>대상</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'0.수행관리'!$S$6:$S$10</c:f>
              <c:numCache>
                <c:formatCode>General</c:formatCode>
                <c:ptCount val="5"/>
                <c:pt idx="0">
                  <c:v>7</c:v>
                </c:pt>
                <c:pt idx="1">
                  <c:v>5</c:v>
                </c:pt>
                <c:pt idx="2">
                  <c:v>20</c:v>
                </c:pt>
                <c:pt idx="3">
                  <c:v>63</c:v>
                </c:pt>
                <c:pt idx="4">
                  <c:v>95</c:v>
                </c:pt>
              </c:numCache>
            </c:numRef>
          </c:val>
          <c:extLst>
            <c:ext xmlns:c16="http://schemas.microsoft.com/office/drawing/2014/chart" uri="{C3380CC4-5D6E-409C-BE32-E72D297353CC}">
              <c16:uniqueId val="{00000000-D026-452C-9485-AB7AFFA29B85}"/>
            </c:ext>
          </c:extLst>
        </c:ser>
        <c:ser>
          <c:idx val="1"/>
          <c:order val="1"/>
          <c:tx>
            <c:strRef>
              <c:f>'0.수행관리'!$T$4:$T$5</c:f>
              <c:strCache>
                <c:ptCount val="2"/>
                <c:pt idx="0">
                  <c:v>전주</c:v>
                </c:pt>
                <c:pt idx="1">
                  <c:v>완료</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'0.수행관리'!$T$6:$T$10</c:f>
              <c:numCache>
                <c:formatCode>0_ </c:formatCode>
                <c:ptCount val="5"/>
                <c:pt idx="0">
                  <c:v>5</c:v>
                </c:pt>
                <c:pt idx="1">
                  <c:v>4</c:v>
                </c:pt>
                <c:pt idx="2">
                  <c:v>18</c:v>
                </c:pt>
                <c:pt idx="3">
                  <c:v>50</c:v>
                </c:pt>
                <c:pt idx="4">
                  <c:v>77</c:v>
                </c:pt>
              </c:numCache>
            </c:numRef>
          </c:val>
          <c:extLst>
            <c:ext xmlns:c16="http://schemas.microsoft.com/office/drawing/2014/chart" uri="{C3380CC4-5D6E-409C-BE32-E72D297353CC}">
              <c16:uniqueId val="{00000001-D026-452C-9485-AB7AFFA29B85}"/>
            </c:ext>
          </c:extLst>
        </c:ser>
        <c:ser>
          <c:idx val="2"/>
          <c:order val="2"/>
          <c:tx>
            <c:strRef>
              <c:f>'0.수행관리'!$U$4:$U$5</c:f>
              <c:strCache>
                <c:ptCount val="2"/>
                <c:pt idx="0">
                  <c:v>전주</c:v>
                </c:pt>
                <c:pt idx="1">
                  <c:v>미결</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'0.수행관리'!$U$6:$U$10</c:f>
              <c:numCache>
                <c:formatCode>0_ </c:formatCode>
                <c:ptCount val="5"/>
                <c:pt idx="0">
                  <c:v>2</c:v>
                </c:pt>
                <c:pt idx="1">
                  <c:v>1</c:v>
                </c:pt>
                <c:pt idx="2">
                  <c:v>2</c:v>
                </c:pt>
                <c:pt idx="3">
                  <c:v>13</c:v>
                </c:pt>
                <c:pt idx="4">
                  <c:v>18</c:v>
                </c:pt>
              </c:numCache>
            </c:numRef>
          </c:val>
          <c:extLst>
            <c:ext xmlns:c16="http://schemas.microsoft.com/office/drawing/2014/chart" uri="{C3380CC4-5D6E-409C-BE32-E72D297353CC}">
              <c16:uniqueId val="{00000002-D026-452C-9485-AB7AFFA29B85}"/>
            </c:ext>
          </c:extLst>
        </c:ser>
        <c:dLbls>
          <c:showLegendKey val="0"/>
          <c:showVal val="1"/>
          <c:showCatName val="0"/>
          <c:showSerName val="0"/>
          <c:showPercent val="0"/>
          <c:showBubbleSize val="0"/>
        </c:dLbls>
        <c:gapWidth val="219"/>
        <c:overlap val="-27"/>
        <c:axId val="1211768032"/>
        <c:axId val="1211769280"/>
      </c:barChart>
      <c:lineChart>
        <c:grouping val="standard"/>
        <c:varyColors val="0"/>
        <c:ser>
          <c:idx val="3"/>
          <c:order val="3"/>
          <c:tx>
            <c:strRef>
              <c:f>'0.수행관리'!$V$4:$V$5</c:f>
              <c:strCache>
                <c:ptCount val="2"/>
                <c:pt idx="0">
                  <c:v>전주</c:v>
                </c:pt>
                <c:pt idx="1">
                  <c:v>계획대비</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'0.수행관리'!$V$6:$V$10</c:f>
              <c:numCache>
                <c:formatCode>0.0%</c:formatCode>
                <c:ptCount val="5"/>
                <c:pt idx="0">
                  <c:v>0.7142857142857143</c:v>
                </c:pt>
                <c:pt idx="1">
                  <c:v>0.8</c:v>
                </c:pt>
                <c:pt idx="2">
                  <c:v>0.9</c:v>
                </c:pt>
                <c:pt idx="3">
                  <c:v>0.79365079365079361</c:v>
                </c:pt>
                <c:pt idx="4">
                  <c:v>0.81052631578947365</c:v>
                </c:pt>
              </c:numCache>
            </c:numRef>
          </c:val>
          <c:smooth val="0"/>
          <c:extLst>
            <c:ext xmlns:c16="http://schemas.microsoft.com/office/drawing/2014/chart" uri="{C3380CC4-5D6E-409C-BE32-E72D297353CC}">
              <c16:uniqueId val="{00000003-D026-452C-9485-AB7AFFA29B85}"/>
            </c:ext>
          </c:extLst>
        </c:ser>
        <c:dLbls>
          <c:showLegendKey val="0"/>
          <c:showVal val="1"/>
          <c:showCatName val="0"/>
          <c:showSerName val="0"/>
          <c:showPercent val="0"/>
          <c:showBubbleSize val="0"/>
        </c:dLbls>
        <c:marker val="1"/>
        <c:smooth val="0"/>
        <c:axId val="1351258544"/>
        <c:axId val="1211768864"/>
      </c:lineChart>
      <c:catAx>
        <c:axId val="121176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11769280"/>
        <c:crosses val="autoZero"/>
        <c:auto val="1"/>
        <c:lblAlgn val="ctr"/>
        <c:lblOffset val="100"/>
        <c:noMultiLvlLbl val="0"/>
      </c:catAx>
      <c:valAx>
        <c:axId val="121176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11768032"/>
        <c:crosses val="autoZero"/>
        <c:crossBetween val="between"/>
      </c:valAx>
      <c:valAx>
        <c:axId val="1211768864"/>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51258544"/>
        <c:crosses val="max"/>
        <c:crossBetween val="between"/>
      </c:valAx>
      <c:catAx>
        <c:axId val="1351258544"/>
        <c:scaling>
          <c:orientation val="minMax"/>
        </c:scaling>
        <c:delete val="1"/>
        <c:axPos val="b"/>
        <c:numFmt formatCode="General" sourceLinked="1"/>
        <c:majorTickMark val="none"/>
        <c:minorTickMark val="none"/>
        <c:tickLblPos val="nextTo"/>
        <c:crossAx val="121176886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업무처리 분류별</a:t>
            </a:r>
            <a:r>
              <a:rPr lang="en-US"/>
              <a:t>(</a:t>
            </a:r>
            <a:r>
              <a:rPr lang="ko-KR"/>
              <a:t>금주실적</a:t>
            </a:r>
            <a:r>
              <a:rPr lang="en-US"/>
              <a:t>)</a:t>
            </a:r>
            <a:endParaRPr lang="ko-K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'0.수행관리'!$O$13:$O$14</c:f>
              <c:strCache>
                <c:ptCount val="2"/>
                <c:pt idx="0">
                  <c:v>금주</c:v>
                </c:pt>
                <c:pt idx="1">
                  <c:v>대상</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'0.수행관리'!$N$15:$N$26</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합계</c:v>
                </c:pt>
              </c:strCache>
            </c:strRef>
          </c:cat>
          <c:val>
            <c:numRef>
              <c:f>'0.수행관리'!$O$15:$O$26</c:f>
              <c:numCache>
                <c:formatCode>General</c:formatCode>
                <c:ptCount val="12"/>
                <c:pt idx="0">
                  <c:v>0</c:v>
                </c:pt>
                <c:pt idx="1">
                  <c:v>0</c:v>
                </c:pt>
                <c:pt idx="2">
                  <c:v>0</c:v>
                </c:pt>
                <c:pt idx="3">
                  <c:v>0</c:v>
                </c:pt>
                <c:pt idx="4">
                  <c:v>13</c:v>
                </c:pt>
                <c:pt idx="5">
                  <c:v>13</c:v>
                </c:pt>
                <c:pt idx="6">
                  <c:v>0</c:v>
                </c:pt>
                <c:pt idx="7">
                  <c:v>0</c:v>
                </c:pt>
                <c:pt idx="8">
                  <c:v>0</c:v>
                </c:pt>
                <c:pt idx="9">
                  <c:v>0</c:v>
                </c:pt>
                <c:pt idx="10">
                  <c:v>0</c:v>
                </c:pt>
                <c:pt idx="11">
                  <c:v>26</c:v>
                </c:pt>
              </c:numCache>
            </c:numRef>
          </c:val>
          <c:extLst>
            <c:ext xmlns:c16="http://schemas.microsoft.com/office/drawing/2014/chart" uri="{C3380CC4-5D6E-409C-BE32-E72D297353CC}">
              <c16:uniqueId val="{00000000-5CA3-4230-AE30-86FCC7AF4B3D}"/>
            </c:ext>
          </c:extLst>
        </c:ser>
        <c:ser>
          <c:idx val="1"/>
          <c:order val="1"/>
          <c:tx>
            <c:strRef>
              <c:f>'0.수행관리'!$P$13:$P$14</c:f>
              <c:strCache>
                <c:ptCount val="2"/>
                <c:pt idx="0">
                  <c:v>금주</c:v>
                </c:pt>
                <c:pt idx="1">
                  <c:v>완료</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'0.수행관리'!$N$15:$N$26</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합계</c:v>
                </c:pt>
              </c:strCache>
            </c:strRef>
          </c:cat>
          <c:val>
            <c:numRef>
              <c:f>'0.수행관리'!$P$15:$P$26</c:f>
              <c:numCache>
                <c:formatCode>General</c:formatCode>
                <c:ptCount val="12"/>
                <c:pt idx="0">
                  <c:v>0</c:v>
                </c:pt>
                <c:pt idx="1">
                  <c:v>0</c:v>
                </c:pt>
                <c:pt idx="2">
                  <c:v>0</c:v>
                </c:pt>
                <c:pt idx="3">
                  <c:v>0</c:v>
                </c:pt>
                <c:pt idx="4">
                  <c:v>8</c:v>
                </c:pt>
                <c:pt idx="5">
                  <c:v>0</c:v>
                </c:pt>
                <c:pt idx="6">
                  <c:v>0</c:v>
                </c:pt>
                <c:pt idx="7">
                  <c:v>0</c:v>
                </c:pt>
                <c:pt idx="8">
                  <c:v>0</c:v>
                </c:pt>
                <c:pt idx="9">
                  <c:v>0</c:v>
                </c:pt>
                <c:pt idx="10">
                  <c:v>0</c:v>
                </c:pt>
                <c:pt idx="11">
                  <c:v>8</c:v>
                </c:pt>
              </c:numCache>
            </c:numRef>
          </c:val>
          <c:extLst>
            <c:ext xmlns:c16="http://schemas.microsoft.com/office/drawing/2014/chart" uri="{C3380CC4-5D6E-409C-BE32-E72D297353CC}">
              <c16:uniqueId val="{00000001-5CA3-4230-AE30-86FCC7AF4B3D}"/>
            </c:ext>
          </c:extLst>
        </c:ser>
        <c:ser>
          <c:idx val="2"/>
          <c:order val="2"/>
          <c:tx>
            <c:strRef>
              <c:f>'0.수행관리'!$Q$13:$Q$14</c:f>
              <c:strCache>
                <c:ptCount val="2"/>
                <c:pt idx="0">
                  <c:v>금주</c:v>
                </c:pt>
                <c:pt idx="1">
                  <c:v>미결</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'0.수행관리'!$N$15:$N$26</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합계</c:v>
                </c:pt>
              </c:strCache>
            </c:strRef>
          </c:cat>
          <c:val>
            <c:numRef>
              <c:f>'0.수행관리'!$Q$15:$Q$26</c:f>
              <c:numCache>
                <c:formatCode>General</c:formatCode>
                <c:ptCount val="12"/>
                <c:pt idx="0">
                  <c:v>0</c:v>
                </c:pt>
                <c:pt idx="1">
                  <c:v>0</c:v>
                </c:pt>
                <c:pt idx="2">
                  <c:v>0</c:v>
                </c:pt>
                <c:pt idx="3">
                  <c:v>0</c:v>
                </c:pt>
                <c:pt idx="4">
                  <c:v>5</c:v>
                </c:pt>
                <c:pt idx="5">
                  <c:v>13</c:v>
                </c:pt>
                <c:pt idx="6">
                  <c:v>0</c:v>
                </c:pt>
                <c:pt idx="7">
                  <c:v>0</c:v>
                </c:pt>
                <c:pt idx="8">
                  <c:v>0</c:v>
                </c:pt>
                <c:pt idx="9">
                  <c:v>0</c:v>
                </c:pt>
                <c:pt idx="10">
                  <c:v>0</c:v>
                </c:pt>
                <c:pt idx="11">
                  <c:v>18</c:v>
                </c:pt>
              </c:numCache>
            </c:numRef>
          </c:val>
          <c:extLst>
            <c:ext xmlns:c16="http://schemas.microsoft.com/office/drawing/2014/chart" uri="{C3380CC4-5D6E-409C-BE32-E72D297353CC}">
              <c16:uniqueId val="{00000002-5CA3-4230-AE30-86FCC7AF4B3D}"/>
            </c:ext>
          </c:extLst>
        </c:ser>
        <c:ser>
          <c:idx val="3"/>
          <c:order val="3"/>
          <c:tx>
            <c:strRef>
              <c:f>'0.수행관리'!$R$13:$R$14</c:f>
              <c:strCache>
                <c:ptCount val="2"/>
                <c:pt idx="0">
                  <c:v>금주</c:v>
                </c:pt>
                <c:pt idx="1">
                  <c:v>계획대비</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'0.수행관리'!$N$15:$N$26</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합계</c:v>
                </c:pt>
              </c:strCache>
            </c:strRef>
          </c:cat>
          <c:val>
            <c:numRef>
              <c:f>'0.수행관리'!$R$15:$R$26</c:f>
              <c:numCache>
                <c:formatCode>0.0%</c:formatCode>
                <c:ptCount val="12"/>
                <c:pt idx="0">
                  <c:v>0</c:v>
                </c:pt>
                <c:pt idx="1">
                  <c:v>0</c:v>
                </c:pt>
                <c:pt idx="2">
                  <c:v>0</c:v>
                </c:pt>
                <c:pt idx="3">
                  <c:v>0</c:v>
                </c:pt>
                <c:pt idx="4">
                  <c:v>0.61538461538461542</c:v>
                </c:pt>
                <c:pt idx="5">
                  <c:v>0</c:v>
                </c:pt>
                <c:pt idx="6">
                  <c:v>0</c:v>
                </c:pt>
                <c:pt idx="7">
                  <c:v>0</c:v>
                </c:pt>
                <c:pt idx="8">
                  <c:v>0</c:v>
                </c:pt>
                <c:pt idx="9">
                  <c:v>0</c:v>
                </c:pt>
                <c:pt idx="10">
                  <c:v>0</c:v>
                </c:pt>
                <c:pt idx="11">
                  <c:v>0.30769230769230771</c:v>
                </c:pt>
              </c:numCache>
            </c:numRef>
          </c:val>
          <c:extLst>
            <c:ext xmlns:c16="http://schemas.microsoft.com/office/drawing/2014/chart" uri="{C3380CC4-5D6E-409C-BE32-E72D297353CC}">
              <c16:uniqueId val="{00000003-5CA3-4230-AE30-86FCC7AF4B3D}"/>
            </c:ext>
          </c:extLst>
        </c:ser>
        <c:dLbls>
          <c:showLegendKey val="0"/>
          <c:showVal val="1"/>
          <c:showCatName val="0"/>
          <c:showSerName val="0"/>
          <c:showPercent val="0"/>
          <c:showBubbleSize val="0"/>
        </c:dLbls>
        <c:gapWidth val="219"/>
        <c:axId val="1288163040"/>
        <c:axId val="1328602240"/>
      </c:barChart>
      <c:catAx>
        <c:axId val="128816304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28602240"/>
        <c:crosses val="autoZero"/>
        <c:auto val="1"/>
        <c:lblAlgn val="ctr"/>
        <c:lblOffset val="100"/>
        <c:noMultiLvlLbl val="0"/>
      </c:catAx>
      <c:valAx>
        <c:axId val="132860224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8816304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ltLang="en-US"/>
              <a:t>업무처리 분류별</a:t>
            </a:r>
            <a:r>
              <a:rPr lang="en-US" altLang="ko-KR"/>
              <a:t>(</a:t>
            </a:r>
            <a:r>
              <a:rPr lang="ko-KR" altLang="en-US"/>
              <a:t>전주 실적누계</a:t>
            </a:r>
            <a:r>
              <a:rPr lang="en-US" altLang="ko-KR"/>
              <a:t>)</a:t>
            </a:r>
            <a:endParaRPr lang="ko-K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'0.수행관리'!$S$13:$S$14</c:f>
              <c:strCache>
                <c:ptCount val="2"/>
                <c:pt idx="0">
                  <c:v>전주</c:v>
                </c:pt>
                <c:pt idx="1">
                  <c:v>대상</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'0.수행관리'!$N$15:$N$26</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합계</c:v>
                </c:pt>
              </c:strCache>
            </c:strRef>
          </c:cat>
          <c:val>
            <c:numRef>
              <c:f>'0.수행관리'!$S$15:$S$26</c:f>
              <c:numCache>
                <c:formatCode>General</c:formatCode>
                <c:ptCount val="12"/>
                <c:pt idx="0">
                  <c:v>13</c:v>
                </c:pt>
                <c:pt idx="1">
                  <c:v>5</c:v>
                </c:pt>
                <c:pt idx="2">
                  <c:v>4</c:v>
                </c:pt>
                <c:pt idx="3">
                  <c:v>9</c:v>
                </c:pt>
                <c:pt idx="4">
                  <c:v>20</c:v>
                </c:pt>
                <c:pt idx="5">
                  <c:v>10</c:v>
                </c:pt>
                <c:pt idx="6">
                  <c:v>12</c:v>
                </c:pt>
                <c:pt idx="7">
                  <c:v>4</c:v>
                </c:pt>
                <c:pt idx="8">
                  <c:v>18</c:v>
                </c:pt>
                <c:pt idx="9">
                  <c:v>0</c:v>
                </c:pt>
                <c:pt idx="10">
                  <c:v>0</c:v>
                </c:pt>
                <c:pt idx="11">
                  <c:v>95</c:v>
                </c:pt>
              </c:numCache>
            </c:numRef>
          </c:val>
          <c:extLst>
            <c:ext xmlns:c16="http://schemas.microsoft.com/office/drawing/2014/chart" uri="{C3380CC4-5D6E-409C-BE32-E72D297353CC}">
              <c16:uniqueId val="{00000000-79A9-43EA-A4E3-DB30B4F7CCEB}"/>
            </c:ext>
          </c:extLst>
        </c:ser>
        <c:ser>
          <c:idx val="1"/>
          <c:order val="1"/>
          <c:tx>
            <c:strRef>
              <c:f>'0.수행관리'!$T$13:$T$14</c:f>
              <c:strCache>
                <c:ptCount val="2"/>
                <c:pt idx="0">
                  <c:v>전주</c:v>
                </c:pt>
                <c:pt idx="1">
                  <c:v>완료</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'0.수행관리'!$N$15:$N$26</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합계</c:v>
                </c:pt>
              </c:strCache>
            </c:strRef>
          </c:cat>
          <c:val>
            <c:numRef>
              <c:f>'0.수행관리'!$T$15:$T$26</c:f>
              <c:numCache>
                <c:formatCode>0_ </c:formatCode>
                <c:ptCount val="12"/>
                <c:pt idx="0">
                  <c:v>13</c:v>
                </c:pt>
                <c:pt idx="1">
                  <c:v>5</c:v>
                </c:pt>
                <c:pt idx="2">
                  <c:v>0</c:v>
                </c:pt>
                <c:pt idx="3">
                  <c:v>9</c:v>
                </c:pt>
                <c:pt idx="4">
                  <c:v>19</c:v>
                </c:pt>
                <c:pt idx="5" formatCode="General">
                  <c:v>0</c:v>
                </c:pt>
                <c:pt idx="6" formatCode="General">
                  <c:v>11</c:v>
                </c:pt>
                <c:pt idx="7" formatCode="General">
                  <c:v>4</c:v>
                </c:pt>
                <c:pt idx="8" formatCode="General">
                  <c:v>16</c:v>
                </c:pt>
                <c:pt idx="9" formatCode="General">
                  <c:v>0</c:v>
                </c:pt>
                <c:pt idx="10" formatCode="General">
                  <c:v>0</c:v>
                </c:pt>
                <c:pt idx="11" formatCode="General">
                  <c:v>77</c:v>
                </c:pt>
              </c:numCache>
            </c:numRef>
          </c:val>
          <c:extLst>
            <c:ext xmlns:c16="http://schemas.microsoft.com/office/drawing/2014/chart" uri="{C3380CC4-5D6E-409C-BE32-E72D297353CC}">
              <c16:uniqueId val="{00000001-79A9-43EA-A4E3-DB30B4F7CCEB}"/>
            </c:ext>
          </c:extLst>
        </c:ser>
        <c:ser>
          <c:idx val="2"/>
          <c:order val="2"/>
          <c:tx>
            <c:strRef>
              <c:f>'0.수행관리'!$U$13:$U$14</c:f>
              <c:strCache>
                <c:ptCount val="2"/>
                <c:pt idx="0">
                  <c:v>전주</c:v>
                </c:pt>
                <c:pt idx="1">
                  <c:v>미결</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'0.수행관리'!$N$15:$N$26</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합계</c:v>
                </c:pt>
              </c:strCache>
            </c:strRef>
          </c:cat>
          <c:val>
            <c:numRef>
              <c:f>'0.수행관리'!$U$15:$U$26</c:f>
              <c:numCache>
                <c:formatCode>0_ </c:formatCode>
                <c:ptCount val="12"/>
                <c:pt idx="0">
                  <c:v>0</c:v>
                </c:pt>
                <c:pt idx="1">
                  <c:v>0</c:v>
                </c:pt>
                <c:pt idx="2">
                  <c:v>4</c:v>
                </c:pt>
                <c:pt idx="3">
                  <c:v>0</c:v>
                </c:pt>
                <c:pt idx="4">
                  <c:v>1</c:v>
                </c:pt>
                <c:pt idx="5" formatCode="General">
                  <c:v>10</c:v>
                </c:pt>
                <c:pt idx="6" formatCode="General">
                  <c:v>1</c:v>
                </c:pt>
                <c:pt idx="7" formatCode="General">
                  <c:v>0</c:v>
                </c:pt>
                <c:pt idx="8" formatCode="General">
                  <c:v>2</c:v>
                </c:pt>
                <c:pt idx="9" formatCode="General">
                  <c:v>0</c:v>
                </c:pt>
                <c:pt idx="10" formatCode="General">
                  <c:v>0</c:v>
                </c:pt>
                <c:pt idx="11" formatCode="General">
                  <c:v>18</c:v>
                </c:pt>
              </c:numCache>
            </c:numRef>
          </c:val>
          <c:extLst>
            <c:ext xmlns:c16="http://schemas.microsoft.com/office/drawing/2014/chart" uri="{C3380CC4-5D6E-409C-BE32-E72D297353CC}">
              <c16:uniqueId val="{00000002-79A9-43EA-A4E3-DB30B4F7CCEB}"/>
            </c:ext>
          </c:extLst>
        </c:ser>
        <c:ser>
          <c:idx val="3"/>
          <c:order val="3"/>
          <c:tx>
            <c:strRef>
              <c:f>'0.수행관리'!$V$13:$V$14</c:f>
              <c:strCache>
                <c:ptCount val="2"/>
                <c:pt idx="0">
                  <c:v>전주</c:v>
                </c:pt>
                <c:pt idx="1">
                  <c:v>계획대비</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'0.수행관리'!$N$15:$N$26</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합계</c:v>
                </c:pt>
              </c:strCache>
            </c:strRef>
          </c:cat>
          <c:val>
            <c:numRef>
              <c:f>'0.수행관리'!$V$15:$V$26</c:f>
              <c:numCache>
                <c:formatCode>0.0%</c:formatCode>
                <c:ptCount val="12"/>
                <c:pt idx="0">
                  <c:v>1</c:v>
                </c:pt>
                <c:pt idx="1">
                  <c:v>1</c:v>
                </c:pt>
                <c:pt idx="2">
                  <c:v>0</c:v>
                </c:pt>
                <c:pt idx="3">
                  <c:v>1</c:v>
                </c:pt>
                <c:pt idx="4">
                  <c:v>0.95</c:v>
                </c:pt>
                <c:pt idx="5">
                  <c:v>0</c:v>
                </c:pt>
                <c:pt idx="6">
                  <c:v>0.91666666666666663</c:v>
                </c:pt>
                <c:pt idx="7">
                  <c:v>1</c:v>
                </c:pt>
                <c:pt idx="8">
                  <c:v>0.88888888888888884</c:v>
                </c:pt>
                <c:pt idx="9">
                  <c:v>0</c:v>
                </c:pt>
                <c:pt idx="10">
                  <c:v>0</c:v>
                </c:pt>
                <c:pt idx="11">
                  <c:v>0.81052631578947365</c:v>
                </c:pt>
              </c:numCache>
            </c:numRef>
          </c:val>
          <c:extLst>
            <c:ext xmlns:c16="http://schemas.microsoft.com/office/drawing/2014/chart" uri="{C3380CC4-5D6E-409C-BE32-E72D297353CC}">
              <c16:uniqueId val="{00000003-79A9-43EA-A4E3-DB30B4F7CCEB}"/>
            </c:ext>
          </c:extLst>
        </c:ser>
        <c:dLbls>
          <c:dLblPos val="outEnd"/>
          <c:showLegendKey val="0"/>
          <c:showVal val="1"/>
          <c:showCatName val="0"/>
          <c:showSerName val="0"/>
          <c:showPercent val="0"/>
          <c:showBubbleSize val="0"/>
        </c:dLbls>
        <c:gapWidth val="164"/>
        <c:overlap val="-22"/>
        <c:axId val="1516599104"/>
        <c:axId val="1516600352"/>
      </c:barChart>
      <c:catAx>
        <c:axId val="151659910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516600352"/>
        <c:crosses val="autoZero"/>
        <c:auto val="1"/>
        <c:lblAlgn val="ctr"/>
        <c:lblOffset val="100"/>
        <c:noMultiLvlLbl val="0"/>
      </c:catAx>
      <c:valAx>
        <c:axId val="1516600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51659910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전체누적</a:t>
            </a:r>
            <a:r>
              <a:rPr lang="en-US" altLang="ko-KR"/>
              <a:t>(</a:t>
            </a:r>
            <a:r>
              <a:rPr lang="ko-KR" altLang="en-US"/>
              <a:t>실적</a:t>
            </a:r>
            <a:r>
              <a:rPr lang="en-US" altLang="ko-KR"/>
              <a:t>)</a:t>
            </a:r>
            <a:endParaRPr lang="ko-KR"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'0.수행관리'!$W$4:$W$5</c:f>
              <c:strCache>
                <c:ptCount val="2"/>
                <c:pt idx="0">
                  <c:v>전체</c:v>
                </c:pt>
                <c:pt idx="1">
                  <c:v>대상</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'0.수행관리'!$W$6:$W$10</c:f>
              <c:numCache>
                <c:formatCode>General</c:formatCode>
                <c:ptCount val="5"/>
                <c:pt idx="0">
                  <c:v>42</c:v>
                </c:pt>
                <c:pt idx="1">
                  <c:v>15</c:v>
                </c:pt>
                <c:pt idx="2">
                  <c:v>80</c:v>
                </c:pt>
                <c:pt idx="3">
                  <c:v>238</c:v>
                </c:pt>
                <c:pt idx="4">
                  <c:v>375</c:v>
                </c:pt>
              </c:numCache>
            </c:numRef>
          </c:val>
          <c:extLst>
            <c:ext xmlns:c16="http://schemas.microsoft.com/office/drawing/2014/chart" uri="{C3380CC4-5D6E-409C-BE32-E72D297353CC}">
              <c16:uniqueId val="{00000000-B78B-4E7D-9B50-92D019ADB323}"/>
            </c:ext>
          </c:extLst>
        </c:ser>
        <c:ser>
          <c:idx val="1"/>
          <c:order val="1"/>
          <c:tx>
            <c:strRef>
              <c:f>'0.수행관리'!$X$4:$X$5</c:f>
              <c:strCache>
                <c:ptCount val="2"/>
                <c:pt idx="0">
                  <c:v>전체</c:v>
                </c:pt>
                <c:pt idx="1">
                  <c:v>완료</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'0.수행관리'!$X$6:$X$10</c:f>
              <c:numCache>
                <c:formatCode>0_ </c:formatCode>
                <c:ptCount val="5"/>
                <c:pt idx="0">
                  <c:v>6</c:v>
                </c:pt>
                <c:pt idx="1">
                  <c:v>4</c:v>
                </c:pt>
                <c:pt idx="2">
                  <c:v>18</c:v>
                </c:pt>
                <c:pt idx="3">
                  <c:v>58</c:v>
                </c:pt>
                <c:pt idx="4">
                  <c:v>86</c:v>
                </c:pt>
              </c:numCache>
            </c:numRef>
          </c:val>
          <c:extLst>
            <c:ext xmlns:c16="http://schemas.microsoft.com/office/drawing/2014/chart" uri="{C3380CC4-5D6E-409C-BE32-E72D297353CC}">
              <c16:uniqueId val="{00000001-B78B-4E7D-9B50-92D019ADB323}"/>
            </c:ext>
          </c:extLst>
        </c:ser>
        <c:ser>
          <c:idx val="2"/>
          <c:order val="2"/>
          <c:tx>
            <c:strRef>
              <c:f>'0.수행관리'!$Y$4:$Y$5</c:f>
              <c:strCache>
                <c:ptCount val="2"/>
                <c:pt idx="0">
                  <c:v>전체</c:v>
                </c:pt>
                <c:pt idx="1">
                  <c:v>미결</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'0.수행관리'!$Y$6:$Y$10</c:f>
              <c:numCache>
                <c:formatCode>0_ </c:formatCode>
                <c:ptCount val="5"/>
                <c:pt idx="0">
                  <c:v>36</c:v>
                </c:pt>
                <c:pt idx="1">
                  <c:v>11</c:v>
                </c:pt>
                <c:pt idx="2">
                  <c:v>62</c:v>
                </c:pt>
                <c:pt idx="3">
                  <c:v>180</c:v>
                </c:pt>
                <c:pt idx="4">
                  <c:v>289</c:v>
                </c:pt>
              </c:numCache>
            </c:numRef>
          </c:val>
          <c:extLst>
            <c:ext xmlns:c16="http://schemas.microsoft.com/office/drawing/2014/chart" uri="{C3380CC4-5D6E-409C-BE32-E72D297353CC}">
              <c16:uniqueId val="{00000002-B78B-4E7D-9B50-92D019ADB323}"/>
            </c:ext>
          </c:extLst>
        </c:ser>
        <c:dLbls>
          <c:showLegendKey val="0"/>
          <c:showVal val="1"/>
          <c:showCatName val="0"/>
          <c:showSerName val="0"/>
          <c:showPercent val="0"/>
          <c:showBubbleSize val="0"/>
        </c:dLbls>
        <c:gapWidth val="219"/>
        <c:overlap val="-27"/>
        <c:axId val="395544751"/>
        <c:axId val="395534767"/>
      </c:barChart>
      <c:lineChart>
        <c:grouping val="standard"/>
        <c:varyColors val="0"/>
        <c:ser>
          <c:idx val="3"/>
          <c:order val="3"/>
          <c:tx>
            <c:strRef>
              <c:f>'0.수행관리'!$Z$4:$Z$5</c:f>
              <c:strCache>
                <c:ptCount val="2"/>
                <c:pt idx="0">
                  <c:v>전체</c:v>
                </c:pt>
                <c:pt idx="1">
                  <c:v>계획대비</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'0.수행관리'!$Z$6:$Z$10</c:f>
              <c:numCache>
                <c:formatCode>0.0%</c:formatCode>
                <c:ptCount val="5"/>
                <c:pt idx="0">
                  <c:v>0.14285714285714285</c:v>
                </c:pt>
                <c:pt idx="1">
                  <c:v>0.26666666666666666</c:v>
                </c:pt>
                <c:pt idx="2">
                  <c:v>0.22500000000000001</c:v>
                </c:pt>
                <c:pt idx="3">
                  <c:v>0.24369747899159663</c:v>
                </c:pt>
                <c:pt idx="4">
                  <c:v>0.22933333333333333</c:v>
                </c:pt>
              </c:numCache>
            </c:numRef>
          </c:val>
          <c:smooth val="0"/>
          <c:extLst>
            <c:ext xmlns:c16="http://schemas.microsoft.com/office/drawing/2014/chart" uri="{C3380CC4-5D6E-409C-BE32-E72D297353CC}">
              <c16:uniqueId val="{00000003-B78B-4E7D-9B50-92D019ADB323}"/>
            </c:ext>
          </c:extLst>
        </c:ser>
        <c:dLbls>
          <c:showLegendKey val="0"/>
          <c:showVal val="1"/>
          <c:showCatName val="0"/>
          <c:showSerName val="0"/>
          <c:showPercent val="0"/>
          <c:showBubbleSize val="0"/>
        </c:dLbls>
        <c:marker val="1"/>
        <c:smooth val="0"/>
        <c:axId val="395536015"/>
        <c:axId val="395533519"/>
      </c:lineChart>
      <c:catAx>
        <c:axId val="39554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95534767"/>
        <c:crosses val="autoZero"/>
        <c:auto val="1"/>
        <c:lblAlgn val="ctr"/>
        <c:lblOffset val="100"/>
        <c:noMultiLvlLbl val="0"/>
      </c:catAx>
      <c:valAx>
        <c:axId val="39553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95544751"/>
        <c:crosses val="autoZero"/>
        <c:crossBetween val="between"/>
      </c:valAx>
      <c:valAx>
        <c:axId val="395533519"/>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95536015"/>
        <c:crosses val="max"/>
        <c:crossBetween val="between"/>
      </c:valAx>
      <c:catAx>
        <c:axId val="395536015"/>
        <c:scaling>
          <c:orientation val="minMax"/>
        </c:scaling>
        <c:delete val="1"/>
        <c:axPos val="b"/>
        <c:numFmt formatCode="General" sourceLinked="1"/>
        <c:majorTickMark val="none"/>
        <c:minorTickMark val="none"/>
        <c:tickLblPos val="nextTo"/>
        <c:crossAx val="395533519"/>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업무처리 분류별</a:t>
            </a:r>
            <a:r>
              <a:rPr lang="en-US"/>
              <a:t>(</a:t>
            </a:r>
            <a:r>
              <a:rPr lang="ko-KR"/>
              <a:t>전체실적누계</a:t>
            </a:r>
            <a:r>
              <a:rPr lang="en-US"/>
              <a:t>)</a:t>
            </a:r>
            <a:endParaRPr lang="ko-K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'0.수행관리'!$W$13:$W$14</c:f>
              <c:strCache>
                <c:ptCount val="2"/>
                <c:pt idx="0">
                  <c:v>전체</c:v>
                </c:pt>
                <c:pt idx="1">
                  <c:v>대상</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'0.수행관리'!$N$15:$N$26</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합계</c:v>
                </c:pt>
              </c:strCache>
            </c:strRef>
          </c:cat>
          <c:val>
            <c:numRef>
              <c:f>'0.수행관리'!$W$15:$W$26</c:f>
              <c:numCache>
                <c:formatCode>General</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8B48-419F-ADEB-84B54DE4760D}"/>
            </c:ext>
          </c:extLst>
        </c:ser>
        <c:ser>
          <c:idx val="1"/>
          <c:order val="1"/>
          <c:tx>
            <c:strRef>
              <c:f>'0.수행관리'!$X$13:$X$14</c:f>
              <c:strCache>
                <c:ptCount val="2"/>
                <c:pt idx="0">
                  <c:v>전체</c:v>
                </c:pt>
                <c:pt idx="1">
                  <c:v>완료</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'0.수행관리'!$N$15:$N$26</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합계</c:v>
                </c:pt>
              </c:strCache>
            </c:strRef>
          </c:cat>
          <c:val>
            <c:numRef>
              <c:f>'0.수행관리'!$X$15:$X$26</c:f>
              <c:numCache>
                <c:formatCode>0_ </c:formatCode>
                <c:ptCount val="12"/>
                <c:pt idx="0">
                  <c:v>13</c:v>
                </c:pt>
                <c:pt idx="1">
                  <c:v>5</c:v>
                </c:pt>
                <c:pt idx="2">
                  <c:v>0</c:v>
                </c:pt>
                <c:pt idx="3">
                  <c:v>9</c:v>
                </c:pt>
                <c:pt idx="4">
                  <c:v>27</c:v>
                </c:pt>
                <c:pt idx="5" formatCode="General">
                  <c:v>0</c:v>
                </c:pt>
                <c:pt idx="6" formatCode="General">
                  <c:v>11</c:v>
                </c:pt>
                <c:pt idx="7" formatCode="General">
                  <c:v>4</c:v>
                </c:pt>
                <c:pt idx="8" formatCode="General">
                  <c:v>16</c:v>
                </c:pt>
                <c:pt idx="9" formatCode="General">
                  <c:v>1</c:v>
                </c:pt>
                <c:pt idx="10" formatCode="General">
                  <c:v>0</c:v>
                </c:pt>
                <c:pt idx="11" formatCode="General">
                  <c:v>86</c:v>
                </c:pt>
              </c:numCache>
            </c:numRef>
          </c:val>
          <c:extLst>
            <c:ext xmlns:c16="http://schemas.microsoft.com/office/drawing/2014/chart" uri="{C3380CC4-5D6E-409C-BE32-E72D297353CC}">
              <c16:uniqueId val="{00000001-8B48-419F-ADEB-84B54DE4760D}"/>
            </c:ext>
          </c:extLst>
        </c:ser>
        <c:ser>
          <c:idx val="2"/>
          <c:order val="2"/>
          <c:tx>
            <c:strRef>
              <c:f>'0.수행관리'!$Y$13:$Y$14</c:f>
              <c:strCache>
                <c:ptCount val="2"/>
                <c:pt idx="0">
                  <c:v>전체</c:v>
                </c:pt>
                <c:pt idx="1">
                  <c:v>미결</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'0.수행관리'!$N$15:$N$26</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합계</c:v>
                </c:pt>
              </c:strCache>
            </c:strRef>
          </c:cat>
          <c:val>
            <c:numRef>
              <c:f>'0.수행관리'!$Y$15:$Y$26</c:f>
              <c:numCache>
                <c:formatCode>0_ </c:formatCode>
                <c:ptCount val="12"/>
                <c:pt idx="0">
                  <c:v>0</c:v>
                </c:pt>
                <c:pt idx="1">
                  <c:v>0</c:v>
                </c:pt>
                <c:pt idx="2">
                  <c:v>4</c:v>
                </c:pt>
                <c:pt idx="3">
                  <c:v>0</c:v>
                </c:pt>
                <c:pt idx="4">
                  <c:v>6</c:v>
                </c:pt>
                <c:pt idx="5" formatCode="General">
                  <c:v>23</c:v>
                </c:pt>
                <c:pt idx="6" formatCode="General">
                  <c:v>1</c:v>
                </c:pt>
                <c:pt idx="7" formatCode="General">
                  <c:v>0</c:v>
                </c:pt>
                <c:pt idx="8" formatCode="General">
                  <c:v>2</c:v>
                </c:pt>
                <c:pt idx="9" formatCode="General">
                  <c:v>222</c:v>
                </c:pt>
                <c:pt idx="10" formatCode="General">
                  <c:v>31</c:v>
                </c:pt>
                <c:pt idx="11" formatCode="General">
                  <c:v>289</c:v>
                </c:pt>
              </c:numCache>
            </c:numRef>
          </c:val>
          <c:extLst>
            <c:ext xmlns:c16="http://schemas.microsoft.com/office/drawing/2014/chart" uri="{C3380CC4-5D6E-409C-BE32-E72D297353CC}">
              <c16:uniqueId val="{00000002-8B48-419F-ADEB-84B54DE4760D}"/>
            </c:ext>
          </c:extLst>
        </c:ser>
        <c:ser>
          <c:idx val="3"/>
          <c:order val="3"/>
          <c:tx>
            <c:strRef>
              <c:f>'0.수행관리'!$Z$13:$Z$14</c:f>
              <c:strCache>
                <c:ptCount val="2"/>
                <c:pt idx="0">
                  <c:v>전체</c:v>
                </c:pt>
                <c:pt idx="1">
                  <c:v>계획대비</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'0.수행관리'!$N$15:$N$26</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합계</c:v>
                </c:pt>
              </c:strCache>
            </c:strRef>
          </c:cat>
          <c:val>
            <c:numRef>
              <c:f>'0.수행관리'!$Z$15:$Z$26</c:f>
              <c:numCache>
                <c:formatCode>0.0%</c:formatCode>
                <c:ptCount val="12"/>
                <c:pt idx="0">
                  <c:v>1</c:v>
                </c:pt>
                <c:pt idx="1">
                  <c:v>1</c:v>
                </c:pt>
                <c:pt idx="2">
                  <c:v>0</c:v>
                </c:pt>
                <c:pt idx="3">
                  <c:v>1</c:v>
                </c:pt>
                <c:pt idx="4">
                  <c:v>0.81818181818181823</c:v>
                </c:pt>
                <c:pt idx="5">
                  <c:v>0</c:v>
                </c:pt>
                <c:pt idx="6">
                  <c:v>0.91666666666666663</c:v>
                </c:pt>
                <c:pt idx="7">
                  <c:v>1</c:v>
                </c:pt>
                <c:pt idx="8">
                  <c:v>0.88888888888888884</c:v>
                </c:pt>
                <c:pt idx="9">
                  <c:v>4.4843049327354259E-3</c:v>
                </c:pt>
                <c:pt idx="10">
                  <c:v>0</c:v>
                </c:pt>
                <c:pt idx="11">
                  <c:v>0.22933333333333333</c:v>
                </c:pt>
              </c:numCache>
            </c:numRef>
          </c:val>
          <c:extLst>
            <c:ext xmlns:c16="http://schemas.microsoft.com/office/drawing/2014/chart" uri="{C3380CC4-5D6E-409C-BE32-E72D297353CC}">
              <c16:uniqueId val="{00000003-8B48-419F-ADEB-84B54DE4760D}"/>
            </c:ext>
          </c:extLst>
        </c:ser>
        <c:dLbls>
          <c:showLegendKey val="0"/>
          <c:showVal val="1"/>
          <c:showCatName val="0"/>
          <c:showSerName val="0"/>
          <c:showPercent val="0"/>
          <c:showBubbleSize val="0"/>
        </c:dLbls>
        <c:gapWidth val="164"/>
        <c:overlap val="-22"/>
        <c:axId val="483353183"/>
        <c:axId val="483365663"/>
      </c:barChart>
      <c:catAx>
        <c:axId val="48335318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3365663"/>
        <c:crosses val="autoZero"/>
        <c:auto val="1"/>
        <c:lblAlgn val="ctr"/>
        <c:lblOffset val="100"/>
        <c:noMultiLvlLbl val="0"/>
      </c:catAx>
      <c:valAx>
        <c:axId val="483365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335318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진척율</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'0.수행관리'!$N$6</c:f>
              <c:strCache>
                <c:ptCount val="1"/>
                <c:pt idx="0">
                  <c:v>1.공통</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'0.수행관리'!$O$6:$Z$6</c:f>
              <c:numCache>
                <c:formatCode>General</c:formatCode>
                <c:ptCount val="12"/>
                <c:pt idx="0">
                  <c:v>0</c:v>
                </c:pt>
                <c:pt idx="1">
                  <c:v>0</c:v>
                </c:pt>
                <c:pt idx="2">
                  <c:v>0</c:v>
                </c:pt>
                <c:pt idx="3" formatCode="0.0%">
                  <c:v>0</c:v>
                </c:pt>
                <c:pt idx="4">
                  <c:v>7</c:v>
                </c:pt>
                <c:pt idx="5" formatCode="0_ ">
                  <c:v>5</c:v>
                </c:pt>
                <c:pt idx="6" formatCode="0_ ">
                  <c:v>2</c:v>
                </c:pt>
                <c:pt idx="7" formatCode="0.0%">
                  <c:v>0.7142857142857143</c:v>
                </c:pt>
                <c:pt idx="8">
                  <c:v>42</c:v>
                </c:pt>
                <c:pt idx="9" formatCode="0_ ">
                  <c:v>6</c:v>
                </c:pt>
                <c:pt idx="10" formatCode="0_ ">
                  <c:v>36</c:v>
                </c:pt>
                <c:pt idx="11" formatCode="0.0%">
                  <c:v>0.14285714285714285</c:v>
                </c:pt>
              </c:numCache>
            </c:numRef>
          </c:val>
          <c:extLst>
            <c:ext xmlns:c16="http://schemas.microsoft.com/office/drawing/2014/chart" uri="{C3380CC4-5D6E-409C-BE32-E72D297353CC}">
              <c16:uniqueId val="{00000000-F94E-4087-BEF5-7D909F23AE8E}"/>
            </c:ext>
          </c:extLst>
        </c:ser>
        <c:ser>
          <c:idx val="1"/>
          <c:order val="1"/>
          <c:tx>
            <c:strRef>
              <c:f>'0.수행관리'!$N$7</c:f>
              <c:strCache>
                <c:ptCount val="1"/>
                <c:pt idx="0">
                  <c:v>2.기능</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'0.수행관리'!$O$7:$Z$7</c:f>
              <c:numCache>
                <c:formatCode>General</c:formatCode>
                <c:ptCount val="12"/>
                <c:pt idx="0">
                  <c:v>0</c:v>
                </c:pt>
                <c:pt idx="1">
                  <c:v>0</c:v>
                </c:pt>
                <c:pt idx="2">
                  <c:v>0</c:v>
                </c:pt>
                <c:pt idx="3" formatCode="0.0%">
                  <c:v>0</c:v>
                </c:pt>
                <c:pt idx="4">
                  <c:v>5</c:v>
                </c:pt>
                <c:pt idx="5" formatCode="0_ ">
                  <c:v>4</c:v>
                </c:pt>
                <c:pt idx="6" formatCode="0_ ">
                  <c:v>1</c:v>
                </c:pt>
                <c:pt idx="7" formatCode="0.0%">
                  <c:v>0.8</c:v>
                </c:pt>
                <c:pt idx="8">
                  <c:v>15</c:v>
                </c:pt>
                <c:pt idx="9" formatCode="0_ ">
                  <c:v>4</c:v>
                </c:pt>
                <c:pt idx="10" formatCode="0_ ">
                  <c:v>11</c:v>
                </c:pt>
                <c:pt idx="11" formatCode="0.0%">
                  <c:v>0.26666666666666666</c:v>
                </c:pt>
              </c:numCache>
            </c:numRef>
          </c:val>
          <c:extLst>
            <c:ext xmlns:c16="http://schemas.microsoft.com/office/drawing/2014/chart" uri="{C3380CC4-5D6E-409C-BE32-E72D297353CC}">
              <c16:uniqueId val="{00000001-F94E-4087-BEF5-7D909F23AE8E}"/>
            </c:ext>
          </c:extLst>
        </c:ser>
        <c:ser>
          <c:idx val="2"/>
          <c:order val="2"/>
          <c:tx>
            <c:strRef>
              <c:f>'0.수행관리'!$N$8</c:f>
              <c:strCache>
                <c:ptCount val="1"/>
                <c:pt idx="0">
                  <c:v>3.분석</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'0.수행관리'!$O$8:$Z$8</c:f>
              <c:numCache>
                <c:formatCode>General</c:formatCode>
                <c:ptCount val="12"/>
                <c:pt idx="0">
                  <c:v>0</c:v>
                </c:pt>
                <c:pt idx="1">
                  <c:v>0</c:v>
                </c:pt>
                <c:pt idx="2">
                  <c:v>0</c:v>
                </c:pt>
                <c:pt idx="3" formatCode="0.0%">
                  <c:v>0</c:v>
                </c:pt>
                <c:pt idx="4">
                  <c:v>20</c:v>
                </c:pt>
                <c:pt idx="5" formatCode="0_ ">
                  <c:v>18</c:v>
                </c:pt>
                <c:pt idx="6" formatCode="0_ ">
                  <c:v>2</c:v>
                </c:pt>
                <c:pt idx="7" formatCode="0.0%">
                  <c:v>0.9</c:v>
                </c:pt>
                <c:pt idx="8">
                  <c:v>80</c:v>
                </c:pt>
                <c:pt idx="9" formatCode="0_ ">
                  <c:v>18</c:v>
                </c:pt>
                <c:pt idx="10" formatCode="0_ ">
                  <c:v>62</c:v>
                </c:pt>
                <c:pt idx="11" formatCode="0.0%">
                  <c:v>0.22500000000000001</c:v>
                </c:pt>
              </c:numCache>
            </c:numRef>
          </c:val>
          <c:extLst>
            <c:ext xmlns:c16="http://schemas.microsoft.com/office/drawing/2014/chart" uri="{C3380CC4-5D6E-409C-BE32-E72D297353CC}">
              <c16:uniqueId val="{00000002-F94E-4087-BEF5-7D909F23AE8E}"/>
            </c:ext>
          </c:extLst>
        </c:ser>
        <c:ser>
          <c:idx val="3"/>
          <c:order val="3"/>
          <c:tx>
            <c:strRef>
              <c:f>'0.수행관리'!$N$9</c:f>
              <c:strCache>
                <c:ptCount val="1"/>
                <c:pt idx="0">
                  <c:v>4.서비스</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'0.수행관리'!$O$9:$Z$9</c:f>
              <c:numCache>
                <c:formatCode>General</c:formatCode>
                <c:ptCount val="12"/>
                <c:pt idx="0">
                  <c:v>26</c:v>
                </c:pt>
                <c:pt idx="1">
                  <c:v>8</c:v>
                </c:pt>
                <c:pt idx="2">
                  <c:v>18</c:v>
                </c:pt>
                <c:pt idx="3" formatCode="0.0%">
                  <c:v>0.30769230769230771</c:v>
                </c:pt>
                <c:pt idx="4">
                  <c:v>63</c:v>
                </c:pt>
                <c:pt idx="5" formatCode="0_ ">
                  <c:v>50</c:v>
                </c:pt>
                <c:pt idx="6" formatCode="0_ ">
                  <c:v>13</c:v>
                </c:pt>
                <c:pt idx="7" formatCode="0.0%">
                  <c:v>0.79365079365079361</c:v>
                </c:pt>
                <c:pt idx="8">
                  <c:v>238</c:v>
                </c:pt>
                <c:pt idx="9" formatCode="0_ ">
                  <c:v>58</c:v>
                </c:pt>
                <c:pt idx="10" formatCode="0_ ">
                  <c:v>180</c:v>
                </c:pt>
                <c:pt idx="11" formatCode="0.0%">
                  <c:v>0.24369747899159663</c:v>
                </c:pt>
              </c:numCache>
            </c:numRef>
          </c:val>
          <c:extLst>
            <c:ext xmlns:c16="http://schemas.microsoft.com/office/drawing/2014/chart" uri="{C3380CC4-5D6E-409C-BE32-E72D297353CC}">
              <c16:uniqueId val="{00000003-F94E-4087-BEF5-7D909F23AE8E}"/>
            </c:ext>
          </c:extLst>
        </c:ser>
        <c:ser>
          <c:idx val="4"/>
          <c:order val="4"/>
          <c:tx>
            <c:strRef>
              <c:f>'0.수행관리'!$N$10</c:f>
              <c:strCache>
                <c:ptCount val="1"/>
                <c:pt idx="0">
                  <c:v>계</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'0.수행관리'!$O$10:$Z$10</c:f>
              <c:numCache>
                <c:formatCode>General</c:formatCode>
                <c:ptCount val="12"/>
                <c:pt idx="0">
                  <c:v>26</c:v>
                </c:pt>
                <c:pt idx="1">
                  <c:v>8</c:v>
                </c:pt>
                <c:pt idx="2">
                  <c:v>18</c:v>
                </c:pt>
                <c:pt idx="3" formatCode="0.0%">
                  <c:v>0.30769230769230771</c:v>
                </c:pt>
                <c:pt idx="4">
                  <c:v>95</c:v>
                </c:pt>
                <c:pt idx="5" formatCode="0_ ">
                  <c:v>77</c:v>
                </c:pt>
                <c:pt idx="6" formatCode="0_ ">
                  <c:v>18</c:v>
                </c:pt>
                <c:pt idx="7" formatCode="0.0%">
                  <c:v>0.81052631578947365</c:v>
                </c:pt>
                <c:pt idx="8">
                  <c:v>375</c:v>
                </c:pt>
                <c:pt idx="9" formatCode="0_ ">
                  <c:v>86</c:v>
                </c:pt>
                <c:pt idx="10" formatCode="0_ ">
                  <c:v>289</c:v>
                </c:pt>
                <c:pt idx="11" formatCode="0.0%">
                  <c:v>0.22933333333333333</c:v>
                </c:pt>
              </c:numCache>
            </c:numRef>
          </c:val>
          <c:extLst>
            <c:ext xmlns:c16="http://schemas.microsoft.com/office/drawing/2014/chart" uri="{C3380CC4-5D6E-409C-BE32-E72D297353CC}">
              <c16:uniqueId val="{00000004-F94E-4087-BEF5-7D909F23AE8E}"/>
            </c:ext>
          </c:extLst>
        </c:ser>
        <c:dLbls>
          <c:showLegendKey val="0"/>
          <c:showVal val="0"/>
          <c:showCatName val="0"/>
          <c:showSerName val="0"/>
          <c:showPercent val="0"/>
          <c:showBubbleSize val="0"/>
        </c:dLbls>
        <c:gapWidth val="164"/>
        <c:overlap val="-22"/>
        <c:axId val="1627805632"/>
        <c:axId val="1627806464"/>
      </c:barChart>
      <c:catAx>
        <c:axId val="162780563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627806464"/>
        <c:crosses val="autoZero"/>
        <c:auto val="1"/>
        <c:lblAlgn val="ctr"/>
        <c:lblOffset val="100"/>
        <c:noMultiLvlLbl val="0"/>
      </c:catAx>
      <c:valAx>
        <c:axId val="1627806464"/>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62780563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254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금주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'0.수행관리'!$O$163:$O$164</c:f>
              <c:strCache>
                <c:ptCount val="2"/>
                <c:pt idx="0">
                  <c:v>금주</c:v>
                </c:pt>
                <c:pt idx="1">
                  <c:v>대상</c:v>
                </c:pt>
              </c:strCache>
            </c:strRef>
          </c:tx>
          <c:spPr>
            <a:solidFill>
              <a:schemeClr val="accent1"/>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'0.수행관리'!$O$165:$O$169</c:f>
              <c:numCache>
                <c:formatCode>General</c:formatCode>
                <c:ptCount val="5"/>
                <c:pt idx="0">
                  <c:v>13</c:v>
                </c:pt>
                <c:pt idx="1">
                  <c:v>13</c:v>
                </c:pt>
                <c:pt idx="2">
                  <c:v>0</c:v>
                </c:pt>
                <c:pt idx="4">
                  <c:v>26</c:v>
                </c:pt>
              </c:numCache>
            </c:numRef>
          </c:val>
          <c:extLst>
            <c:ext xmlns:c16="http://schemas.microsoft.com/office/drawing/2014/chart" uri="{C3380CC4-5D6E-409C-BE32-E72D297353CC}">
              <c16:uniqueId val="{00000000-8AB6-4A04-88CE-10A22CB76850}"/>
            </c:ext>
          </c:extLst>
        </c:ser>
        <c:ser>
          <c:idx val="1"/>
          <c:order val="1"/>
          <c:tx>
            <c:strRef>
              <c:f>'0.수행관리'!$P$163:$P$164</c:f>
              <c:strCache>
                <c:ptCount val="2"/>
                <c:pt idx="0">
                  <c:v>금주</c:v>
                </c:pt>
                <c:pt idx="1">
                  <c:v>완료</c:v>
                </c:pt>
              </c:strCache>
            </c:strRef>
          </c:tx>
          <c:spPr>
            <a:solidFill>
              <a:schemeClr val="accent2"/>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'0.수행관리'!$P$165:$P$169</c:f>
              <c:numCache>
                <c:formatCode>General</c:formatCode>
                <c:ptCount val="5"/>
                <c:pt idx="0">
                  <c:v>8</c:v>
                </c:pt>
                <c:pt idx="1">
                  <c:v>0</c:v>
                </c:pt>
                <c:pt idx="2">
                  <c:v>0</c:v>
                </c:pt>
                <c:pt idx="4">
                  <c:v>0</c:v>
                </c:pt>
              </c:numCache>
            </c:numRef>
          </c:val>
          <c:extLst>
            <c:ext xmlns:c16="http://schemas.microsoft.com/office/drawing/2014/chart" uri="{C3380CC4-5D6E-409C-BE32-E72D297353CC}">
              <c16:uniqueId val="{00000001-8AB6-4A04-88CE-10A22CB76850}"/>
            </c:ext>
          </c:extLst>
        </c:ser>
        <c:ser>
          <c:idx val="2"/>
          <c:order val="2"/>
          <c:tx>
            <c:strRef>
              <c:f>'0.수행관리'!$Q$163:$Q$164</c:f>
              <c:strCache>
                <c:ptCount val="2"/>
                <c:pt idx="0">
                  <c:v>금주</c:v>
                </c:pt>
                <c:pt idx="1">
                  <c:v>미결</c:v>
                </c:pt>
              </c:strCache>
            </c:strRef>
          </c:tx>
          <c:spPr>
            <a:solidFill>
              <a:schemeClr val="accent3"/>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'0.수행관리'!$Q$165:$Q$169</c:f>
              <c:numCache>
                <c:formatCode>General</c:formatCode>
                <c:ptCount val="5"/>
                <c:pt idx="0">
                  <c:v>5</c:v>
                </c:pt>
                <c:pt idx="1">
                  <c:v>13</c:v>
                </c:pt>
                <c:pt idx="2">
                  <c:v>0</c:v>
                </c:pt>
                <c:pt idx="4">
                  <c:v>26</c:v>
                </c:pt>
              </c:numCache>
            </c:numRef>
          </c:val>
          <c:extLst>
            <c:ext xmlns:c16="http://schemas.microsoft.com/office/drawing/2014/chart" uri="{C3380CC4-5D6E-409C-BE32-E72D297353CC}">
              <c16:uniqueId val="{00000002-8AB6-4A04-88CE-10A22CB76850}"/>
            </c:ext>
          </c:extLst>
        </c:ser>
        <c:dLbls>
          <c:showLegendKey val="0"/>
          <c:showVal val="0"/>
          <c:showCatName val="0"/>
          <c:showSerName val="0"/>
          <c:showPercent val="0"/>
          <c:showBubbleSize val="0"/>
        </c:dLbls>
        <c:gapWidth val="219"/>
        <c:overlap val="-27"/>
        <c:axId val="838984703"/>
        <c:axId val="838981375"/>
      </c:barChart>
      <c:lineChart>
        <c:grouping val="standard"/>
        <c:varyColors val="0"/>
        <c:ser>
          <c:idx val="3"/>
          <c:order val="3"/>
          <c:tx>
            <c:strRef>
              <c:f>'0.수행관리'!$R$163:$R$164</c:f>
              <c:strCache>
                <c:ptCount val="2"/>
                <c:pt idx="0">
                  <c:v>금주</c:v>
                </c:pt>
                <c:pt idx="1">
                  <c:v>계획대비</c:v>
                </c:pt>
              </c:strCache>
            </c:strRef>
          </c:tx>
          <c:spPr>
            <a:ln w="28575" cap="rnd">
              <a:solidFill>
                <a:schemeClr val="accent4"/>
              </a:solidFill>
              <a:round/>
            </a:ln>
            <a:effectLst/>
          </c:spPr>
          <c:marker>
            <c:symbol val="none"/>
          </c:marker>
          <c:cat>
            <c:strRef>
              <c:f>'0.수행관리'!$N$165:$N$169</c:f>
              <c:strCache>
                <c:ptCount val="5"/>
                <c:pt idx="0">
                  <c:v>김지훈</c:v>
                </c:pt>
                <c:pt idx="1">
                  <c:v>권오재</c:v>
                </c:pt>
                <c:pt idx="2">
                  <c:v>TBD(고도화)</c:v>
                </c:pt>
                <c:pt idx="4">
                  <c:v>계</c:v>
                </c:pt>
              </c:strCache>
            </c:strRef>
          </c:cat>
          <c:val>
            <c:numRef>
              <c:f>'0.수행관리'!$R$165:$R$169</c:f>
              <c:numCache>
                <c:formatCode>0.0%</c:formatCode>
                <c:ptCount val="5"/>
                <c:pt idx="0">
                  <c:v>0.61538461538461542</c:v>
                </c:pt>
                <c:pt idx="1">
                  <c:v>0</c:v>
                </c:pt>
                <c:pt idx="2">
                  <c:v>0</c:v>
                </c:pt>
                <c:pt idx="4">
                  <c:v>0</c:v>
                </c:pt>
              </c:numCache>
            </c:numRef>
          </c:val>
          <c:smooth val="0"/>
          <c:extLst>
            <c:ext xmlns:c16="http://schemas.microsoft.com/office/drawing/2014/chart" uri="{C3380CC4-5D6E-409C-BE32-E72D297353CC}">
              <c16:uniqueId val="{00000003-8AB6-4A04-88CE-10A22CB76850}"/>
            </c:ext>
          </c:extLst>
        </c:ser>
        <c:dLbls>
          <c:showLegendKey val="0"/>
          <c:showVal val="0"/>
          <c:showCatName val="0"/>
          <c:showSerName val="0"/>
          <c:showPercent val="0"/>
          <c:showBubbleSize val="0"/>
        </c:dLbls>
        <c:marker val="1"/>
        <c:smooth val="0"/>
        <c:axId val="838976383"/>
        <c:axId val="838978463"/>
      </c:lineChart>
      <c:catAx>
        <c:axId val="83898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38981375"/>
        <c:crosses val="autoZero"/>
        <c:auto val="1"/>
        <c:lblAlgn val="ctr"/>
        <c:lblOffset val="100"/>
        <c:noMultiLvlLbl val="0"/>
      </c:catAx>
      <c:valAx>
        <c:axId val="83898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38984703"/>
        <c:crosses val="autoZero"/>
        <c:crossBetween val="between"/>
      </c:valAx>
      <c:valAx>
        <c:axId val="838978463"/>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38976383"/>
        <c:crosses val="max"/>
        <c:crossBetween val="between"/>
      </c:valAx>
      <c:catAx>
        <c:axId val="838976383"/>
        <c:scaling>
          <c:orientation val="minMax"/>
        </c:scaling>
        <c:delete val="1"/>
        <c:axPos val="b"/>
        <c:numFmt formatCode="General" sourceLinked="1"/>
        <c:majorTickMark val="none"/>
        <c:minorTickMark val="none"/>
        <c:tickLblPos val="nextTo"/>
        <c:crossAx val="838978463"/>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'0.수행관리'!$S$163:$S$164</c:f>
              <c:strCache>
                <c:ptCount val="2"/>
                <c:pt idx="0">
                  <c:v>전주</c:v>
                </c:pt>
                <c:pt idx="1">
                  <c:v>대상</c:v>
                </c:pt>
              </c:strCache>
            </c:strRef>
          </c:tx>
          <c:spPr>
            <a:solidFill>
              <a:schemeClr val="accent1"/>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'0.수행관리'!$S$165:$S$169</c:f>
              <c:numCache>
                <c:formatCode>General</c:formatCode>
                <c:ptCount val="5"/>
                <c:pt idx="0">
                  <c:v>42</c:v>
                </c:pt>
                <c:pt idx="1">
                  <c:v>53</c:v>
                </c:pt>
                <c:pt idx="2">
                  <c:v>0</c:v>
                </c:pt>
                <c:pt idx="4">
                  <c:v>95</c:v>
                </c:pt>
              </c:numCache>
            </c:numRef>
          </c:val>
          <c:extLst>
            <c:ext xmlns:c16="http://schemas.microsoft.com/office/drawing/2014/chart" uri="{C3380CC4-5D6E-409C-BE32-E72D297353CC}">
              <c16:uniqueId val="{00000000-F4B8-4408-B7E5-C50BBC6A430A}"/>
            </c:ext>
          </c:extLst>
        </c:ser>
        <c:ser>
          <c:idx val="1"/>
          <c:order val="1"/>
          <c:tx>
            <c:strRef>
              <c:f>'0.수행관리'!$T$163:$T$164</c:f>
              <c:strCache>
                <c:ptCount val="2"/>
                <c:pt idx="0">
                  <c:v>전주</c:v>
                </c:pt>
                <c:pt idx="1">
                  <c:v>완료</c:v>
                </c:pt>
              </c:strCache>
            </c:strRef>
          </c:tx>
          <c:spPr>
            <a:solidFill>
              <a:schemeClr val="accent2"/>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'0.수행관리'!$T$165:$T$169</c:f>
              <c:numCache>
                <c:formatCode>0_ </c:formatCode>
                <c:ptCount val="5"/>
                <c:pt idx="0">
                  <c:v>41</c:v>
                </c:pt>
                <c:pt idx="1">
                  <c:v>36</c:v>
                </c:pt>
                <c:pt idx="2">
                  <c:v>0</c:v>
                </c:pt>
                <c:pt idx="4">
                  <c:v>77</c:v>
                </c:pt>
              </c:numCache>
            </c:numRef>
          </c:val>
          <c:extLst>
            <c:ext xmlns:c16="http://schemas.microsoft.com/office/drawing/2014/chart" uri="{C3380CC4-5D6E-409C-BE32-E72D297353CC}">
              <c16:uniqueId val="{00000001-F4B8-4408-B7E5-C50BBC6A430A}"/>
            </c:ext>
          </c:extLst>
        </c:ser>
        <c:ser>
          <c:idx val="2"/>
          <c:order val="2"/>
          <c:tx>
            <c:strRef>
              <c:f>'0.수행관리'!$U$163:$U$164</c:f>
              <c:strCache>
                <c:ptCount val="2"/>
                <c:pt idx="0">
                  <c:v>전주</c:v>
                </c:pt>
                <c:pt idx="1">
                  <c:v>미결</c:v>
                </c:pt>
              </c:strCache>
            </c:strRef>
          </c:tx>
          <c:spPr>
            <a:solidFill>
              <a:schemeClr val="accent3"/>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'0.수행관리'!$U$165:$U$169</c:f>
              <c:numCache>
                <c:formatCode>0_ </c:formatCode>
                <c:ptCount val="5"/>
                <c:pt idx="0">
                  <c:v>1</c:v>
                </c:pt>
                <c:pt idx="1">
                  <c:v>17</c:v>
                </c:pt>
                <c:pt idx="2">
                  <c:v>0</c:v>
                </c:pt>
                <c:pt idx="4">
                  <c:v>18</c:v>
                </c:pt>
              </c:numCache>
            </c:numRef>
          </c:val>
          <c:extLst>
            <c:ext xmlns:c16="http://schemas.microsoft.com/office/drawing/2014/chart" uri="{C3380CC4-5D6E-409C-BE32-E72D297353CC}">
              <c16:uniqueId val="{00000002-F4B8-4408-B7E5-C50BBC6A430A}"/>
            </c:ext>
          </c:extLst>
        </c:ser>
        <c:dLbls>
          <c:showLegendKey val="0"/>
          <c:showVal val="0"/>
          <c:showCatName val="0"/>
          <c:showSerName val="0"/>
          <c:showPercent val="0"/>
          <c:showBubbleSize val="0"/>
        </c:dLbls>
        <c:gapWidth val="219"/>
        <c:overlap val="-27"/>
        <c:axId val="879361839"/>
        <c:axId val="879360175"/>
      </c:barChart>
      <c:lineChart>
        <c:grouping val="standard"/>
        <c:varyColors val="0"/>
        <c:ser>
          <c:idx val="3"/>
          <c:order val="3"/>
          <c:tx>
            <c:strRef>
              <c:f>'0.수행관리'!$V$163:$V$164</c:f>
              <c:strCache>
                <c:ptCount val="2"/>
                <c:pt idx="0">
                  <c:v>전주</c:v>
                </c:pt>
                <c:pt idx="1">
                  <c:v>계획대비</c:v>
                </c:pt>
              </c:strCache>
            </c:strRef>
          </c:tx>
          <c:spPr>
            <a:ln w="28575" cap="rnd">
              <a:solidFill>
                <a:schemeClr val="accent4"/>
              </a:solidFill>
              <a:round/>
            </a:ln>
            <a:effectLst/>
          </c:spPr>
          <c:marker>
            <c:symbol val="none"/>
          </c:marker>
          <c:cat>
            <c:strRef>
              <c:f>'0.수행관리'!$N$165:$N$169</c:f>
              <c:strCache>
                <c:ptCount val="5"/>
                <c:pt idx="0">
                  <c:v>김지훈</c:v>
                </c:pt>
                <c:pt idx="1">
                  <c:v>권오재</c:v>
                </c:pt>
                <c:pt idx="2">
                  <c:v>TBD(고도화)</c:v>
                </c:pt>
                <c:pt idx="4">
                  <c:v>계</c:v>
                </c:pt>
              </c:strCache>
            </c:strRef>
          </c:cat>
          <c:val>
            <c:numRef>
              <c:f>'0.수행관리'!$V$165:$V$169</c:f>
              <c:numCache>
                <c:formatCode>0.0%</c:formatCode>
                <c:ptCount val="5"/>
                <c:pt idx="0">
                  <c:v>0.97619047619047616</c:v>
                </c:pt>
                <c:pt idx="1">
                  <c:v>0.67924528301886788</c:v>
                </c:pt>
                <c:pt idx="2">
                  <c:v>0</c:v>
                </c:pt>
                <c:pt idx="4">
                  <c:v>0.81052631578947365</c:v>
                </c:pt>
              </c:numCache>
            </c:numRef>
          </c:val>
          <c:smooth val="0"/>
          <c:extLst>
            <c:ext xmlns:c16="http://schemas.microsoft.com/office/drawing/2014/chart" uri="{C3380CC4-5D6E-409C-BE32-E72D297353CC}">
              <c16:uniqueId val="{00000003-F4B8-4408-B7E5-C50BBC6A430A}"/>
            </c:ext>
          </c:extLst>
        </c:ser>
        <c:dLbls>
          <c:showLegendKey val="0"/>
          <c:showVal val="0"/>
          <c:showCatName val="0"/>
          <c:showSerName val="0"/>
          <c:showPercent val="0"/>
          <c:showBubbleSize val="0"/>
        </c:dLbls>
        <c:marker val="1"/>
        <c:smooth val="0"/>
        <c:axId val="852016943"/>
        <c:axId val="879363503"/>
      </c:lineChart>
      <c:catAx>
        <c:axId val="87936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9360175"/>
        <c:crosses val="autoZero"/>
        <c:auto val="1"/>
        <c:lblAlgn val="ctr"/>
        <c:lblOffset val="100"/>
        <c:noMultiLvlLbl val="0"/>
      </c:catAx>
      <c:valAx>
        <c:axId val="87936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9361839"/>
        <c:crosses val="autoZero"/>
        <c:crossBetween val="between"/>
      </c:valAx>
      <c:valAx>
        <c:axId val="879363503"/>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52016943"/>
        <c:crosses val="max"/>
        <c:crossBetween val="between"/>
      </c:valAx>
      <c:catAx>
        <c:axId val="852016943"/>
        <c:scaling>
          <c:orientation val="minMax"/>
        </c:scaling>
        <c:delete val="1"/>
        <c:axPos val="b"/>
        <c:numFmt formatCode="General" sourceLinked="1"/>
        <c:majorTickMark val="none"/>
        <c:minorTickMark val="none"/>
        <c:tickLblPos val="nextTo"/>
        <c:crossAx val="879363503"/>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18</xdr:col>
      <xdr:colOff>984437</xdr:colOff>
      <xdr:row>31</xdr:row>
      <xdr:rowOff>203386</xdr:rowOff>
    </xdr:from>
    <xdr:to>
      <xdr:col>18</xdr:col>
      <xdr:colOff>2767729</xdr:colOff>
      <xdr:row>33</xdr:row>
      <xdr:rowOff>123140</xdr:rowOff>
    </xdr:to>
    <xdr:pic>
      <xdr:nvPicPr>
        <xdr:cNvPr id="2" name="_x495248368" descr="EMB000033c000f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152402</xdr:rowOff>
    </xdr:from>
    <xdr:to>
      <xdr:col>7</xdr:col>
      <xdr:colOff>619125</xdr:colOff>
      <xdr:row>5</xdr:row>
      <xdr:rowOff>152402</xdr:rowOff>
    </xdr:to>
    <xdr:cxnSp macro="">
      <xdr:nvCxnSpPr>
        <xdr:cNvPr id="2" name="직선 화살표 연결선 1"/>
        <xdr:cNvCxnSpPr/>
      </xdr:nvCxnSpPr>
      <xdr:spPr>
        <a:xfrm>
          <a:off x="3676650" y="1304927"/>
          <a:ext cx="1333500" cy="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xdr:row>
      <xdr:rowOff>152402</xdr:rowOff>
    </xdr:from>
    <xdr:to>
      <xdr:col>7</xdr:col>
      <xdr:colOff>47625</xdr:colOff>
      <xdr:row>6</xdr:row>
      <xdr:rowOff>152402</xdr:rowOff>
    </xdr:to>
    <xdr:cxnSp macro="">
      <xdr:nvCxnSpPr>
        <xdr:cNvPr id="3" name="직선 화살표 연결선 2"/>
        <xdr:cNvCxnSpPr/>
      </xdr:nvCxnSpPr>
      <xdr:spPr>
        <a:xfrm>
          <a:off x="3714750" y="16192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xdr:row>
      <xdr:rowOff>171452</xdr:rowOff>
    </xdr:from>
    <xdr:to>
      <xdr:col>7</xdr:col>
      <xdr:colOff>9525</xdr:colOff>
      <xdr:row>8</xdr:row>
      <xdr:rowOff>171452</xdr:rowOff>
    </xdr:to>
    <xdr:cxnSp macro="">
      <xdr:nvCxnSpPr>
        <xdr:cNvPr id="4" name="직선 화살표 연결선 3"/>
        <xdr:cNvCxnSpPr/>
      </xdr:nvCxnSpPr>
      <xdr:spPr>
        <a:xfrm>
          <a:off x="3676650" y="22669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266700</xdr:colOff>
      <xdr:row>11</xdr:row>
      <xdr:rowOff>161927</xdr:rowOff>
    </xdr:from>
    <xdr:to>
      <xdr:col>9</xdr:col>
      <xdr:colOff>200025</xdr:colOff>
      <xdr:row>11</xdr:row>
      <xdr:rowOff>161927</xdr:rowOff>
    </xdr:to>
    <xdr:cxnSp macro="">
      <xdr:nvCxnSpPr>
        <xdr:cNvPr id="5" name="직선 화살표 연결선 4"/>
        <xdr:cNvCxnSpPr/>
      </xdr:nvCxnSpPr>
      <xdr:spPr>
        <a:xfrm>
          <a:off x="5295900" y="32004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xdr:row>
      <xdr:rowOff>171452</xdr:rowOff>
    </xdr:from>
    <xdr:to>
      <xdr:col>20</xdr:col>
      <xdr:colOff>0</xdr:colOff>
      <xdr:row>14</xdr:row>
      <xdr:rowOff>171452</xdr:rowOff>
    </xdr:to>
    <xdr:cxnSp macro="">
      <xdr:nvCxnSpPr>
        <xdr:cNvPr id="6" name="직선 화살표 연결선 5"/>
        <xdr:cNvCxnSpPr/>
      </xdr:nvCxnSpPr>
      <xdr:spPr>
        <a:xfrm>
          <a:off x="7400925" y="4152902"/>
          <a:ext cx="672465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xdr:colOff>
      <xdr:row>15</xdr:row>
      <xdr:rowOff>152402</xdr:rowOff>
    </xdr:from>
    <xdr:to>
      <xdr:col>23</xdr:col>
      <xdr:colOff>771525</xdr:colOff>
      <xdr:row>15</xdr:row>
      <xdr:rowOff>152402</xdr:rowOff>
    </xdr:to>
    <xdr:cxnSp macro="">
      <xdr:nvCxnSpPr>
        <xdr:cNvPr id="7" name="직선 화살표 연결선 6"/>
        <xdr:cNvCxnSpPr/>
      </xdr:nvCxnSpPr>
      <xdr:spPr>
        <a:xfrm>
          <a:off x="14135100" y="4448177"/>
          <a:ext cx="298132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636298</xdr:colOff>
      <xdr:row>12</xdr:row>
      <xdr:rowOff>152402</xdr:rowOff>
    </xdr:from>
    <xdr:to>
      <xdr:col>8</xdr:col>
      <xdr:colOff>390525</xdr:colOff>
      <xdr:row>12</xdr:row>
      <xdr:rowOff>152402</xdr:rowOff>
    </xdr:to>
    <xdr:cxnSp macro="">
      <xdr:nvCxnSpPr>
        <xdr:cNvPr id="8" name="직선 화살표 연결선 7"/>
        <xdr:cNvCxnSpPr/>
      </xdr:nvCxnSpPr>
      <xdr:spPr>
        <a:xfrm>
          <a:off x="5027323" y="3505202"/>
          <a:ext cx="392402"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10</xdr:row>
      <xdr:rowOff>152400</xdr:rowOff>
    </xdr:from>
    <xdr:to>
      <xdr:col>10</xdr:col>
      <xdr:colOff>771525</xdr:colOff>
      <xdr:row>10</xdr:row>
      <xdr:rowOff>152400</xdr:rowOff>
    </xdr:to>
    <xdr:cxnSp macro="">
      <xdr:nvCxnSpPr>
        <xdr:cNvPr id="9" name="직선 화살표 연결선 8"/>
        <xdr:cNvCxnSpPr/>
      </xdr:nvCxnSpPr>
      <xdr:spPr>
        <a:xfrm>
          <a:off x="6153150" y="2876550"/>
          <a:ext cx="12192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7</xdr:row>
      <xdr:rowOff>161927</xdr:rowOff>
    </xdr:from>
    <xdr:to>
      <xdr:col>8</xdr:col>
      <xdr:colOff>752475</xdr:colOff>
      <xdr:row>7</xdr:row>
      <xdr:rowOff>161927</xdr:rowOff>
    </xdr:to>
    <xdr:cxnSp macro="">
      <xdr:nvCxnSpPr>
        <xdr:cNvPr id="10" name="직선 화살표 연결선 9"/>
        <xdr:cNvCxnSpPr/>
      </xdr:nvCxnSpPr>
      <xdr:spPr>
        <a:xfrm>
          <a:off x="5057775" y="19431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161925</xdr:rowOff>
    </xdr:from>
    <xdr:to>
      <xdr:col>10</xdr:col>
      <xdr:colOff>781050</xdr:colOff>
      <xdr:row>9</xdr:row>
      <xdr:rowOff>161925</xdr:rowOff>
    </xdr:to>
    <xdr:cxnSp macro="">
      <xdr:nvCxnSpPr>
        <xdr:cNvPr id="11" name="직선 화살표 연결선 10"/>
        <xdr:cNvCxnSpPr/>
      </xdr:nvCxnSpPr>
      <xdr:spPr>
        <a:xfrm>
          <a:off x="5819775" y="2571750"/>
          <a:ext cx="15621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13</xdr:row>
      <xdr:rowOff>152402</xdr:rowOff>
    </xdr:from>
    <xdr:to>
      <xdr:col>8</xdr:col>
      <xdr:colOff>342900</xdr:colOff>
      <xdr:row>13</xdr:row>
      <xdr:rowOff>152402</xdr:rowOff>
    </xdr:to>
    <xdr:cxnSp macro="">
      <xdr:nvCxnSpPr>
        <xdr:cNvPr id="12" name="직선 화살표 연결선 11"/>
        <xdr:cNvCxnSpPr/>
      </xdr:nvCxnSpPr>
      <xdr:spPr>
        <a:xfrm>
          <a:off x="4543425" y="3819527"/>
          <a:ext cx="82867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3</xdr:row>
      <xdr:rowOff>0</xdr:rowOff>
    </xdr:from>
    <xdr:to>
      <xdr:col>11</xdr:col>
      <xdr:colOff>8039</xdr:colOff>
      <xdr:row>17</xdr:row>
      <xdr:rowOff>26655</xdr:rowOff>
    </xdr:to>
    <xdr:cxnSp macro="">
      <xdr:nvCxnSpPr>
        <xdr:cNvPr id="14" name="직선 화살표 연결선 13"/>
        <xdr:cNvCxnSpPr/>
      </xdr:nvCxnSpPr>
      <xdr:spPr>
        <a:xfrm flipH="1" flipV="1">
          <a:off x="7391400" y="695325"/>
          <a:ext cx="8039" cy="4255755"/>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26</xdr:col>
      <xdr:colOff>192549</xdr:colOff>
      <xdr:row>3</xdr:row>
      <xdr:rowOff>16181</xdr:rowOff>
    </xdr:from>
    <xdr:to>
      <xdr:col>35</xdr:col>
      <xdr:colOff>235565</xdr:colOff>
      <xdr:row>24</xdr:row>
      <xdr:rowOff>143387</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294966</xdr:colOff>
      <xdr:row>2</xdr:row>
      <xdr:rowOff>200535</xdr:rowOff>
    </xdr:from>
    <xdr:to>
      <xdr:col>44</xdr:col>
      <xdr:colOff>573549</xdr:colOff>
      <xdr:row>24</xdr:row>
      <xdr:rowOff>143386</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49160</xdr:colOff>
      <xdr:row>63</xdr:row>
      <xdr:rowOff>67390</xdr:rowOff>
    </xdr:from>
    <xdr:to>
      <xdr:col>25</xdr:col>
      <xdr:colOff>665726</xdr:colOff>
      <xdr:row>95</xdr:row>
      <xdr:rowOff>30726</xdr:rowOff>
    </xdr:to>
    <xdr:graphicFrame macro="">
      <xdr:nvGraphicFramePr>
        <xdr:cNvPr id="7" name="차트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28680</xdr:colOff>
      <xdr:row>95</xdr:row>
      <xdr:rowOff>67389</xdr:rowOff>
    </xdr:from>
    <xdr:to>
      <xdr:col>25</xdr:col>
      <xdr:colOff>655484</xdr:colOff>
      <xdr:row>127</xdr:row>
      <xdr:rowOff>163869</xdr:rowOff>
    </xdr:to>
    <xdr:graphicFrame macro="">
      <xdr:nvGraphicFramePr>
        <xdr:cNvPr id="8" name="차트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28677</xdr:colOff>
      <xdr:row>2</xdr:row>
      <xdr:rowOff>200537</xdr:rowOff>
    </xdr:from>
    <xdr:to>
      <xdr:col>53</xdr:col>
      <xdr:colOff>655484</xdr:colOff>
      <xdr:row>24</xdr:row>
      <xdr:rowOff>153629</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90130</xdr:colOff>
      <xdr:row>124</xdr:row>
      <xdr:rowOff>149329</xdr:rowOff>
    </xdr:from>
    <xdr:to>
      <xdr:col>26</xdr:col>
      <xdr:colOff>81936</xdr:colOff>
      <xdr:row>157</xdr:row>
      <xdr:rowOff>133145</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18435</xdr:colOff>
      <xdr:row>26</xdr:row>
      <xdr:rowOff>5938</xdr:rowOff>
    </xdr:from>
    <xdr:to>
      <xdr:col>25</xdr:col>
      <xdr:colOff>675968</xdr:colOff>
      <xdr:row>45</xdr:row>
      <xdr:rowOff>245804</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1011904</xdr:colOff>
      <xdr:row>169</xdr:row>
      <xdr:rowOff>190293</xdr:rowOff>
    </xdr:from>
    <xdr:to>
      <xdr:col>18</xdr:col>
      <xdr:colOff>329791</xdr:colOff>
      <xdr:row>188</xdr:row>
      <xdr:rowOff>81935</xdr:rowOff>
    </xdr:to>
    <xdr:graphicFrame macro="">
      <xdr:nvGraphicFramePr>
        <xdr:cNvPr id="9" name="차트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469080</xdr:colOff>
      <xdr:row>170</xdr:row>
      <xdr:rowOff>5939</xdr:rowOff>
    </xdr:from>
    <xdr:to>
      <xdr:col>25</xdr:col>
      <xdr:colOff>114709</xdr:colOff>
      <xdr:row>188</xdr:row>
      <xdr:rowOff>40967</xdr:rowOff>
    </xdr:to>
    <xdr:graphicFrame macro="">
      <xdr:nvGraphicFramePr>
        <xdr:cNvPr id="10" name="차트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182306</xdr:colOff>
      <xdr:row>170</xdr:row>
      <xdr:rowOff>5939</xdr:rowOff>
    </xdr:from>
    <xdr:to>
      <xdr:col>31</xdr:col>
      <xdr:colOff>637048</xdr:colOff>
      <xdr:row>188</xdr:row>
      <xdr:rowOff>30725</xdr:rowOff>
    </xdr:to>
    <xdr:graphicFrame macro="">
      <xdr:nvGraphicFramePr>
        <xdr:cNvPr id="11" name="차트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6"/>
  <sheetViews>
    <sheetView topLeftCell="A13" workbookViewId="0">
      <selection activeCell="AN20" sqref="AN20"/>
    </sheetView>
  </sheetViews>
  <sheetFormatPr defaultColWidth="10" defaultRowHeight="16.5"/>
  <cols>
    <col min="1" max="18" width="3.125" style="92" customWidth="1"/>
    <col min="19" max="19" width="46.5" style="92" customWidth="1"/>
    <col min="20" max="37" width="3.125" style="92" customWidth="1"/>
    <col min="38" max="16384" width="10" style="78"/>
  </cols>
  <sheetData>
    <row r="1" spans="1:37" ht="15">
      <c r="A1" s="77"/>
      <c r="B1" s="77"/>
      <c r="C1" s="77"/>
      <c r="D1" s="77"/>
      <c r="E1" s="483"/>
      <c r="F1" s="483"/>
      <c r="G1" s="483"/>
      <c r="H1" s="483"/>
      <c r="I1" s="483"/>
      <c r="J1" s="483"/>
      <c r="K1" s="483"/>
      <c r="L1" s="483"/>
      <c r="M1" s="483"/>
      <c r="N1" s="77"/>
      <c r="O1" s="77"/>
      <c r="P1" s="77"/>
      <c r="Q1" s="77"/>
      <c r="R1" s="77"/>
      <c r="S1" s="77"/>
      <c r="T1" s="77"/>
      <c r="U1" s="77"/>
      <c r="V1" s="77"/>
      <c r="W1" s="77"/>
      <c r="X1" s="77"/>
      <c r="Y1" s="77"/>
      <c r="Z1" s="77"/>
      <c r="AA1" s="77"/>
      <c r="AB1" s="77"/>
      <c r="AC1" s="77"/>
      <c r="AD1" s="77"/>
      <c r="AE1" s="77"/>
      <c r="AF1" s="77"/>
      <c r="AG1" s="77"/>
      <c r="AH1" s="77"/>
      <c r="AI1" s="77"/>
      <c r="AJ1" s="77"/>
      <c r="AK1" s="77"/>
    </row>
    <row r="2" spans="1:37" ht="15">
      <c r="A2" s="77"/>
      <c r="B2" s="77"/>
      <c r="C2" s="77"/>
      <c r="D2" s="77"/>
      <c r="E2" s="483"/>
      <c r="F2" s="483"/>
      <c r="G2" s="483"/>
      <c r="H2" s="483"/>
      <c r="I2" s="483"/>
      <c r="J2" s="483"/>
      <c r="K2" s="483"/>
      <c r="L2" s="483"/>
      <c r="M2" s="483"/>
      <c r="N2" s="77"/>
      <c r="O2" s="77"/>
      <c r="P2" s="77"/>
      <c r="Q2" s="77"/>
      <c r="R2" s="77"/>
      <c r="S2" s="77"/>
      <c r="T2" s="77"/>
      <c r="U2" s="77"/>
      <c r="V2" s="77"/>
      <c r="W2" s="77"/>
      <c r="X2" s="77"/>
      <c r="Y2" s="77"/>
      <c r="Z2" s="77"/>
      <c r="AA2" s="77"/>
      <c r="AB2" s="77"/>
      <c r="AC2" s="77"/>
      <c r="AD2" s="77"/>
      <c r="AE2" s="77"/>
      <c r="AF2" s="77"/>
      <c r="AG2" s="77"/>
      <c r="AH2" s="77"/>
      <c r="AI2" s="77"/>
      <c r="AJ2" s="77"/>
      <c r="AK2" s="77"/>
    </row>
    <row r="3" spans="1:37" ht="15">
      <c r="A3" s="77"/>
      <c r="B3" s="77"/>
      <c r="C3" s="77"/>
      <c r="D3" s="77"/>
      <c r="E3" s="483"/>
      <c r="F3" s="483"/>
      <c r="G3" s="483"/>
      <c r="H3" s="483"/>
      <c r="I3" s="483"/>
      <c r="J3" s="483"/>
      <c r="K3" s="483"/>
      <c r="L3" s="483"/>
      <c r="M3" s="483"/>
      <c r="N3" s="77"/>
      <c r="O3" s="77"/>
      <c r="P3" s="77"/>
      <c r="Q3" s="77"/>
      <c r="R3" s="77"/>
      <c r="S3" s="77"/>
      <c r="T3" s="77"/>
      <c r="U3" s="77"/>
      <c r="V3" s="77"/>
      <c r="W3" s="77"/>
      <c r="X3" s="77"/>
      <c r="Y3" s="77"/>
      <c r="Z3" s="77"/>
      <c r="AA3" s="77"/>
      <c r="AB3" s="77"/>
      <c r="AC3" s="77"/>
      <c r="AD3" s="77"/>
      <c r="AE3" s="77"/>
      <c r="AF3" s="77"/>
      <c r="AG3" s="77"/>
      <c r="AH3" s="77"/>
      <c r="AI3" s="77"/>
      <c r="AJ3" s="77"/>
      <c r="AK3" s="77"/>
    </row>
    <row r="4" spans="1:37" ht="15">
      <c r="A4" s="77"/>
      <c r="B4" s="77"/>
      <c r="C4" s="77"/>
      <c r="D4" s="77"/>
      <c r="E4" s="483"/>
      <c r="F4" s="483"/>
      <c r="G4" s="483"/>
      <c r="H4" s="483"/>
      <c r="I4" s="483"/>
      <c r="J4" s="483"/>
      <c r="K4" s="483"/>
      <c r="L4" s="483"/>
      <c r="M4" s="483"/>
      <c r="N4" s="77"/>
      <c r="O4" s="77"/>
      <c r="P4" s="77"/>
      <c r="Q4" s="77"/>
      <c r="R4" s="77"/>
      <c r="S4" s="77"/>
      <c r="T4" s="77"/>
      <c r="U4" s="77"/>
      <c r="V4" s="77"/>
      <c r="W4" s="77"/>
      <c r="X4" s="77"/>
      <c r="Y4" s="77"/>
      <c r="Z4" s="77"/>
      <c r="AA4" s="77"/>
      <c r="AB4" s="77"/>
      <c r="AC4" s="77"/>
      <c r="AD4" s="77"/>
      <c r="AE4" s="77"/>
      <c r="AF4" s="77"/>
      <c r="AG4" s="77"/>
      <c r="AH4" s="77"/>
      <c r="AI4" s="77"/>
      <c r="AJ4" s="77"/>
      <c r="AK4" s="77"/>
    </row>
    <row r="5" spans="1:37" ht="33.75">
      <c r="A5" s="77"/>
      <c r="B5" s="77"/>
      <c r="C5" s="77"/>
      <c r="D5" s="77"/>
      <c r="E5" s="483"/>
      <c r="F5" s="483"/>
      <c r="G5" s="483"/>
      <c r="H5" s="483"/>
      <c r="I5" s="483"/>
      <c r="J5" s="483"/>
      <c r="K5" s="483"/>
      <c r="L5" s="483"/>
      <c r="M5" s="483"/>
      <c r="N5" s="77"/>
      <c r="O5" s="77"/>
      <c r="P5" s="77"/>
      <c r="Q5" s="77"/>
      <c r="R5" s="77"/>
      <c r="S5" s="77"/>
      <c r="T5" s="77"/>
      <c r="U5" s="77"/>
      <c r="V5" s="77"/>
      <c r="W5" s="77"/>
      <c r="X5" s="77"/>
      <c r="Y5" s="77"/>
      <c r="Z5" s="77"/>
      <c r="AA5" s="77"/>
      <c r="AB5" s="77"/>
      <c r="AC5" s="77"/>
      <c r="AD5" s="77"/>
      <c r="AE5" s="77"/>
      <c r="AF5" s="77"/>
      <c r="AG5" s="77"/>
      <c r="AH5" s="77"/>
      <c r="AI5" s="77"/>
      <c r="AJ5" s="79"/>
      <c r="AK5" s="77"/>
    </row>
    <row r="6" spans="1:37" ht="33.75">
      <c r="A6" s="77"/>
      <c r="B6" s="77"/>
      <c r="C6" s="77"/>
      <c r="D6" s="77"/>
      <c r="E6" s="483"/>
      <c r="F6" s="483"/>
      <c r="G6" s="483"/>
      <c r="H6" s="483"/>
      <c r="I6" s="483"/>
      <c r="J6" s="483"/>
      <c r="K6" s="483"/>
      <c r="L6" s="483"/>
      <c r="M6" s="483"/>
      <c r="N6" s="77"/>
      <c r="O6" s="77"/>
      <c r="P6" s="77"/>
      <c r="Q6" s="77"/>
      <c r="R6" s="77"/>
      <c r="S6" s="77"/>
      <c r="T6" s="77"/>
      <c r="U6" s="77"/>
      <c r="V6" s="77"/>
      <c r="W6" s="77"/>
      <c r="X6" s="77"/>
      <c r="Y6" s="77"/>
      <c r="Z6" s="77"/>
      <c r="AA6" s="77"/>
      <c r="AB6" s="77"/>
      <c r="AC6" s="77"/>
      <c r="AD6" s="77"/>
      <c r="AE6" s="77"/>
      <c r="AF6" s="77"/>
      <c r="AG6" s="77"/>
      <c r="AH6" s="77"/>
      <c r="AI6" s="77"/>
      <c r="AJ6" s="79"/>
      <c r="AK6" s="77"/>
    </row>
    <row r="7" spans="1:37" s="82" customFormat="1" ht="31.5">
      <c r="A7" s="80"/>
      <c r="B7" s="80"/>
      <c r="C7" s="80"/>
      <c r="D7" s="80"/>
      <c r="E7" s="483"/>
      <c r="F7" s="483"/>
      <c r="G7" s="483"/>
      <c r="H7" s="483"/>
      <c r="I7" s="483"/>
      <c r="J7" s="483"/>
      <c r="K7" s="483"/>
      <c r="L7" s="483"/>
      <c r="M7" s="483"/>
      <c r="N7" s="80"/>
      <c r="O7" s="80"/>
      <c r="P7" s="80"/>
      <c r="Q7" s="80"/>
      <c r="R7" s="80"/>
      <c r="S7" s="80"/>
      <c r="T7" s="80"/>
      <c r="U7" s="80"/>
      <c r="V7" s="80"/>
      <c r="W7" s="80"/>
      <c r="X7" s="80"/>
      <c r="Y7" s="80"/>
      <c r="Z7" s="80"/>
      <c r="AA7" s="80"/>
      <c r="AB7" s="80"/>
      <c r="AC7" s="80"/>
      <c r="AD7" s="80"/>
      <c r="AE7" s="80"/>
      <c r="AF7" s="80"/>
      <c r="AG7" s="80"/>
      <c r="AH7" s="80"/>
      <c r="AI7" s="80"/>
      <c r="AJ7" s="81"/>
      <c r="AK7" s="80"/>
    </row>
    <row r="8" spans="1:37" ht="33.75">
      <c r="A8" s="77"/>
      <c r="B8" s="77"/>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83" t="s">
        <v>238</v>
      </c>
      <c r="AK8" s="77"/>
    </row>
    <row r="9" spans="1:37" ht="26.25">
      <c r="A9" s="77"/>
      <c r="B9" s="77"/>
      <c r="C9" s="77"/>
      <c r="D9" s="77"/>
      <c r="E9" s="483"/>
      <c r="F9" s="483"/>
      <c r="G9" s="483"/>
      <c r="H9" s="483"/>
      <c r="I9" s="483"/>
      <c r="J9" s="483"/>
      <c r="K9" s="483"/>
      <c r="L9" s="483"/>
      <c r="M9" s="483"/>
      <c r="N9" s="77"/>
      <c r="O9" s="77"/>
      <c r="P9" s="77"/>
      <c r="Q9" s="77"/>
      <c r="R9" s="77"/>
      <c r="S9" s="77"/>
      <c r="T9" s="77"/>
      <c r="U9" s="77"/>
      <c r="V9" s="77"/>
      <c r="W9" s="77"/>
      <c r="X9" s="77"/>
      <c r="Y9" s="77"/>
      <c r="Z9" s="77"/>
      <c r="AA9" s="77"/>
      <c r="AB9" s="77"/>
      <c r="AC9" s="77"/>
      <c r="AD9" s="77"/>
      <c r="AE9" s="77"/>
      <c r="AF9" s="77"/>
      <c r="AG9" s="77"/>
      <c r="AH9" s="77"/>
      <c r="AI9" s="77"/>
      <c r="AJ9" s="77"/>
      <c r="AK9" s="77"/>
    </row>
    <row r="10" spans="1:37" ht="15">
      <c r="A10" s="77"/>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c r="AK10" s="77"/>
    </row>
    <row r="11" spans="1:37" ht="15">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row>
    <row r="12" spans="1:37" ht="15">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row>
    <row r="13" spans="1:37" ht="34.5" thickBot="1">
      <c r="A13" s="77"/>
      <c r="B13" s="77"/>
      <c r="C13" s="84"/>
      <c r="D13" s="84"/>
      <c r="E13" s="84"/>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5" t="s">
        <v>240</v>
      </c>
      <c r="AK13" s="86"/>
    </row>
    <row r="14" spans="1:37" ht="20.25">
      <c r="A14" s="77"/>
      <c r="B14" s="77"/>
      <c r="C14" s="77"/>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87" t="s">
        <v>239</v>
      </c>
      <c r="AK14" s="77"/>
    </row>
    <row r="15" spans="1:37" ht="15">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88"/>
      <c r="AK15" s="77"/>
    </row>
    <row r="16" spans="1:37" ht="15">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row>
    <row r="17" spans="1:37" ht="15">
      <c r="A17" s="77"/>
      <c r="B17" s="77"/>
      <c r="C17" s="77"/>
      <c r="D17" s="77"/>
      <c r="E17" s="77"/>
      <c r="F17" s="77"/>
      <c r="G17" s="77"/>
      <c r="H17" s="77"/>
      <c r="I17" s="77"/>
      <c r="J17" s="77"/>
      <c r="K17" s="77"/>
      <c r="L17" s="482"/>
      <c r="M17" s="482"/>
      <c r="N17" s="482"/>
      <c r="O17" s="482"/>
      <c r="P17" s="482"/>
      <c r="Q17" s="482"/>
      <c r="R17" s="482"/>
      <c r="S17" s="482"/>
      <c r="T17" s="482"/>
      <c r="U17" s="482"/>
      <c r="V17" s="482"/>
      <c r="W17" s="482"/>
      <c r="X17" s="482"/>
      <c r="Y17" s="482"/>
      <c r="Z17" s="482"/>
      <c r="AA17" s="482"/>
      <c r="AB17" s="482"/>
      <c r="AC17" s="482"/>
      <c r="AD17" s="482"/>
      <c r="AE17" s="482"/>
      <c r="AF17" s="482"/>
      <c r="AG17" s="77"/>
      <c r="AH17" s="77"/>
      <c r="AI17" s="77"/>
      <c r="AJ17" s="77"/>
      <c r="AK17" s="77"/>
    </row>
    <row r="18" spans="1:37" ht="15">
      <c r="A18" s="77"/>
      <c r="B18" s="77"/>
      <c r="C18" s="77"/>
      <c r="D18" s="77"/>
      <c r="E18" s="77"/>
      <c r="F18" s="77"/>
      <c r="G18" s="77"/>
      <c r="H18" s="77"/>
      <c r="I18" s="77"/>
      <c r="J18" s="77"/>
      <c r="K18" s="77"/>
      <c r="L18" s="482"/>
      <c r="M18" s="482"/>
      <c r="N18" s="482"/>
      <c r="O18" s="482"/>
      <c r="P18" s="482"/>
      <c r="Q18" s="482"/>
      <c r="R18" s="482"/>
      <c r="S18" s="482"/>
      <c r="T18" s="482"/>
      <c r="U18" s="482"/>
      <c r="V18" s="482"/>
      <c r="W18" s="482"/>
      <c r="X18" s="482"/>
      <c r="Y18" s="482"/>
      <c r="Z18" s="482"/>
      <c r="AA18" s="482"/>
      <c r="AB18" s="482"/>
      <c r="AC18" s="482"/>
      <c r="AD18" s="482"/>
      <c r="AE18" s="482"/>
      <c r="AF18" s="482"/>
      <c r="AG18" s="77"/>
      <c r="AH18" s="77"/>
      <c r="AI18" s="77"/>
      <c r="AJ18" s="77"/>
      <c r="AK18" s="77"/>
    </row>
    <row r="19" spans="1:37" ht="39">
      <c r="A19" s="77"/>
      <c r="B19" s="77"/>
      <c r="C19" s="77"/>
      <c r="D19" s="77"/>
      <c r="E19" s="77"/>
      <c r="F19" s="77"/>
      <c r="G19" s="77"/>
      <c r="H19" s="77"/>
      <c r="I19" s="77"/>
      <c r="J19" s="89"/>
      <c r="K19" s="89"/>
      <c r="L19" s="89"/>
      <c r="M19" s="89"/>
      <c r="N19" s="89"/>
      <c r="O19" s="90"/>
      <c r="P19" s="484"/>
      <c r="Q19" s="484"/>
      <c r="R19" s="484"/>
      <c r="S19" s="484"/>
      <c r="T19" s="484"/>
      <c r="U19" s="484"/>
      <c r="V19" s="484"/>
      <c r="W19" s="484"/>
      <c r="X19" s="90"/>
      <c r="Y19" s="90"/>
      <c r="Z19" s="90"/>
      <c r="AA19" s="90"/>
      <c r="AB19" s="89"/>
      <c r="AC19" s="89"/>
      <c r="AD19" s="89"/>
      <c r="AE19" s="89"/>
      <c r="AF19" s="89"/>
      <c r="AG19" s="89"/>
      <c r="AH19" s="89"/>
      <c r="AI19" s="89"/>
      <c r="AJ19" s="77"/>
      <c r="AK19" s="77"/>
    </row>
    <row r="20" spans="1:37" ht="15">
      <c r="A20" s="77"/>
      <c r="B20" s="77"/>
      <c r="C20" s="77"/>
      <c r="D20" s="77"/>
      <c r="E20" s="77"/>
      <c r="F20" s="77"/>
      <c r="G20" s="77"/>
      <c r="H20" s="77"/>
      <c r="I20" s="77"/>
      <c r="J20" s="77"/>
      <c r="K20" s="77"/>
      <c r="L20" s="77"/>
      <c r="M20" s="77"/>
      <c r="N20" s="77"/>
      <c r="O20" s="77"/>
      <c r="P20" s="482"/>
      <c r="Q20" s="482"/>
      <c r="R20" s="482"/>
      <c r="S20" s="482"/>
      <c r="T20" s="482"/>
      <c r="U20" s="482"/>
      <c r="V20" s="482"/>
      <c r="W20" s="482"/>
      <c r="X20" s="482"/>
      <c r="Y20" s="482"/>
      <c r="Z20" s="77"/>
      <c r="AA20" s="77"/>
      <c r="AB20" s="77"/>
      <c r="AC20" s="77"/>
      <c r="AD20" s="77"/>
      <c r="AE20" s="77"/>
      <c r="AF20" s="77"/>
      <c r="AG20" s="77"/>
      <c r="AH20" s="77"/>
      <c r="AI20" s="77"/>
      <c r="AJ20" s="77"/>
      <c r="AK20" s="77"/>
    </row>
    <row r="21" spans="1:37" ht="15">
      <c r="A21" s="77"/>
      <c r="B21" s="77"/>
      <c r="C21" s="77"/>
      <c r="D21" s="77"/>
      <c r="E21" s="77"/>
      <c r="F21" s="77"/>
      <c r="G21" s="77"/>
      <c r="H21" s="77"/>
      <c r="I21" s="77"/>
      <c r="J21" s="77"/>
      <c r="K21" s="77"/>
      <c r="L21" s="77"/>
      <c r="M21" s="77"/>
      <c r="N21" s="77"/>
      <c r="O21" s="77"/>
      <c r="P21" s="482"/>
      <c r="Q21" s="482"/>
      <c r="R21" s="482"/>
      <c r="S21" s="482"/>
      <c r="T21" s="482"/>
      <c r="U21" s="482"/>
      <c r="V21" s="482"/>
      <c r="W21" s="482"/>
      <c r="X21" s="482"/>
      <c r="Y21" s="482"/>
      <c r="Z21" s="77"/>
      <c r="AA21" s="77"/>
      <c r="AB21" s="77"/>
      <c r="AC21" s="77"/>
      <c r="AD21" s="77"/>
      <c r="AE21" s="77"/>
      <c r="AF21" s="77"/>
      <c r="AG21" s="77"/>
      <c r="AH21" s="77"/>
      <c r="AI21" s="77"/>
      <c r="AJ21" s="77"/>
      <c r="AK21" s="77"/>
    </row>
    <row r="22" spans="1:37" ht="15">
      <c r="A22" s="77"/>
      <c r="B22" s="77"/>
      <c r="C22" s="77"/>
      <c r="D22" s="77"/>
      <c r="E22" s="77"/>
      <c r="F22" s="77"/>
      <c r="G22" s="77"/>
      <c r="H22" s="77"/>
      <c r="I22" s="77"/>
      <c r="J22" s="77"/>
      <c r="K22" s="77"/>
      <c r="L22" s="77"/>
      <c r="M22" s="77"/>
      <c r="N22" s="77"/>
      <c r="O22" s="77"/>
      <c r="P22" s="482"/>
      <c r="Q22" s="482"/>
      <c r="R22" s="482"/>
      <c r="S22" s="482"/>
      <c r="T22" s="482"/>
      <c r="U22" s="482"/>
      <c r="V22" s="482"/>
      <c r="W22" s="482"/>
      <c r="X22" s="482"/>
      <c r="Y22" s="482"/>
      <c r="Z22" s="77"/>
      <c r="AA22" s="77"/>
      <c r="AB22" s="77"/>
      <c r="AC22" s="77"/>
      <c r="AD22" s="77"/>
      <c r="AE22" s="77"/>
      <c r="AF22" s="77"/>
      <c r="AG22" s="77"/>
      <c r="AH22" s="77"/>
      <c r="AI22" s="77"/>
      <c r="AJ22" s="77"/>
      <c r="AK22" s="77"/>
    </row>
    <row r="23" spans="1:37" ht="15">
      <c r="A23" s="77"/>
      <c r="B23" s="77"/>
      <c r="C23" s="77"/>
      <c r="D23" s="77"/>
      <c r="E23" s="77"/>
      <c r="F23" s="77"/>
      <c r="G23" s="77"/>
      <c r="H23" s="77"/>
      <c r="I23" s="77"/>
      <c r="J23" s="77"/>
      <c r="K23" s="77"/>
      <c r="L23" s="77"/>
      <c r="M23" s="77"/>
      <c r="N23" s="77"/>
      <c r="O23" s="77"/>
      <c r="P23" s="482"/>
      <c r="Q23" s="482"/>
      <c r="R23" s="482"/>
      <c r="S23" s="482"/>
      <c r="T23" s="482"/>
      <c r="U23" s="482"/>
      <c r="V23" s="482"/>
      <c r="W23" s="482"/>
      <c r="X23" s="482"/>
      <c r="Y23" s="482"/>
      <c r="Z23" s="77"/>
      <c r="AA23" s="77"/>
      <c r="AB23" s="77"/>
      <c r="AC23" s="77"/>
      <c r="AD23" s="77"/>
      <c r="AE23" s="77"/>
      <c r="AF23" s="77"/>
      <c r="AG23" s="77"/>
      <c r="AH23" s="77"/>
      <c r="AI23" s="77"/>
      <c r="AJ23" s="77"/>
      <c r="AK23" s="77"/>
    </row>
    <row r="24" spans="1:37" ht="41.25">
      <c r="A24" s="77"/>
      <c r="B24" s="77"/>
      <c r="C24" s="77"/>
      <c r="D24" s="77"/>
      <c r="E24" s="77"/>
      <c r="F24" s="77"/>
      <c r="G24" s="77"/>
      <c r="H24" s="77"/>
      <c r="I24" s="77"/>
      <c r="J24" s="77"/>
      <c r="K24" s="77"/>
      <c r="L24" s="77"/>
      <c r="M24" s="77"/>
      <c r="N24" s="77"/>
      <c r="O24" s="77"/>
      <c r="P24" s="91"/>
      <c r="Q24" s="91"/>
      <c r="R24" s="91"/>
      <c r="S24" s="91"/>
      <c r="T24" s="91"/>
      <c r="U24" s="91"/>
      <c r="V24" s="91"/>
      <c r="W24" s="91"/>
      <c r="X24" s="91"/>
      <c r="Y24" s="91"/>
      <c r="Z24" s="77"/>
      <c r="AA24" s="77"/>
      <c r="AB24" s="77"/>
      <c r="AC24" s="77"/>
      <c r="AD24" s="77"/>
      <c r="AE24" s="77"/>
      <c r="AF24" s="77"/>
      <c r="AG24" s="77"/>
      <c r="AH24" s="77"/>
      <c r="AI24" s="77"/>
      <c r="AJ24" s="77"/>
      <c r="AK24" s="77"/>
    </row>
    <row r="25" spans="1:37" ht="41.25">
      <c r="A25" s="77"/>
      <c r="B25" s="77"/>
      <c r="C25" s="77"/>
      <c r="D25" s="77"/>
      <c r="E25" s="77"/>
      <c r="F25" s="77"/>
      <c r="G25" s="77"/>
      <c r="H25" s="77"/>
      <c r="I25" s="77"/>
      <c r="J25" s="77"/>
      <c r="K25" s="77"/>
      <c r="L25" s="77"/>
      <c r="M25" s="77"/>
      <c r="N25" s="77"/>
      <c r="O25" s="77"/>
      <c r="P25" s="91"/>
      <c r="Q25" s="91"/>
      <c r="R25" s="91"/>
      <c r="S25" s="91"/>
      <c r="T25" s="91"/>
      <c r="U25" s="91"/>
      <c r="V25" s="91"/>
      <c r="W25" s="91"/>
      <c r="X25" s="91"/>
      <c r="Y25" s="91"/>
      <c r="Z25" s="77"/>
      <c r="AA25" s="77"/>
      <c r="AB25" s="77"/>
      <c r="AC25" s="77"/>
      <c r="AD25" s="77"/>
      <c r="AE25" s="77"/>
      <c r="AF25" s="77"/>
      <c r="AG25" s="77"/>
      <c r="AH25" s="77"/>
      <c r="AI25" s="77"/>
      <c r="AJ25" s="77"/>
      <c r="AK25" s="77"/>
    </row>
    <row r="26" spans="1:37" ht="15">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row>
    <row r="27" spans="1:37" ht="20.25">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87"/>
      <c r="AK27" s="77"/>
    </row>
    <row r="28" spans="1:37" ht="15">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row>
    <row r="29" spans="1:37" ht="17.25" customHeight="1">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K29" s="77"/>
    </row>
    <row r="30" spans="1:37" ht="20.25">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87"/>
      <c r="AK30" s="77"/>
    </row>
    <row r="31" spans="1:37" ht="20.25">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87"/>
      <c r="AF31" s="87"/>
      <c r="AG31" s="87"/>
      <c r="AH31" s="87"/>
      <c r="AI31" s="87"/>
      <c r="AJ31" s="93" t="s">
        <v>2262</v>
      </c>
      <c r="AK31" s="87"/>
    </row>
    <row r="32" spans="1:37" ht="20.25">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87"/>
      <c r="AF32" s="87"/>
      <c r="AG32" s="87"/>
      <c r="AH32" s="87"/>
      <c r="AI32" s="87"/>
      <c r="AJ32" s="93"/>
      <c r="AK32" s="87"/>
    </row>
    <row r="33" spans="1:37" ht="15">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row>
    <row r="34" spans="1:37" ht="15">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row>
    <row r="35" spans="1:37" ht="15">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row>
    <row r="36" spans="1:37" ht="15">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row>
  </sheetData>
  <mergeCells count="6">
    <mergeCell ref="P20:Y23"/>
    <mergeCell ref="E1:M7"/>
    <mergeCell ref="E9:M9"/>
    <mergeCell ref="L17:AF18"/>
    <mergeCell ref="P19:R19"/>
    <mergeCell ref="S19:W19"/>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6"/>
  <sheetViews>
    <sheetView topLeftCell="H1" zoomScale="98" zoomScaleNormal="98" workbookViewId="0">
      <pane ySplit="3" topLeftCell="A4" activePane="bottomLeft" state="frozen"/>
      <selection pane="bottomLeft" activeCell="N2" sqref="N2:Q3"/>
    </sheetView>
  </sheetViews>
  <sheetFormatPr defaultRowHeight="16.5"/>
  <cols>
    <col min="1" max="1" width="5.5" bestFit="1" customWidth="1"/>
    <col min="3" max="4" width="9.75" bestFit="1" customWidth="1"/>
    <col min="6" max="6" width="33.625" bestFit="1" customWidth="1"/>
    <col min="7" max="7" width="16.125" bestFit="1" customWidth="1"/>
    <col min="8" max="8" width="110.25" bestFit="1" customWidth="1"/>
    <col min="9" max="9" width="40.375" bestFit="1" customWidth="1"/>
    <col min="13" max="13" width="13" bestFit="1" customWidth="1"/>
    <col min="14" max="17" width="11.875" bestFit="1" customWidth="1"/>
  </cols>
  <sheetData>
    <row r="1" spans="1:18" ht="17.25" thickBot="1"/>
    <row r="2" spans="1:18">
      <c r="A2" s="592" t="s">
        <v>176</v>
      </c>
      <c r="B2" s="592" t="s">
        <v>3</v>
      </c>
      <c r="C2" s="594" t="s">
        <v>1</v>
      </c>
      <c r="D2" s="594" t="s">
        <v>2</v>
      </c>
      <c r="E2" s="594" t="s">
        <v>4</v>
      </c>
      <c r="F2" s="588" t="s">
        <v>1014</v>
      </c>
      <c r="G2" s="588" t="s">
        <v>1015</v>
      </c>
      <c r="H2" s="594" t="s">
        <v>168</v>
      </c>
      <c r="I2" s="594" t="s">
        <v>169</v>
      </c>
      <c r="J2" s="594" t="s">
        <v>170</v>
      </c>
      <c r="K2" s="586" t="s">
        <v>171</v>
      </c>
      <c r="L2" s="587"/>
      <c r="M2" s="594" t="s">
        <v>173</v>
      </c>
      <c r="N2" s="586" t="s">
        <v>2178</v>
      </c>
      <c r="O2" s="587"/>
      <c r="P2" s="586" t="s">
        <v>2179</v>
      </c>
      <c r="Q2" s="587"/>
      <c r="R2" s="590" t="s">
        <v>119</v>
      </c>
    </row>
    <row r="3" spans="1:18" ht="17.25" thickBot="1">
      <c r="A3" s="593"/>
      <c r="B3" s="593"/>
      <c r="C3" s="589"/>
      <c r="D3" s="589"/>
      <c r="E3" s="589"/>
      <c r="F3" s="589"/>
      <c r="G3" s="589"/>
      <c r="H3" s="589"/>
      <c r="I3" s="589"/>
      <c r="J3" s="589"/>
      <c r="K3" s="46" t="s">
        <v>160</v>
      </c>
      <c r="L3" s="46" t="s">
        <v>172</v>
      </c>
      <c r="M3" s="589"/>
      <c r="N3" s="46" t="s">
        <v>174</v>
      </c>
      <c r="O3" s="46" t="s">
        <v>175</v>
      </c>
      <c r="P3" s="46" t="s">
        <v>174</v>
      </c>
      <c r="Q3" s="46" t="s">
        <v>175</v>
      </c>
      <c r="R3" s="591"/>
    </row>
    <row r="4" spans="1:18" ht="27">
      <c r="A4" s="234">
        <v>1</v>
      </c>
      <c r="B4" s="230" t="s">
        <v>186</v>
      </c>
      <c r="C4" s="231" t="s">
        <v>125</v>
      </c>
      <c r="D4" s="231" t="s">
        <v>125</v>
      </c>
      <c r="E4" s="231" t="s">
        <v>125</v>
      </c>
      <c r="F4" s="231" t="s">
        <v>1021</v>
      </c>
      <c r="G4" s="231" t="s">
        <v>1080</v>
      </c>
      <c r="H4" s="243" t="s">
        <v>967</v>
      </c>
      <c r="I4" s="230" t="s">
        <v>548</v>
      </c>
      <c r="J4" s="236" t="s">
        <v>2123</v>
      </c>
      <c r="K4" s="236" t="s">
        <v>2091</v>
      </c>
      <c r="L4" s="236" t="s">
        <v>2093</v>
      </c>
      <c r="M4" s="236"/>
      <c r="N4" s="236"/>
      <c r="O4" s="236"/>
      <c r="P4" s="236"/>
      <c r="Q4" s="236"/>
      <c r="R4" s="237"/>
    </row>
    <row r="5" spans="1:18">
      <c r="A5" s="234">
        <v>2</v>
      </c>
      <c r="B5" s="230" t="s">
        <v>547</v>
      </c>
      <c r="C5" s="231" t="s">
        <v>125</v>
      </c>
      <c r="D5" s="231" t="s">
        <v>125</v>
      </c>
      <c r="E5" s="231" t="s">
        <v>125</v>
      </c>
      <c r="F5" s="231" t="s">
        <v>2129</v>
      </c>
      <c r="G5" s="231" t="s">
        <v>1080</v>
      </c>
      <c r="H5" s="243" t="s">
        <v>2131</v>
      </c>
      <c r="I5" s="230"/>
      <c r="J5" s="236" t="s">
        <v>1956</v>
      </c>
      <c r="K5" s="236" t="s">
        <v>2079</v>
      </c>
      <c r="L5" s="236" t="s">
        <v>2093</v>
      </c>
      <c r="M5" s="236"/>
      <c r="N5" s="236"/>
      <c r="O5" s="236"/>
      <c r="P5" s="236"/>
      <c r="Q5" s="236"/>
      <c r="R5" s="237"/>
    </row>
    <row r="6" spans="1:18">
      <c r="A6" s="234">
        <v>3</v>
      </c>
      <c r="B6" s="230" t="s">
        <v>547</v>
      </c>
      <c r="C6" s="231" t="s">
        <v>125</v>
      </c>
      <c r="D6" s="231" t="s">
        <v>125</v>
      </c>
      <c r="E6" s="231" t="s">
        <v>125</v>
      </c>
      <c r="F6" s="231" t="s">
        <v>1023</v>
      </c>
      <c r="G6" s="231" t="s">
        <v>1585</v>
      </c>
      <c r="H6" s="235" t="s">
        <v>549</v>
      </c>
      <c r="I6" s="230" t="s">
        <v>550</v>
      </c>
      <c r="J6" s="236" t="s">
        <v>2088</v>
      </c>
      <c r="K6" s="236" t="s">
        <v>2113</v>
      </c>
      <c r="L6" s="236" t="s">
        <v>2113</v>
      </c>
      <c r="M6" s="236"/>
      <c r="N6" s="236"/>
      <c r="O6" s="236"/>
      <c r="P6" s="236"/>
      <c r="Q6" s="236"/>
      <c r="R6" s="237"/>
    </row>
    <row r="7" spans="1:18">
      <c r="A7" s="234">
        <v>4</v>
      </c>
      <c r="B7" s="230" t="s">
        <v>547</v>
      </c>
      <c r="C7" s="231" t="s">
        <v>125</v>
      </c>
      <c r="D7" s="231" t="s">
        <v>125</v>
      </c>
      <c r="E7" s="231" t="s">
        <v>125</v>
      </c>
      <c r="F7" s="231" t="s">
        <v>1025</v>
      </c>
      <c r="G7" s="231" t="s">
        <v>1224</v>
      </c>
      <c r="H7" s="235" t="s">
        <v>552</v>
      </c>
      <c r="I7" s="230" t="s">
        <v>550</v>
      </c>
      <c r="J7" s="236" t="s">
        <v>2088</v>
      </c>
      <c r="K7" s="236" t="s">
        <v>2094</v>
      </c>
      <c r="L7" s="236" t="s">
        <v>2094</v>
      </c>
      <c r="M7" s="236"/>
      <c r="N7" s="236"/>
      <c r="O7" s="236"/>
      <c r="P7" s="236"/>
      <c r="Q7" s="236"/>
      <c r="R7" s="237"/>
    </row>
    <row r="8" spans="1:18">
      <c r="A8" s="234">
        <v>5</v>
      </c>
      <c r="B8" s="230" t="s">
        <v>186</v>
      </c>
      <c r="C8" s="231" t="s">
        <v>125</v>
      </c>
      <c r="D8" s="231" t="s">
        <v>125</v>
      </c>
      <c r="E8" s="231" t="s">
        <v>125</v>
      </c>
      <c r="F8" s="231" t="s">
        <v>1027</v>
      </c>
      <c r="G8" s="231" t="s">
        <v>1288</v>
      </c>
      <c r="H8" s="235" t="s">
        <v>958</v>
      </c>
      <c r="I8" s="230" t="s">
        <v>551</v>
      </c>
      <c r="J8" s="236" t="s">
        <v>2088</v>
      </c>
      <c r="K8" s="236" t="s">
        <v>2097</v>
      </c>
      <c r="L8" s="236" t="s">
        <v>2097</v>
      </c>
      <c r="M8" s="236"/>
      <c r="N8" s="236"/>
      <c r="O8" s="236"/>
      <c r="P8" s="236"/>
      <c r="Q8" s="236"/>
      <c r="R8" s="237"/>
    </row>
    <row r="9" spans="1:18">
      <c r="A9" s="234">
        <v>6</v>
      </c>
      <c r="B9" s="230" t="s">
        <v>547</v>
      </c>
      <c r="C9" s="231" t="s">
        <v>125</v>
      </c>
      <c r="D9" s="231" t="s">
        <v>125</v>
      </c>
      <c r="E9" s="231" t="s">
        <v>125</v>
      </c>
      <c r="F9" s="231" t="s">
        <v>1029</v>
      </c>
      <c r="G9" s="231" t="s">
        <v>1082</v>
      </c>
      <c r="H9" s="235" t="s">
        <v>553</v>
      </c>
      <c r="I9" s="230" t="s">
        <v>554</v>
      </c>
      <c r="J9" s="236" t="s">
        <v>2018</v>
      </c>
      <c r="K9" s="236" t="s">
        <v>2019</v>
      </c>
      <c r="L9" s="236" t="s">
        <v>2019</v>
      </c>
      <c r="M9" s="236"/>
      <c r="N9" s="236"/>
      <c r="O9" s="236"/>
      <c r="P9" s="236"/>
      <c r="Q9" s="236"/>
      <c r="R9" s="237"/>
    </row>
    <row r="10" spans="1:18">
      <c r="A10" s="234">
        <v>7</v>
      </c>
      <c r="B10" s="230" t="s">
        <v>547</v>
      </c>
      <c r="C10" s="231" t="s">
        <v>125</v>
      </c>
      <c r="D10" s="231" t="s">
        <v>125</v>
      </c>
      <c r="E10" s="231" t="s">
        <v>125</v>
      </c>
      <c r="F10" s="231" t="s">
        <v>1029</v>
      </c>
      <c r="G10" s="231" t="s">
        <v>1082</v>
      </c>
      <c r="H10" s="235" t="s">
        <v>555</v>
      </c>
      <c r="I10" s="230" t="s">
        <v>556</v>
      </c>
      <c r="J10" s="236" t="s">
        <v>2018</v>
      </c>
      <c r="K10" s="236" t="s">
        <v>2019</v>
      </c>
      <c r="L10" s="236" t="s">
        <v>2019</v>
      </c>
      <c r="M10" s="236"/>
      <c r="N10" s="236"/>
      <c r="O10" s="236"/>
      <c r="P10" s="236"/>
      <c r="Q10" s="236"/>
      <c r="R10" s="237"/>
    </row>
    <row r="11" spans="1:18">
      <c r="A11" s="234">
        <v>8</v>
      </c>
      <c r="B11" s="230" t="s">
        <v>547</v>
      </c>
      <c r="C11" s="231" t="s">
        <v>125</v>
      </c>
      <c r="D11" s="231" t="s">
        <v>125</v>
      </c>
      <c r="E11" s="231" t="s">
        <v>125</v>
      </c>
      <c r="F11" s="231" t="s">
        <v>1031</v>
      </c>
      <c r="G11" s="231" t="s">
        <v>1222</v>
      </c>
      <c r="H11" s="235" t="s">
        <v>968</v>
      </c>
      <c r="I11" s="230" t="s">
        <v>556</v>
      </c>
      <c r="J11" s="236" t="s">
        <v>2088</v>
      </c>
      <c r="K11" s="236" t="s">
        <v>2097</v>
      </c>
      <c r="L11" s="236" t="s">
        <v>2097</v>
      </c>
      <c r="M11" s="236"/>
      <c r="N11" s="236"/>
      <c r="O11" s="236"/>
      <c r="P11" s="236"/>
      <c r="Q11" s="236"/>
      <c r="R11" s="237"/>
    </row>
    <row r="12" spans="1:18">
      <c r="A12" s="234">
        <v>9</v>
      </c>
      <c r="B12" s="230" t="s">
        <v>547</v>
      </c>
      <c r="C12" s="231" t="s">
        <v>125</v>
      </c>
      <c r="D12" s="231" t="s">
        <v>125</v>
      </c>
      <c r="E12" s="231" t="s">
        <v>125</v>
      </c>
      <c r="F12" s="231" t="s">
        <v>1033</v>
      </c>
      <c r="G12" s="231" t="s">
        <v>1082</v>
      </c>
      <c r="H12" s="257" t="s">
        <v>969</v>
      </c>
      <c r="I12" s="230" t="s">
        <v>556</v>
      </c>
      <c r="J12" s="236" t="s">
        <v>2018</v>
      </c>
      <c r="K12" s="236" t="s">
        <v>2020</v>
      </c>
      <c r="L12" s="236" t="s">
        <v>2020</v>
      </c>
      <c r="M12" s="236"/>
      <c r="N12" s="236"/>
      <c r="O12" s="236"/>
      <c r="P12" s="236"/>
      <c r="Q12" s="236"/>
      <c r="R12" s="237"/>
    </row>
    <row r="13" spans="1:18">
      <c r="A13" s="234">
        <v>10</v>
      </c>
      <c r="B13" s="230" t="s">
        <v>547</v>
      </c>
      <c r="C13" s="231" t="s">
        <v>125</v>
      </c>
      <c r="D13" s="231" t="s">
        <v>125</v>
      </c>
      <c r="E13" s="231" t="s">
        <v>125</v>
      </c>
      <c r="F13" s="231" t="s">
        <v>1035</v>
      </c>
      <c r="G13" s="231" t="s">
        <v>1082</v>
      </c>
      <c r="H13" s="235" t="s">
        <v>557</v>
      </c>
      <c r="I13" s="230" t="s">
        <v>558</v>
      </c>
      <c r="J13" s="236" t="s">
        <v>2018</v>
      </c>
      <c r="K13" s="236" t="s">
        <v>2020</v>
      </c>
      <c r="L13" s="236" t="s">
        <v>2020</v>
      </c>
      <c r="M13" s="236"/>
      <c r="N13" s="236"/>
      <c r="O13" s="236"/>
      <c r="P13" s="236"/>
      <c r="Q13" s="236"/>
      <c r="R13" s="237"/>
    </row>
    <row r="14" spans="1:18">
      <c r="A14" s="234">
        <v>11</v>
      </c>
      <c r="B14" s="230" t="s">
        <v>186</v>
      </c>
      <c r="C14" s="231" t="s">
        <v>125</v>
      </c>
      <c r="D14" s="231" t="s">
        <v>125</v>
      </c>
      <c r="E14" s="231" t="s">
        <v>125</v>
      </c>
      <c r="F14" s="231" t="s">
        <v>1035</v>
      </c>
      <c r="G14" s="231" t="s">
        <v>1082</v>
      </c>
      <c r="H14" s="235" t="s">
        <v>970</v>
      </c>
      <c r="I14" s="230" t="s">
        <v>558</v>
      </c>
      <c r="J14" s="236" t="s">
        <v>2018</v>
      </c>
      <c r="K14" s="236" t="s">
        <v>2021</v>
      </c>
      <c r="L14" s="236" t="s">
        <v>2021</v>
      </c>
      <c r="M14" s="236"/>
      <c r="N14" s="236"/>
      <c r="O14" s="236"/>
      <c r="P14" s="236"/>
      <c r="Q14" s="236"/>
      <c r="R14" s="237"/>
    </row>
    <row r="15" spans="1:18" ht="31.5" customHeight="1">
      <c r="A15" s="234">
        <v>12</v>
      </c>
      <c r="B15" s="230" t="s">
        <v>547</v>
      </c>
      <c r="C15" s="231" t="s">
        <v>125</v>
      </c>
      <c r="D15" s="231" t="s">
        <v>125</v>
      </c>
      <c r="E15" s="231" t="s">
        <v>125</v>
      </c>
      <c r="F15" s="231" t="s">
        <v>1035</v>
      </c>
      <c r="G15" s="231" t="s">
        <v>1082</v>
      </c>
      <c r="H15" s="243" t="s">
        <v>1017</v>
      </c>
      <c r="I15" s="230" t="s">
        <v>558</v>
      </c>
      <c r="J15" s="236" t="s">
        <v>2018</v>
      </c>
      <c r="K15" s="236" t="s">
        <v>2021</v>
      </c>
      <c r="L15" s="236" t="s">
        <v>2021</v>
      </c>
      <c r="M15" s="236"/>
      <c r="N15" s="236"/>
      <c r="O15" s="236"/>
      <c r="P15" s="236"/>
      <c r="Q15" s="236"/>
      <c r="R15" s="237"/>
    </row>
    <row r="16" spans="1:18">
      <c r="A16" s="234">
        <v>13</v>
      </c>
      <c r="B16" s="230" t="s">
        <v>547</v>
      </c>
      <c r="C16" s="231" t="s">
        <v>125</v>
      </c>
      <c r="D16" s="231" t="s">
        <v>125</v>
      </c>
      <c r="E16" s="231" t="s">
        <v>125</v>
      </c>
      <c r="F16" s="231" t="s">
        <v>1037</v>
      </c>
      <c r="G16" s="231" t="s">
        <v>1082</v>
      </c>
      <c r="H16" s="235" t="s">
        <v>559</v>
      </c>
      <c r="I16" s="230" t="s">
        <v>560</v>
      </c>
      <c r="J16" s="236" t="s">
        <v>2018</v>
      </c>
      <c r="K16" s="236" t="s">
        <v>2022</v>
      </c>
      <c r="L16" s="236" t="s">
        <v>2022</v>
      </c>
      <c r="M16" s="236"/>
      <c r="N16" s="236"/>
      <c r="O16" s="236"/>
      <c r="P16" s="236"/>
      <c r="Q16" s="236"/>
      <c r="R16" s="237"/>
    </row>
    <row r="17" spans="1:18">
      <c r="A17" s="234">
        <v>14</v>
      </c>
      <c r="B17" s="230" t="s">
        <v>547</v>
      </c>
      <c r="C17" s="231" t="s">
        <v>125</v>
      </c>
      <c r="D17" s="231" t="s">
        <v>125</v>
      </c>
      <c r="E17" s="231" t="s">
        <v>125</v>
      </c>
      <c r="F17" s="231" t="s">
        <v>1039</v>
      </c>
      <c r="G17" s="231" t="s">
        <v>1222</v>
      </c>
      <c r="H17" s="235" t="s">
        <v>561</v>
      </c>
      <c r="I17" s="230" t="s">
        <v>562</v>
      </c>
      <c r="J17" s="236" t="s">
        <v>2088</v>
      </c>
      <c r="K17" s="236" t="s">
        <v>2097</v>
      </c>
      <c r="L17" s="236" t="s">
        <v>2097</v>
      </c>
      <c r="M17" s="236"/>
      <c r="N17" s="236"/>
      <c r="O17" s="236"/>
      <c r="P17" s="236"/>
      <c r="Q17" s="236"/>
      <c r="R17" s="237"/>
    </row>
    <row r="18" spans="1:18">
      <c r="A18" s="234">
        <v>15</v>
      </c>
      <c r="B18" s="230" t="s">
        <v>547</v>
      </c>
      <c r="C18" s="231" t="s">
        <v>125</v>
      </c>
      <c r="D18" s="231" t="s">
        <v>125</v>
      </c>
      <c r="E18" s="231" t="s">
        <v>125</v>
      </c>
      <c r="F18" s="231" t="s">
        <v>1041</v>
      </c>
      <c r="G18" s="231" t="s">
        <v>1082</v>
      </c>
      <c r="H18" s="235" t="s">
        <v>563</v>
      </c>
      <c r="I18" s="230" t="s">
        <v>562</v>
      </c>
      <c r="J18" s="236" t="s">
        <v>2018</v>
      </c>
      <c r="K18" s="236" t="s">
        <v>2022</v>
      </c>
      <c r="L18" s="236" t="s">
        <v>2022</v>
      </c>
      <c r="M18" s="236"/>
      <c r="N18" s="236"/>
      <c r="O18" s="236"/>
      <c r="P18" s="236"/>
      <c r="Q18" s="236"/>
      <c r="R18" s="237"/>
    </row>
    <row r="19" spans="1:18">
      <c r="A19" s="234">
        <v>16</v>
      </c>
      <c r="B19" s="230" t="s">
        <v>547</v>
      </c>
      <c r="C19" s="231" t="s">
        <v>125</v>
      </c>
      <c r="D19" s="231" t="s">
        <v>125</v>
      </c>
      <c r="E19" s="231" t="s">
        <v>125</v>
      </c>
      <c r="F19" s="231" t="s">
        <v>1043</v>
      </c>
      <c r="G19" s="231" t="s">
        <v>1082</v>
      </c>
      <c r="H19" s="235" t="s">
        <v>565</v>
      </c>
      <c r="I19" s="230" t="s">
        <v>564</v>
      </c>
      <c r="J19" s="236" t="s">
        <v>2018</v>
      </c>
      <c r="K19" s="236" t="s">
        <v>2023</v>
      </c>
      <c r="L19" s="236" t="s">
        <v>2023</v>
      </c>
      <c r="M19" s="236"/>
      <c r="N19" s="236"/>
      <c r="O19" s="236"/>
      <c r="P19" s="236"/>
      <c r="Q19" s="236"/>
      <c r="R19" s="237"/>
    </row>
    <row r="20" spans="1:18">
      <c r="A20" s="234">
        <v>17</v>
      </c>
      <c r="B20" s="230" t="s">
        <v>547</v>
      </c>
      <c r="C20" s="231" t="s">
        <v>125</v>
      </c>
      <c r="D20" s="231" t="s">
        <v>125</v>
      </c>
      <c r="E20" s="231" t="s">
        <v>125</v>
      </c>
      <c r="F20" s="231" t="s">
        <v>1045</v>
      </c>
      <c r="G20" s="231" t="s">
        <v>1082</v>
      </c>
      <c r="H20" s="235" t="s">
        <v>566</v>
      </c>
      <c r="I20" s="230" t="s">
        <v>567</v>
      </c>
      <c r="J20" s="236" t="s">
        <v>2018</v>
      </c>
      <c r="K20" s="236" t="s">
        <v>2023</v>
      </c>
      <c r="L20" s="236" t="s">
        <v>2023</v>
      </c>
      <c r="M20" s="236"/>
      <c r="N20" s="236"/>
      <c r="O20" s="236"/>
      <c r="P20" s="236"/>
      <c r="Q20" s="236"/>
      <c r="R20" s="237"/>
    </row>
    <row r="21" spans="1:18">
      <c r="A21" s="234">
        <v>18</v>
      </c>
      <c r="B21" s="230" t="s">
        <v>547</v>
      </c>
      <c r="C21" s="231" t="s">
        <v>125</v>
      </c>
      <c r="D21" s="231" t="s">
        <v>125</v>
      </c>
      <c r="E21" s="231" t="s">
        <v>125</v>
      </c>
      <c r="F21" s="231" t="s">
        <v>1049</v>
      </c>
      <c r="G21" s="231" t="s">
        <v>1224</v>
      </c>
      <c r="H21" s="235" t="s">
        <v>1047</v>
      </c>
      <c r="I21" s="230" t="s">
        <v>569</v>
      </c>
      <c r="J21" s="236" t="s">
        <v>2088</v>
      </c>
      <c r="K21" s="236" t="s">
        <v>2094</v>
      </c>
      <c r="L21" s="236" t="s">
        <v>2094</v>
      </c>
      <c r="M21" s="236"/>
      <c r="N21" s="236"/>
      <c r="O21" s="236"/>
      <c r="P21" s="236"/>
      <c r="Q21" s="236"/>
      <c r="R21" s="237"/>
    </row>
    <row r="22" spans="1:18">
      <c r="A22" s="234">
        <v>19</v>
      </c>
      <c r="B22" s="230" t="s">
        <v>547</v>
      </c>
      <c r="C22" s="231" t="s">
        <v>125</v>
      </c>
      <c r="D22" s="231" t="s">
        <v>125</v>
      </c>
      <c r="E22" s="231" t="s">
        <v>125</v>
      </c>
      <c r="F22" s="231" t="s">
        <v>1051</v>
      </c>
      <c r="G22" s="231" t="s">
        <v>1080</v>
      </c>
      <c r="H22" s="235" t="s">
        <v>568</v>
      </c>
      <c r="I22" s="230" t="s">
        <v>569</v>
      </c>
      <c r="J22" s="236" t="s">
        <v>2123</v>
      </c>
      <c r="K22" s="236" t="s">
        <v>2091</v>
      </c>
      <c r="L22" s="236" t="s">
        <v>2093</v>
      </c>
      <c r="M22" s="236"/>
      <c r="N22" s="236"/>
      <c r="O22" s="236"/>
      <c r="P22" s="236"/>
      <c r="Q22" s="236"/>
      <c r="R22" s="237"/>
    </row>
    <row r="23" spans="1:18" ht="27">
      <c r="A23" s="234">
        <v>20</v>
      </c>
      <c r="B23" s="230" t="s">
        <v>547</v>
      </c>
      <c r="C23" s="235" t="s">
        <v>545</v>
      </c>
      <c r="D23" s="235" t="s">
        <v>545</v>
      </c>
      <c r="E23" s="235" t="s">
        <v>545</v>
      </c>
      <c r="F23" s="235" t="s">
        <v>1055</v>
      </c>
      <c r="G23" s="235" t="s">
        <v>1082</v>
      </c>
      <c r="H23" s="243" t="s">
        <v>1053</v>
      </c>
      <c r="I23" s="235" t="s">
        <v>570</v>
      </c>
      <c r="J23" s="236" t="s">
        <v>2018</v>
      </c>
      <c r="K23" s="236" t="s">
        <v>2024</v>
      </c>
      <c r="L23" s="236" t="s">
        <v>2024</v>
      </c>
      <c r="M23" s="236"/>
      <c r="N23" s="236"/>
      <c r="O23" s="236"/>
      <c r="P23" s="236"/>
      <c r="Q23" s="236"/>
      <c r="R23" s="237"/>
    </row>
    <row r="24" spans="1:18" ht="27">
      <c r="A24" s="234">
        <v>21</v>
      </c>
      <c r="B24" s="230" t="s">
        <v>186</v>
      </c>
      <c r="C24" s="235" t="s">
        <v>142</v>
      </c>
      <c r="D24" s="235" t="s">
        <v>142</v>
      </c>
      <c r="E24" s="235" t="s">
        <v>142</v>
      </c>
      <c r="F24" s="235" t="s">
        <v>1057</v>
      </c>
      <c r="G24" s="235" t="s">
        <v>1082</v>
      </c>
      <c r="H24" s="243" t="s">
        <v>971</v>
      </c>
      <c r="I24" s="235" t="s">
        <v>571</v>
      </c>
      <c r="J24" s="236" t="s">
        <v>2018</v>
      </c>
      <c r="K24" s="236" t="s">
        <v>2024</v>
      </c>
      <c r="L24" s="236" t="s">
        <v>2024</v>
      </c>
      <c r="M24" s="236"/>
      <c r="N24" s="236"/>
      <c r="O24" s="236"/>
      <c r="P24" s="236"/>
      <c r="Q24" s="236"/>
      <c r="R24" s="237"/>
    </row>
    <row r="25" spans="1:18" ht="67.5">
      <c r="A25" s="234">
        <v>22</v>
      </c>
      <c r="B25" s="230" t="s">
        <v>547</v>
      </c>
      <c r="C25" s="235" t="s">
        <v>545</v>
      </c>
      <c r="D25" s="235" t="s">
        <v>545</v>
      </c>
      <c r="E25" s="235" t="s">
        <v>545</v>
      </c>
      <c r="F25" s="235" t="s">
        <v>1057</v>
      </c>
      <c r="G25" s="235" t="s">
        <v>1082</v>
      </c>
      <c r="H25" s="243" t="s">
        <v>972</v>
      </c>
      <c r="I25" s="235" t="s">
        <v>571</v>
      </c>
      <c r="J25" s="236" t="s">
        <v>2018</v>
      </c>
      <c r="K25" s="236" t="s">
        <v>2025</v>
      </c>
      <c r="L25" s="236" t="s">
        <v>2025</v>
      </c>
      <c r="M25" s="236"/>
      <c r="N25" s="236"/>
      <c r="O25" s="236"/>
      <c r="P25" s="236"/>
      <c r="Q25" s="236"/>
      <c r="R25" s="237"/>
    </row>
    <row r="26" spans="1:18">
      <c r="A26" s="234">
        <v>23</v>
      </c>
      <c r="B26" s="230" t="s">
        <v>547</v>
      </c>
      <c r="C26" s="235" t="s">
        <v>545</v>
      </c>
      <c r="D26" s="235" t="s">
        <v>545</v>
      </c>
      <c r="E26" s="235" t="s">
        <v>545</v>
      </c>
      <c r="F26" s="235" t="s">
        <v>1059</v>
      </c>
      <c r="G26" s="235" t="s">
        <v>1223</v>
      </c>
      <c r="H26" s="243" t="s">
        <v>973</v>
      </c>
      <c r="I26" s="235" t="s">
        <v>572</v>
      </c>
      <c r="J26" s="236" t="s">
        <v>2088</v>
      </c>
      <c r="K26" s="236" t="s">
        <v>2094</v>
      </c>
      <c r="L26" s="236" t="s">
        <v>2094</v>
      </c>
      <c r="M26" s="236"/>
      <c r="N26" s="236"/>
      <c r="O26" s="236"/>
      <c r="P26" s="236"/>
      <c r="Q26" s="236"/>
      <c r="R26" s="237"/>
    </row>
    <row r="27" spans="1:18">
      <c r="A27" s="234">
        <v>24</v>
      </c>
      <c r="B27" s="230" t="s">
        <v>547</v>
      </c>
      <c r="C27" s="235" t="s">
        <v>545</v>
      </c>
      <c r="D27" s="235" t="s">
        <v>545</v>
      </c>
      <c r="E27" s="235" t="s">
        <v>545</v>
      </c>
      <c r="F27" s="235" t="s">
        <v>1061</v>
      </c>
      <c r="G27" s="235" t="s">
        <v>1082</v>
      </c>
      <c r="H27" s="235" t="s">
        <v>1019</v>
      </c>
      <c r="I27" s="235" t="s">
        <v>573</v>
      </c>
      <c r="J27" s="236" t="s">
        <v>2018</v>
      </c>
      <c r="K27" s="236" t="s">
        <v>2025</v>
      </c>
      <c r="L27" s="236" t="s">
        <v>2025</v>
      </c>
      <c r="M27" s="236"/>
      <c r="N27" s="236"/>
      <c r="O27" s="236"/>
      <c r="P27" s="236"/>
      <c r="Q27" s="236"/>
      <c r="R27" s="237"/>
    </row>
    <row r="28" spans="1:18" ht="162">
      <c r="A28" s="234">
        <v>25</v>
      </c>
      <c r="B28" s="230" t="s">
        <v>547</v>
      </c>
      <c r="C28" s="235" t="s">
        <v>574</v>
      </c>
      <c r="D28" s="235" t="s">
        <v>574</v>
      </c>
      <c r="E28" s="235" t="s">
        <v>574</v>
      </c>
      <c r="F28" s="235" t="s">
        <v>1063</v>
      </c>
      <c r="G28" s="235" t="s">
        <v>1082</v>
      </c>
      <c r="H28" s="258" t="s">
        <v>975</v>
      </c>
      <c r="I28" s="235" t="s">
        <v>974</v>
      </c>
      <c r="J28" s="236" t="s">
        <v>2018</v>
      </c>
      <c r="K28" s="236" t="s">
        <v>2089</v>
      </c>
      <c r="L28" s="236" t="s">
        <v>2089</v>
      </c>
      <c r="M28" s="236"/>
      <c r="N28" s="236"/>
      <c r="O28" s="236"/>
      <c r="P28" s="236"/>
      <c r="Q28" s="236"/>
      <c r="R28" s="237"/>
    </row>
    <row r="29" spans="1:18">
      <c r="A29" s="234">
        <v>26</v>
      </c>
      <c r="B29" s="230" t="s">
        <v>547</v>
      </c>
      <c r="C29" s="235" t="s">
        <v>574</v>
      </c>
      <c r="D29" s="235" t="s">
        <v>574</v>
      </c>
      <c r="E29" s="235" t="s">
        <v>574</v>
      </c>
      <c r="F29" s="235" t="s">
        <v>1043</v>
      </c>
      <c r="G29" s="235" t="s">
        <v>1082</v>
      </c>
      <c r="H29" s="64" t="s">
        <v>976</v>
      </c>
      <c r="I29" s="235" t="s">
        <v>977</v>
      </c>
      <c r="J29" s="236" t="s">
        <v>2018</v>
      </c>
      <c r="K29" s="236" t="s">
        <v>2089</v>
      </c>
      <c r="L29" s="236" t="s">
        <v>2089</v>
      </c>
      <c r="M29" s="236"/>
      <c r="N29" s="236"/>
      <c r="O29" s="236"/>
      <c r="P29" s="236"/>
      <c r="Q29" s="236"/>
      <c r="R29" s="237"/>
    </row>
    <row r="30" spans="1:18">
      <c r="A30" s="234">
        <v>27</v>
      </c>
      <c r="B30" s="230" t="s">
        <v>547</v>
      </c>
      <c r="C30" s="235" t="s">
        <v>574</v>
      </c>
      <c r="D30" s="235" t="s">
        <v>574</v>
      </c>
      <c r="E30" s="235" t="s">
        <v>574</v>
      </c>
      <c r="F30" s="235" t="s">
        <v>1043</v>
      </c>
      <c r="G30" s="235" t="s">
        <v>1082</v>
      </c>
      <c r="H30" s="64" t="s">
        <v>978</v>
      </c>
      <c r="I30" s="235" t="s">
        <v>979</v>
      </c>
      <c r="J30" s="236" t="s">
        <v>2018</v>
      </c>
      <c r="K30" s="236" t="s">
        <v>2026</v>
      </c>
      <c r="L30" s="236" t="s">
        <v>2026</v>
      </c>
      <c r="M30" s="236"/>
      <c r="N30" s="236"/>
      <c r="O30" s="236"/>
      <c r="P30" s="236"/>
      <c r="Q30" s="236"/>
      <c r="R30" s="237"/>
    </row>
    <row r="31" spans="1:18">
      <c r="A31" s="234">
        <v>28</v>
      </c>
      <c r="B31" s="230" t="s">
        <v>547</v>
      </c>
      <c r="C31" s="235" t="s">
        <v>574</v>
      </c>
      <c r="D31" s="235" t="s">
        <v>574</v>
      </c>
      <c r="E31" s="235" t="s">
        <v>574</v>
      </c>
      <c r="F31" s="235" t="s">
        <v>1065</v>
      </c>
      <c r="G31" s="235" t="s">
        <v>1082</v>
      </c>
      <c r="H31" s="64" t="s">
        <v>981</v>
      </c>
      <c r="I31" s="235" t="s">
        <v>980</v>
      </c>
      <c r="J31" s="236" t="s">
        <v>2018</v>
      </c>
      <c r="K31" s="236" t="s">
        <v>2026</v>
      </c>
      <c r="L31" s="236" t="s">
        <v>2026</v>
      </c>
      <c r="M31" s="236"/>
      <c r="N31" s="236"/>
      <c r="O31" s="236"/>
      <c r="P31" s="236"/>
      <c r="Q31" s="236"/>
      <c r="R31" s="237"/>
    </row>
    <row r="32" spans="1:18">
      <c r="A32" s="234">
        <v>29</v>
      </c>
      <c r="B32" s="230" t="s">
        <v>547</v>
      </c>
      <c r="C32" s="235" t="s">
        <v>574</v>
      </c>
      <c r="D32" s="235" t="s">
        <v>574</v>
      </c>
      <c r="E32" s="235" t="s">
        <v>574</v>
      </c>
      <c r="F32" s="235" t="s">
        <v>1067</v>
      </c>
      <c r="G32" s="235" t="s">
        <v>1082</v>
      </c>
      <c r="H32" s="64" t="s">
        <v>982</v>
      </c>
      <c r="I32" s="235" t="s">
        <v>980</v>
      </c>
      <c r="J32" s="236" t="s">
        <v>2018</v>
      </c>
      <c r="K32" s="236" t="s">
        <v>2027</v>
      </c>
      <c r="L32" s="236" t="s">
        <v>2027</v>
      </c>
      <c r="M32" s="236"/>
      <c r="N32" s="236"/>
      <c r="O32" s="236"/>
      <c r="P32" s="236"/>
      <c r="Q32" s="236"/>
      <c r="R32" s="237"/>
    </row>
    <row r="33" spans="1:18">
      <c r="A33" s="234">
        <v>30</v>
      </c>
      <c r="B33" s="259" t="s">
        <v>547</v>
      </c>
      <c r="C33" s="260" t="s">
        <v>574</v>
      </c>
      <c r="D33" s="260" t="s">
        <v>574</v>
      </c>
      <c r="E33" s="260" t="s">
        <v>574</v>
      </c>
      <c r="F33" s="260" t="s">
        <v>1069</v>
      </c>
      <c r="G33" s="260" t="s">
        <v>1081</v>
      </c>
      <c r="H33" s="261" t="s">
        <v>983</v>
      </c>
      <c r="I33" s="260" t="s">
        <v>987</v>
      </c>
      <c r="J33" s="236" t="s">
        <v>2122</v>
      </c>
      <c r="K33" s="236" t="s">
        <v>2091</v>
      </c>
      <c r="L33" s="236" t="s">
        <v>2093</v>
      </c>
      <c r="M33" s="236"/>
      <c r="N33" s="236"/>
      <c r="O33" s="236"/>
      <c r="P33" s="236"/>
      <c r="Q33" s="236"/>
      <c r="R33" s="237"/>
    </row>
    <row r="34" spans="1:18">
      <c r="A34" s="234">
        <v>31</v>
      </c>
      <c r="B34" s="259" t="s">
        <v>547</v>
      </c>
      <c r="C34" s="260" t="s">
        <v>574</v>
      </c>
      <c r="D34" s="260" t="s">
        <v>574</v>
      </c>
      <c r="E34" s="260" t="s">
        <v>574</v>
      </c>
      <c r="F34" s="260" t="s">
        <v>1069</v>
      </c>
      <c r="G34" s="260" t="s">
        <v>1081</v>
      </c>
      <c r="H34" s="261" t="s">
        <v>984</v>
      </c>
      <c r="I34" s="260" t="s">
        <v>987</v>
      </c>
      <c r="J34" s="236" t="s">
        <v>2122</v>
      </c>
      <c r="K34" s="236" t="s">
        <v>2091</v>
      </c>
      <c r="L34" s="236" t="s">
        <v>2093</v>
      </c>
      <c r="M34" s="236"/>
      <c r="N34" s="236"/>
      <c r="O34" s="236"/>
      <c r="P34" s="236"/>
      <c r="Q34" s="236"/>
      <c r="R34" s="237"/>
    </row>
    <row r="35" spans="1:18">
      <c r="A35" s="234">
        <v>32</v>
      </c>
      <c r="B35" s="259" t="s">
        <v>547</v>
      </c>
      <c r="C35" s="260" t="s">
        <v>574</v>
      </c>
      <c r="D35" s="260" t="s">
        <v>574</v>
      </c>
      <c r="E35" s="260" t="s">
        <v>574</v>
      </c>
      <c r="F35" s="260" t="s">
        <v>1069</v>
      </c>
      <c r="G35" s="260" t="s">
        <v>1081</v>
      </c>
      <c r="H35" s="261" t="s">
        <v>985</v>
      </c>
      <c r="I35" s="260" t="s">
        <v>987</v>
      </c>
      <c r="J35" s="236" t="s">
        <v>2122</v>
      </c>
      <c r="K35" s="236" t="s">
        <v>2091</v>
      </c>
      <c r="L35" s="236" t="s">
        <v>2093</v>
      </c>
      <c r="M35" s="236"/>
      <c r="N35" s="236"/>
      <c r="O35" s="236"/>
      <c r="P35" s="236"/>
      <c r="Q35" s="236"/>
      <c r="R35" s="237"/>
    </row>
    <row r="36" spans="1:18">
      <c r="A36" s="234">
        <v>33</v>
      </c>
      <c r="B36" s="259" t="s">
        <v>547</v>
      </c>
      <c r="C36" s="260" t="s">
        <v>574</v>
      </c>
      <c r="D36" s="260" t="s">
        <v>574</v>
      </c>
      <c r="E36" s="260" t="s">
        <v>574</v>
      </c>
      <c r="F36" s="260" t="s">
        <v>1069</v>
      </c>
      <c r="G36" s="260" t="s">
        <v>1081</v>
      </c>
      <c r="H36" s="261" t="s">
        <v>986</v>
      </c>
      <c r="I36" s="260" t="s">
        <v>987</v>
      </c>
      <c r="J36" s="236" t="s">
        <v>2122</v>
      </c>
      <c r="K36" s="236" t="s">
        <v>2091</v>
      </c>
      <c r="L36" s="236" t="s">
        <v>2093</v>
      </c>
      <c r="M36" s="236"/>
      <c r="N36" s="236"/>
      <c r="O36" s="236"/>
      <c r="P36" s="236"/>
      <c r="Q36" s="236"/>
      <c r="R36" s="237"/>
    </row>
    <row r="37" spans="1:18">
      <c r="A37" s="234">
        <v>34</v>
      </c>
      <c r="B37" s="259" t="s">
        <v>547</v>
      </c>
      <c r="C37" s="260" t="s">
        <v>574</v>
      </c>
      <c r="D37" s="260" t="s">
        <v>574</v>
      </c>
      <c r="E37" s="260" t="s">
        <v>574</v>
      </c>
      <c r="F37" s="260" t="s">
        <v>1071</v>
      </c>
      <c r="G37" s="260" t="s">
        <v>1081</v>
      </c>
      <c r="H37" s="261" t="s">
        <v>988</v>
      </c>
      <c r="I37" s="260" t="s">
        <v>989</v>
      </c>
      <c r="J37" s="236" t="s">
        <v>2122</v>
      </c>
      <c r="K37" s="236" t="s">
        <v>2091</v>
      </c>
      <c r="L37" s="236" t="s">
        <v>2093</v>
      </c>
      <c r="M37" s="236"/>
      <c r="N37" s="236"/>
      <c r="O37" s="236"/>
      <c r="P37" s="236"/>
      <c r="Q37" s="236"/>
      <c r="R37" s="237"/>
    </row>
    <row r="38" spans="1:18">
      <c r="A38" s="234">
        <v>35</v>
      </c>
      <c r="B38" s="259" t="s">
        <v>547</v>
      </c>
      <c r="C38" s="260" t="s">
        <v>574</v>
      </c>
      <c r="D38" s="260" t="s">
        <v>574</v>
      </c>
      <c r="E38" s="260" t="s">
        <v>574</v>
      </c>
      <c r="F38" s="260" t="s">
        <v>1073</v>
      </c>
      <c r="G38" s="260" t="s">
        <v>1081</v>
      </c>
      <c r="H38" s="261" t="s">
        <v>990</v>
      </c>
      <c r="I38" s="260" t="s">
        <v>991</v>
      </c>
      <c r="J38" s="236" t="s">
        <v>2122</v>
      </c>
      <c r="K38" s="236" t="s">
        <v>2091</v>
      </c>
      <c r="L38" s="236" t="s">
        <v>2093</v>
      </c>
      <c r="M38" s="236"/>
      <c r="N38" s="236"/>
      <c r="O38" s="236"/>
      <c r="P38" s="236"/>
      <c r="Q38" s="236"/>
      <c r="R38" s="237"/>
    </row>
    <row r="39" spans="1:18">
      <c r="A39" s="234">
        <v>36</v>
      </c>
      <c r="B39" s="259" t="s">
        <v>547</v>
      </c>
      <c r="C39" s="260" t="s">
        <v>574</v>
      </c>
      <c r="D39" s="260" t="s">
        <v>574</v>
      </c>
      <c r="E39" s="260" t="s">
        <v>574</v>
      </c>
      <c r="F39" s="260" t="s">
        <v>1073</v>
      </c>
      <c r="G39" s="260" t="s">
        <v>1081</v>
      </c>
      <c r="H39" s="261" t="s">
        <v>992</v>
      </c>
      <c r="I39" s="260" t="s">
        <v>993</v>
      </c>
      <c r="J39" s="236" t="s">
        <v>2122</v>
      </c>
      <c r="K39" s="236" t="s">
        <v>2091</v>
      </c>
      <c r="L39" s="236" t="s">
        <v>2093</v>
      </c>
      <c r="M39" s="236"/>
      <c r="N39" s="236"/>
      <c r="O39" s="236"/>
      <c r="P39" s="236"/>
      <c r="Q39" s="236"/>
      <c r="R39" s="237"/>
    </row>
    <row r="40" spans="1:18">
      <c r="A40" s="234">
        <v>37</v>
      </c>
      <c r="B40" s="259" t="s">
        <v>547</v>
      </c>
      <c r="C40" s="260" t="s">
        <v>574</v>
      </c>
      <c r="D40" s="260" t="s">
        <v>574</v>
      </c>
      <c r="E40" s="260" t="s">
        <v>574</v>
      </c>
      <c r="F40" s="260" t="s">
        <v>1074</v>
      </c>
      <c r="G40" s="260" t="s">
        <v>1081</v>
      </c>
      <c r="H40" s="261" t="s">
        <v>994</v>
      </c>
      <c r="I40" s="260" t="s">
        <v>995</v>
      </c>
      <c r="J40" s="236" t="s">
        <v>2122</v>
      </c>
      <c r="K40" s="236" t="s">
        <v>2091</v>
      </c>
      <c r="L40" s="236" t="s">
        <v>2093</v>
      </c>
      <c r="M40" s="236"/>
      <c r="N40" s="236"/>
      <c r="O40" s="236"/>
      <c r="P40" s="236"/>
      <c r="Q40" s="236"/>
      <c r="R40" s="237"/>
    </row>
    <row r="41" spans="1:18">
      <c r="A41" s="234">
        <v>38</v>
      </c>
      <c r="B41" s="259" t="s">
        <v>547</v>
      </c>
      <c r="C41" s="260" t="s">
        <v>574</v>
      </c>
      <c r="D41" s="260" t="s">
        <v>574</v>
      </c>
      <c r="E41" s="260" t="s">
        <v>574</v>
      </c>
      <c r="F41" s="260" t="s">
        <v>1074</v>
      </c>
      <c r="G41" s="260" t="s">
        <v>1081</v>
      </c>
      <c r="H41" s="261" t="s">
        <v>996</v>
      </c>
      <c r="I41" s="260" t="s">
        <v>997</v>
      </c>
      <c r="J41" s="236" t="s">
        <v>2122</v>
      </c>
      <c r="K41" s="236" t="s">
        <v>2091</v>
      </c>
      <c r="L41" s="236" t="s">
        <v>2093</v>
      </c>
      <c r="M41" s="236"/>
      <c r="N41" s="236"/>
      <c r="O41" s="236"/>
      <c r="P41" s="236"/>
      <c r="Q41" s="236"/>
      <c r="R41" s="237"/>
    </row>
    <row r="42" spans="1:18">
      <c r="A42" s="234">
        <v>39</v>
      </c>
      <c r="B42" s="259" t="s">
        <v>547</v>
      </c>
      <c r="C42" s="260" t="s">
        <v>574</v>
      </c>
      <c r="D42" s="260" t="s">
        <v>574</v>
      </c>
      <c r="E42" s="260" t="s">
        <v>574</v>
      </c>
      <c r="F42" s="260" t="s">
        <v>1076</v>
      </c>
      <c r="G42" s="260" t="s">
        <v>1081</v>
      </c>
      <c r="H42" s="261" t="s">
        <v>998</v>
      </c>
      <c r="I42" s="260" t="s">
        <v>999</v>
      </c>
      <c r="J42" s="236" t="s">
        <v>2122</v>
      </c>
      <c r="K42" s="236" t="s">
        <v>2091</v>
      </c>
      <c r="L42" s="236" t="s">
        <v>2093</v>
      </c>
      <c r="M42" s="236"/>
      <c r="N42" s="236"/>
      <c r="O42" s="236"/>
      <c r="P42" s="236"/>
      <c r="Q42" s="236"/>
      <c r="R42" s="237"/>
    </row>
    <row r="43" spans="1:18">
      <c r="A43" s="234">
        <v>40</v>
      </c>
      <c r="B43" s="259" t="s">
        <v>186</v>
      </c>
      <c r="C43" s="260" t="s">
        <v>508</v>
      </c>
      <c r="D43" s="260" t="s">
        <v>508</v>
      </c>
      <c r="E43" s="260" t="s">
        <v>508</v>
      </c>
      <c r="F43" s="260" t="s">
        <v>1078</v>
      </c>
      <c r="G43" s="260" t="s">
        <v>1081</v>
      </c>
      <c r="H43" s="260" t="s">
        <v>1000</v>
      </c>
      <c r="I43" s="260" t="s">
        <v>1001</v>
      </c>
      <c r="J43" s="236" t="s">
        <v>2122</v>
      </c>
      <c r="K43" s="236" t="s">
        <v>2091</v>
      </c>
      <c r="L43" s="236" t="s">
        <v>2093</v>
      </c>
      <c r="M43" s="236"/>
      <c r="N43" s="236"/>
      <c r="O43" s="236"/>
      <c r="P43" s="236"/>
      <c r="Q43" s="236"/>
      <c r="R43" s="237"/>
    </row>
    <row r="44" spans="1:18">
      <c r="A44" s="234">
        <v>41</v>
      </c>
      <c r="B44" s="259" t="s">
        <v>186</v>
      </c>
      <c r="C44" s="260" t="s">
        <v>508</v>
      </c>
      <c r="D44" s="260" t="s">
        <v>508</v>
      </c>
      <c r="E44" s="260" t="s">
        <v>508</v>
      </c>
      <c r="F44" s="260" t="s">
        <v>1078</v>
      </c>
      <c r="G44" s="260" t="s">
        <v>1081</v>
      </c>
      <c r="H44" s="260" t="s">
        <v>1002</v>
      </c>
      <c r="I44" s="260" t="s">
        <v>1004</v>
      </c>
      <c r="J44" s="236" t="s">
        <v>2122</v>
      </c>
      <c r="K44" s="236" t="s">
        <v>2091</v>
      </c>
      <c r="L44" s="236" t="s">
        <v>2093</v>
      </c>
      <c r="M44" s="236"/>
      <c r="N44" s="236"/>
      <c r="O44" s="236"/>
      <c r="P44" s="236"/>
      <c r="Q44" s="236"/>
      <c r="R44" s="237"/>
    </row>
    <row r="45" spans="1:18">
      <c r="A45" s="234">
        <v>42</v>
      </c>
      <c r="B45" s="259" t="s">
        <v>186</v>
      </c>
      <c r="C45" s="260" t="s">
        <v>508</v>
      </c>
      <c r="D45" s="260" t="s">
        <v>508</v>
      </c>
      <c r="E45" s="260" t="s">
        <v>508</v>
      </c>
      <c r="F45" s="260" t="s">
        <v>1078</v>
      </c>
      <c r="G45" s="260" t="s">
        <v>1081</v>
      </c>
      <c r="H45" s="260" t="s">
        <v>1003</v>
      </c>
      <c r="I45" s="260" t="s">
        <v>1004</v>
      </c>
      <c r="J45" s="236" t="s">
        <v>2122</v>
      </c>
      <c r="K45" s="236" t="s">
        <v>2091</v>
      </c>
      <c r="L45" s="236" t="s">
        <v>2093</v>
      </c>
      <c r="M45" s="236"/>
      <c r="N45" s="236"/>
      <c r="O45" s="236"/>
      <c r="P45" s="236"/>
      <c r="Q45" s="236"/>
      <c r="R45" s="237"/>
    </row>
    <row r="46" spans="1:18">
      <c r="A46" s="234"/>
      <c r="B46" s="235"/>
      <c r="C46" s="235"/>
      <c r="D46" s="235"/>
      <c r="E46" s="235"/>
      <c r="F46" s="235"/>
      <c r="G46" s="235"/>
      <c r="H46" s="235"/>
      <c r="I46" s="235"/>
      <c r="J46" s="236"/>
      <c r="K46" s="236"/>
      <c r="L46" s="236"/>
      <c r="M46" s="236"/>
      <c r="N46" s="236"/>
      <c r="O46" s="236"/>
      <c r="P46" s="236"/>
      <c r="Q46" s="236"/>
      <c r="R46" s="237"/>
    </row>
    <row r="47" spans="1:18">
      <c r="A47" s="234"/>
      <c r="B47" s="235"/>
      <c r="C47" s="235"/>
      <c r="D47" s="235"/>
      <c r="E47" s="235"/>
      <c r="F47" s="235"/>
      <c r="G47" s="235"/>
      <c r="H47" s="235"/>
      <c r="I47" s="235"/>
      <c r="J47" s="236"/>
      <c r="K47" s="236"/>
      <c r="L47" s="236"/>
      <c r="M47" s="236"/>
      <c r="N47" s="236"/>
      <c r="O47" s="236"/>
      <c r="P47" s="236"/>
      <c r="Q47" s="236"/>
      <c r="R47" s="237"/>
    </row>
    <row r="48" spans="1:18">
      <c r="A48" s="234"/>
      <c r="B48" s="235"/>
      <c r="C48" s="235"/>
      <c r="D48" s="235"/>
      <c r="E48" s="235"/>
      <c r="F48" s="235"/>
      <c r="G48" s="235"/>
      <c r="H48" s="235"/>
      <c r="I48" s="235"/>
      <c r="J48" s="236"/>
      <c r="K48" s="236"/>
      <c r="L48" s="236"/>
      <c r="M48" s="236"/>
      <c r="N48" s="236"/>
      <c r="O48" s="236"/>
      <c r="P48" s="236"/>
      <c r="Q48" s="236"/>
      <c r="R48" s="237"/>
    </row>
    <row r="49" spans="1:18">
      <c r="A49" s="234"/>
      <c r="B49" s="235"/>
      <c r="C49" s="235"/>
      <c r="D49" s="235"/>
      <c r="E49" s="235"/>
      <c r="F49" s="235"/>
      <c r="G49" s="235"/>
      <c r="H49" s="235"/>
      <c r="I49" s="235"/>
      <c r="J49" s="236"/>
      <c r="K49" s="236"/>
      <c r="L49" s="236"/>
      <c r="M49" s="236"/>
      <c r="N49" s="236"/>
      <c r="O49" s="236"/>
      <c r="P49" s="236"/>
      <c r="Q49" s="236"/>
      <c r="R49" s="237"/>
    </row>
    <row r="50" spans="1:18">
      <c r="A50" s="234"/>
      <c r="B50" s="235"/>
      <c r="C50" s="235"/>
      <c r="D50" s="235"/>
      <c r="E50" s="235"/>
      <c r="F50" s="235"/>
      <c r="G50" s="235"/>
      <c r="H50" s="235"/>
      <c r="I50" s="235"/>
      <c r="J50" s="236"/>
      <c r="K50" s="236"/>
      <c r="L50" s="236"/>
      <c r="M50" s="236"/>
      <c r="N50" s="236"/>
      <c r="O50" s="236"/>
      <c r="P50" s="236"/>
      <c r="Q50" s="236"/>
      <c r="R50" s="237"/>
    </row>
    <row r="51" spans="1:18">
      <c r="A51" s="234"/>
      <c r="B51" s="235"/>
      <c r="C51" s="235"/>
      <c r="D51" s="235"/>
      <c r="E51" s="235"/>
      <c r="F51" s="235"/>
      <c r="G51" s="235"/>
      <c r="H51" s="235"/>
      <c r="I51" s="235"/>
      <c r="J51" s="236"/>
      <c r="K51" s="236"/>
      <c r="L51" s="236"/>
      <c r="M51" s="236"/>
      <c r="N51" s="236"/>
      <c r="O51" s="236"/>
      <c r="P51" s="236"/>
      <c r="Q51" s="236"/>
      <c r="R51" s="237"/>
    </row>
    <row r="52" spans="1:18">
      <c r="A52" s="234"/>
      <c r="B52" s="235"/>
      <c r="C52" s="235"/>
      <c r="D52" s="235"/>
      <c r="E52" s="235"/>
      <c r="F52" s="235"/>
      <c r="G52" s="235"/>
      <c r="H52" s="235"/>
      <c r="I52" s="235"/>
      <c r="J52" s="236"/>
      <c r="K52" s="236"/>
      <c r="L52" s="236"/>
      <c r="M52" s="236"/>
      <c r="N52" s="236"/>
      <c r="O52" s="236"/>
      <c r="P52" s="236"/>
      <c r="Q52" s="236"/>
      <c r="R52" s="237"/>
    </row>
    <row r="53" spans="1:18">
      <c r="A53" s="234"/>
      <c r="B53" s="235"/>
      <c r="C53" s="235"/>
      <c r="D53" s="235"/>
      <c r="E53" s="235"/>
      <c r="F53" s="235"/>
      <c r="G53" s="235"/>
      <c r="H53" s="235"/>
      <c r="I53" s="235"/>
      <c r="J53" s="236"/>
      <c r="K53" s="236"/>
      <c r="L53" s="236"/>
      <c r="M53" s="236"/>
      <c r="N53" s="236"/>
      <c r="O53" s="236"/>
      <c r="P53" s="236"/>
      <c r="Q53" s="236"/>
      <c r="R53" s="237"/>
    </row>
    <row r="54" spans="1:18">
      <c r="A54" s="234"/>
      <c r="B54" s="235"/>
      <c r="C54" s="235"/>
      <c r="D54" s="235"/>
      <c r="E54" s="235"/>
      <c r="F54" s="235"/>
      <c r="G54" s="235"/>
      <c r="H54" s="235"/>
      <c r="I54" s="235"/>
      <c r="J54" s="236"/>
      <c r="K54" s="236"/>
      <c r="L54" s="236"/>
      <c r="M54" s="236"/>
      <c r="N54" s="236"/>
      <c r="O54" s="236"/>
      <c r="P54" s="236"/>
      <c r="Q54" s="236"/>
      <c r="R54" s="237"/>
    </row>
    <row r="55" spans="1:18">
      <c r="A55" s="234"/>
      <c r="B55" s="235"/>
      <c r="C55" s="235"/>
      <c r="D55" s="235"/>
      <c r="E55" s="235"/>
      <c r="F55" s="235"/>
      <c r="G55" s="235"/>
      <c r="H55" s="235"/>
      <c r="I55" s="235"/>
      <c r="J55" s="236"/>
      <c r="K55" s="236"/>
      <c r="L55" s="236"/>
      <c r="M55" s="236"/>
      <c r="N55" s="236"/>
      <c r="O55" s="236"/>
      <c r="P55" s="236"/>
      <c r="Q55" s="236"/>
      <c r="R55" s="237"/>
    </row>
    <row r="56" spans="1:18">
      <c r="A56" s="234"/>
      <c r="B56" s="235"/>
      <c r="C56" s="235"/>
      <c r="D56" s="235"/>
      <c r="E56" s="235"/>
      <c r="F56" s="235"/>
      <c r="G56" s="235"/>
      <c r="H56" s="235"/>
      <c r="I56" s="235"/>
      <c r="J56" s="236"/>
      <c r="K56" s="236"/>
      <c r="L56" s="236"/>
      <c r="M56" s="236"/>
      <c r="N56" s="236"/>
      <c r="O56" s="236"/>
      <c r="P56" s="236"/>
      <c r="Q56" s="236"/>
      <c r="R56" s="237"/>
    </row>
    <row r="57" spans="1:18">
      <c r="A57" s="234"/>
      <c r="B57" s="235"/>
      <c r="C57" s="235"/>
      <c r="D57" s="235"/>
      <c r="E57" s="235"/>
      <c r="F57" s="235"/>
      <c r="G57" s="235"/>
      <c r="H57" s="235"/>
      <c r="I57" s="235"/>
      <c r="J57" s="236"/>
      <c r="K57" s="236"/>
      <c r="L57" s="236"/>
      <c r="M57" s="236"/>
      <c r="N57" s="236"/>
      <c r="O57" s="236"/>
      <c r="P57" s="236"/>
      <c r="Q57" s="236"/>
      <c r="R57" s="237"/>
    </row>
    <row r="58" spans="1:18">
      <c r="A58" s="234"/>
      <c r="B58" s="235"/>
      <c r="C58" s="235"/>
      <c r="D58" s="235"/>
      <c r="E58" s="235"/>
      <c r="F58" s="235"/>
      <c r="G58" s="235"/>
      <c r="H58" s="235"/>
      <c r="I58" s="235"/>
      <c r="J58" s="236"/>
      <c r="K58" s="236"/>
      <c r="L58" s="236"/>
      <c r="M58" s="236"/>
      <c r="N58" s="236"/>
      <c r="O58" s="236"/>
      <c r="P58" s="236"/>
      <c r="Q58" s="236"/>
      <c r="R58" s="237"/>
    </row>
    <row r="59" spans="1:18">
      <c r="A59" s="234"/>
      <c r="B59" s="235"/>
      <c r="C59" s="235"/>
      <c r="D59" s="235"/>
      <c r="E59" s="235"/>
      <c r="F59" s="235"/>
      <c r="G59" s="235"/>
      <c r="H59" s="235"/>
      <c r="I59" s="235"/>
      <c r="J59" s="236"/>
      <c r="K59" s="236"/>
      <c r="L59" s="236"/>
      <c r="M59" s="236"/>
      <c r="N59" s="236"/>
      <c r="O59" s="236"/>
      <c r="P59" s="236"/>
      <c r="Q59" s="236"/>
      <c r="R59" s="237"/>
    </row>
    <row r="60" spans="1:18">
      <c r="A60" s="234"/>
      <c r="B60" s="235"/>
      <c r="C60" s="235"/>
      <c r="D60" s="235"/>
      <c r="E60" s="235"/>
      <c r="F60" s="235"/>
      <c r="G60" s="235"/>
      <c r="H60" s="235"/>
      <c r="I60" s="235"/>
      <c r="J60" s="236"/>
      <c r="K60" s="236"/>
      <c r="L60" s="236"/>
      <c r="M60" s="236"/>
      <c r="N60" s="236"/>
      <c r="O60" s="236"/>
      <c r="P60" s="236"/>
      <c r="Q60" s="236"/>
      <c r="R60" s="237"/>
    </row>
    <row r="61" spans="1:18">
      <c r="A61" s="234"/>
      <c r="B61" s="235"/>
      <c r="C61" s="235"/>
      <c r="D61" s="235"/>
      <c r="E61" s="235"/>
      <c r="F61" s="235"/>
      <c r="G61" s="235"/>
      <c r="H61" s="235"/>
      <c r="I61" s="235"/>
      <c r="J61" s="236"/>
      <c r="K61" s="236"/>
      <c r="L61" s="236"/>
      <c r="M61" s="236"/>
      <c r="N61" s="236"/>
      <c r="O61" s="236"/>
      <c r="P61" s="236"/>
      <c r="Q61" s="236"/>
      <c r="R61" s="237"/>
    </row>
    <row r="62" spans="1:18">
      <c r="A62" s="234"/>
      <c r="B62" s="235"/>
      <c r="C62" s="235"/>
      <c r="D62" s="235"/>
      <c r="E62" s="235"/>
      <c r="F62" s="235"/>
      <c r="G62" s="235"/>
      <c r="H62" s="235"/>
      <c r="I62" s="235"/>
      <c r="J62" s="236"/>
      <c r="K62" s="236"/>
      <c r="L62" s="236"/>
      <c r="M62" s="236"/>
      <c r="N62" s="236"/>
      <c r="O62" s="236"/>
      <c r="P62" s="236"/>
      <c r="Q62" s="236"/>
      <c r="R62" s="237"/>
    </row>
    <row r="63" spans="1:18">
      <c r="A63" s="234"/>
      <c r="B63" s="235"/>
      <c r="C63" s="235"/>
      <c r="D63" s="235"/>
      <c r="E63" s="235"/>
      <c r="F63" s="235"/>
      <c r="G63" s="235"/>
      <c r="H63" s="235"/>
      <c r="I63" s="235"/>
      <c r="J63" s="236"/>
      <c r="K63" s="236"/>
      <c r="L63" s="236"/>
      <c r="M63" s="236"/>
      <c r="N63" s="236"/>
      <c r="O63" s="236"/>
      <c r="P63" s="236"/>
      <c r="Q63" s="236"/>
      <c r="R63" s="237"/>
    </row>
    <row r="64" spans="1:18">
      <c r="A64" s="234"/>
      <c r="B64" s="235"/>
      <c r="C64" s="235"/>
      <c r="D64" s="235"/>
      <c r="E64" s="235"/>
      <c r="F64" s="235"/>
      <c r="G64" s="235"/>
      <c r="H64" s="235"/>
      <c r="I64" s="235"/>
      <c r="J64" s="236"/>
      <c r="K64" s="236"/>
      <c r="L64" s="236"/>
      <c r="M64" s="236"/>
      <c r="N64" s="236"/>
      <c r="O64" s="236"/>
      <c r="P64" s="236"/>
      <c r="Q64" s="236"/>
      <c r="R64" s="237"/>
    </row>
    <row r="65" spans="1:18">
      <c r="A65" s="234"/>
      <c r="B65" s="235"/>
      <c r="C65" s="235"/>
      <c r="D65" s="235"/>
      <c r="E65" s="235"/>
      <c r="F65" s="235"/>
      <c r="G65" s="235"/>
      <c r="H65" s="235"/>
      <c r="I65" s="235"/>
      <c r="J65" s="236"/>
      <c r="K65" s="236"/>
      <c r="L65" s="236"/>
      <c r="M65" s="236"/>
      <c r="N65" s="236"/>
      <c r="O65" s="236"/>
      <c r="P65" s="236"/>
      <c r="Q65" s="236"/>
      <c r="R65" s="237"/>
    </row>
    <row r="66" spans="1:18">
      <c r="A66" s="234"/>
      <c r="B66" s="235"/>
      <c r="C66" s="235"/>
      <c r="D66" s="235"/>
      <c r="E66" s="235"/>
      <c r="F66" s="235"/>
      <c r="G66" s="235"/>
      <c r="H66" s="235"/>
      <c r="I66" s="235"/>
      <c r="J66" s="236"/>
      <c r="K66" s="236"/>
      <c r="L66" s="236"/>
      <c r="M66" s="236"/>
      <c r="N66" s="236"/>
      <c r="O66" s="236"/>
      <c r="P66" s="236"/>
      <c r="Q66" s="236"/>
      <c r="R66" s="237"/>
    </row>
    <row r="67" spans="1:18">
      <c r="A67" s="234"/>
      <c r="B67" s="235"/>
      <c r="C67" s="235"/>
      <c r="D67" s="235"/>
      <c r="E67" s="235"/>
      <c r="F67" s="235"/>
      <c r="G67" s="235"/>
      <c r="H67" s="235"/>
      <c r="I67" s="235"/>
      <c r="J67" s="236"/>
      <c r="K67" s="236"/>
      <c r="L67" s="236"/>
      <c r="M67" s="236"/>
      <c r="N67" s="236"/>
      <c r="O67" s="236"/>
      <c r="P67" s="236"/>
      <c r="Q67" s="236"/>
      <c r="R67" s="237"/>
    </row>
    <row r="68" spans="1:18">
      <c r="A68" s="234"/>
      <c r="B68" s="235"/>
      <c r="C68" s="235"/>
      <c r="D68" s="235"/>
      <c r="E68" s="235"/>
      <c r="F68" s="235"/>
      <c r="G68" s="235"/>
      <c r="H68" s="235"/>
      <c r="I68" s="235"/>
      <c r="J68" s="236"/>
      <c r="K68" s="236"/>
      <c r="L68" s="236"/>
      <c r="M68" s="236"/>
      <c r="N68" s="236"/>
      <c r="O68" s="236"/>
      <c r="P68" s="236"/>
      <c r="Q68" s="236"/>
      <c r="R68" s="237"/>
    </row>
    <row r="69" spans="1:18">
      <c r="A69" s="234"/>
      <c r="B69" s="235"/>
      <c r="C69" s="235"/>
      <c r="D69" s="235"/>
      <c r="E69" s="235"/>
      <c r="F69" s="235"/>
      <c r="G69" s="235"/>
      <c r="H69" s="235"/>
      <c r="I69" s="235"/>
      <c r="J69" s="236"/>
      <c r="K69" s="236"/>
      <c r="L69" s="236"/>
      <c r="M69" s="236"/>
      <c r="N69" s="236"/>
      <c r="O69" s="236"/>
      <c r="P69" s="236"/>
      <c r="Q69" s="236"/>
      <c r="R69" s="237"/>
    </row>
    <row r="70" spans="1:18">
      <c r="A70" s="234"/>
      <c r="B70" s="235"/>
      <c r="C70" s="235"/>
      <c r="D70" s="235"/>
      <c r="E70" s="235"/>
      <c r="F70" s="235"/>
      <c r="G70" s="235"/>
      <c r="H70" s="235"/>
      <c r="I70" s="235"/>
      <c r="J70" s="236"/>
      <c r="K70" s="236"/>
      <c r="L70" s="236"/>
      <c r="M70" s="236"/>
      <c r="N70" s="236"/>
      <c r="O70" s="236"/>
      <c r="P70" s="236"/>
      <c r="Q70" s="236"/>
      <c r="R70" s="237"/>
    </row>
    <row r="71" spans="1:18">
      <c r="A71" s="234"/>
      <c r="B71" s="235"/>
      <c r="C71" s="235"/>
      <c r="D71" s="235"/>
      <c r="E71" s="235"/>
      <c r="F71" s="235"/>
      <c r="G71" s="235"/>
      <c r="H71" s="235"/>
      <c r="I71" s="235"/>
      <c r="J71" s="236"/>
      <c r="K71" s="236"/>
      <c r="L71" s="236"/>
      <c r="M71" s="236"/>
      <c r="N71" s="236"/>
      <c r="O71" s="236"/>
      <c r="P71" s="236"/>
      <c r="Q71" s="236"/>
      <c r="R71" s="237"/>
    </row>
    <row r="72" spans="1:18">
      <c r="A72" s="234"/>
      <c r="B72" s="235"/>
      <c r="C72" s="235"/>
      <c r="D72" s="235"/>
      <c r="E72" s="235"/>
      <c r="F72" s="235"/>
      <c r="G72" s="235"/>
      <c r="H72" s="235"/>
      <c r="I72" s="235"/>
      <c r="J72" s="236"/>
      <c r="K72" s="236"/>
      <c r="L72" s="236"/>
      <c r="M72" s="236"/>
      <c r="N72" s="236"/>
      <c r="O72" s="236"/>
      <c r="P72" s="236"/>
      <c r="Q72" s="236"/>
      <c r="R72" s="237"/>
    </row>
    <row r="73" spans="1:18">
      <c r="A73" s="234"/>
      <c r="B73" s="235"/>
      <c r="C73" s="235"/>
      <c r="D73" s="235"/>
      <c r="E73" s="235"/>
      <c r="F73" s="235"/>
      <c r="G73" s="235"/>
      <c r="H73" s="235"/>
      <c r="I73" s="235"/>
      <c r="J73" s="236"/>
      <c r="K73" s="236"/>
      <c r="L73" s="236"/>
      <c r="M73" s="236"/>
      <c r="N73" s="236"/>
      <c r="O73" s="236"/>
      <c r="P73" s="236"/>
      <c r="Q73" s="236"/>
      <c r="R73" s="237"/>
    </row>
    <row r="74" spans="1:18">
      <c r="A74" s="234"/>
      <c r="B74" s="235"/>
      <c r="C74" s="235"/>
      <c r="D74" s="235"/>
      <c r="E74" s="235"/>
      <c r="F74" s="235"/>
      <c r="G74" s="235"/>
      <c r="H74" s="235"/>
      <c r="I74" s="235"/>
      <c r="J74" s="236"/>
      <c r="K74" s="236"/>
      <c r="L74" s="236"/>
      <c r="M74" s="236"/>
      <c r="N74" s="236"/>
      <c r="O74" s="236"/>
      <c r="P74" s="236"/>
      <c r="Q74" s="236"/>
      <c r="R74" s="237"/>
    </row>
    <row r="75" spans="1:18">
      <c r="A75" s="234"/>
      <c r="B75" s="235"/>
      <c r="C75" s="235"/>
      <c r="D75" s="235"/>
      <c r="E75" s="235"/>
      <c r="F75" s="235"/>
      <c r="G75" s="235"/>
      <c r="H75" s="235"/>
      <c r="I75" s="235"/>
      <c r="J75" s="236"/>
      <c r="K75" s="236"/>
      <c r="L75" s="236"/>
      <c r="M75" s="236"/>
      <c r="N75" s="236"/>
      <c r="O75" s="236"/>
      <c r="P75" s="236"/>
      <c r="Q75" s="236"/>
      <c r="R75" s="237"/>
    </row>
    <row r="76" spans="1:18" ht="17.25" thickBot="1">
      <c r="A76" s="238"/>
      <c r="B76" s="239"/>
      <c r="C76" s="239"/>
      <c r="D76" s="239"/>
      <c r="E76" s="239"/>
      <c r="F76" s="239"/>
      <c r="G76" s="239"/>
      <c r="H76" s="239"/>
      <c r="I76" s="239"/>
      <c r="J76" s="240"/>
      <c r="K76" s="240"/>
      <c r="L76" s="240"/>
      <c r="M76" s="240"/>
      <c r="N76" s="240"/>
      <c r="O76" s="240"/>
      <c r="P76" s="240"/>
      <c r="Q76" s="240"/>
      <c r="R76" s="241"/>
    </row>
  </sheetData>
  <autoFilter ref="A2:R45">
    <filterColumn colId="10" showButton="0"/>
    <filterColumn colId="13" showButton="0"/>
  </autoFilter>
  <mergeCells count="15">
    <mergeCell ref="A2:A3"/>
    <mergeCell ref="C2:C3"/>
    <mergeCell ref="E2:E3"/>
    <mergeCell ref="H2:H3"/>
    <mergeCell ref="I2:I3"/>
    <mergeCell ref="K2:L2"/>
    <mergeCell ref="M2:M3"/>
    <mergeCell ref="N2:O2"/>
    <mergeCell ref="R2:R3"/>
    <mergeCell ref="B2:B3"/>
    <mergeCell ref="D2:D3"/>
    <mergeCell ref="J2:J3"/>
    <mergeCell ref="F2:F3"/>
    <mergeCell ref="G2:G3"/>
    <mergeCell ref="P2:Q2"/>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topLeftCell="M1" zoomScale="93" zoomScaleNormal="93" workbookViewId="0">
      <pane ySplit="3" topLeftCell="A4" activePane="bottomLeft" state="frozen"/>
      <selection pane="bottomLeft" activeCell="N2" sqref="N2:Q3"/>
    </sheetView>
  </sheetViews>
  <sheetFormatPr defaultRowHeight="16.5"/>
  <cols>
    <col min="5" max="5" width="11.75" bestFit="1" customWidth="1"/>
    <col min="6" max="6" width="23.625" bestFit="1" customWidth="1"/>
    <col min="7" max="7" width="35.5" bestFit="1" customWidth="1"/>
    <col min="8" max="8" width="96.5" bestFit="1" customWidth="1"/>
    <col min="9" max="9" width="37.875" bestFit="1" customWidth="1"/>
    <col min="13" max="13" width="13" bestFit="1" customWidth="1"/>
    <col min="14" max="17" width="11.875" bestFit="1" customWidth="1"/>
  </cols>
  <sheetData>
    <row r="1" spans="1:18" ht="17.25" thickBot="1"/>
    <row r="2" spans="1:18">
      <c r="A2" s="592" t="s">
        <v>176</v>
      </c>
      <c r="B2" s="592" t="s">
        <v>3</v>
      </c>
      <c r="C2" s="594" t="s">
        <v>1</v>
      </c>
      <c r="D2" s="594" t="s">
        <v>2</v>
      </c>
      <c r="E2" s="594" t="s">
        <v>4</v>
      </c>
      <c r="F2" s="588" t="s">
        <v>1014</v>
      </c>
      <c r="G2" s="588" t="s">
        <v>1015</v>
      </c>
      <c r="H2" s="594" t="s">
        <v>168</v>
      </c>
      <c r="I2" s="594" t="s">
        <v>169</v>
      </c>
      <c r="J2" s="594" t="s">
        <v>170</v>
      </c>
      <c r="K2" s="586" t="s">
        <v>171</v>
      </c>
      <c r="L2" s="587"/>
      <c r="M2" s="594" t="s">
        <v>173</v>
      </c>
      <c r="N2" s="586" t="s">
        <v>2178</v>
      </c>
      <c r="O2" s="587"/>
      <c r="P2" s="586" t="s">
        <v>2179</v>
      </c>
      <c r="Q2" s="587"/>
      <c r="R2" s="590" t="s">
        <v>119</v>
      </c>
    </row>
    <row r="3" spans="1:18" ht="17.25" thickBot="1">
      <c r="A3" s="593"/>
      <c r="B3" s="593"/>
      <c r="C3" s="589"/>
      <c r="D3" s="589"/>
      <c r="E3" s="589"/>
      <c r="F3" s="589"/>
      <c r="G3" s="589"/>
      <c r="H3" s="589"/>
      <c r="I3" s="589"/>
      <c r="J3" s="589"/>
      <c r="K3" s="46" t="s">
        <v>160</v>
      </c>
      <c r="L3" s="46" t="s">
        <v>172</v>
      </c>
      <c r="M3" s="589"/>
      <c r="N3" s="46" t="s">
        <v>174</v>
      </c>
      <c r="O3" s="46" t="s">
        <v>175</v>
      </c>
      <c r="P3" s="46" t="s">
        <v>174</v>
      </c>
      <c r="Q3" s="46" t="s">
        <v>175</v>
      </c>
      <c r="R3" s="591"/>
    </row>
    <row r="4" spans="1:18">
      <c r="A4" s="234">
        <v>1</v>
      </c>
      <c r="B4" s="244" t="s">
        <v>187</v>
      </c>
      <c r="C4" s="244" t="s">
        <v>5</v>
      </c>
      <c r="D4" s="244" t="s">
        <v>5</v>
      </c>
      <c r="E4" s="245" t="s">
        <v>6</v>
      </c>
      <c r="F4" s="245" t="s">
        <v>1156</v>
      </c>
      <c r="G4" s="245" t="s">
        <v>1082</v>
      </c>
      <c r="H4" s="235" t="s">
        <v>1149</v>
      </c>
      <c r="I4" s="246" t="s">
        <v>575</v>
      </c>
      <c r="J4" s="236" t="s">
        <v>2088</v>
      </c>
      <c r="K4" s="236" t="s">
        <v>2019</v>
      </c>
      <c r="L4" s="236" t="s">
        <v>2019</v>
      </c>
      <c r="M4" s="236"/>
      <c r="N4" s="236"/>
      <c r="O4" s="236"/>
      <c r="P4" s="236"/>
      <c r="Q4" s="236"/>
      <c r="R4" s="237"/>
    </row>
    <row r="5" spans="1:18">
      <c r="A5" s="234">
        <v>2</v>
      </c>
      <c r="B5" s="244" t="s">
        <v>187</v>
      </c>
      <c r="C5" s="244" t="s">
        <v>5</v>
      </c>
      <c r="D5" s="244" t="s">
        <v>5</v>
      </c>
      <c r="E5" s="245" t="s">
        <v>6</v>
      </c>
      <c r="F5" s="245" t="s">
        <v>1156</v>
      </c>
      <c r="G5" s="245" t="s">
        <v>1082</v>
      </c>
      <c r="H5" s="235" t="s">
        <v>1150</v>
      </c>
      <c r="I5" s="246" t="s">
        <v>576</v>
      </c>
      <c r="J5" s="236" t="s">
        <v>2088</v>
      </c>
      <c r="K5" s="236" t="s">
        <v>2019</v>
      </c>
      <c r="L5" s="236" t="s">
        <v>2019</v>
      </c>
      <c r="M5" s="236"/>
      <c r="N5" s="236"/>
      <c r="O5" s="236"/>
      <c r="P5" s="236"/>
      <c r="Q5" s="236"/>
      <c r="R5" s="237"/>
    </row>
    <row r="6" spans="1:18">
      <c r="A6" s="234">
        <v>3</v>
      </c>
      <c r="B6" s="244" t="s">
        <v>187</v>
      </c>
      <c r="C6" s="244" t="s">
        <v>5</v>
      </c>
      <c r="D6" s="244" t="s">
        <v>5</v>
      </c>
      <c r="E6" s="245" t="s">
        <v>6</v>
      </c>
      <c r="F6" s="245" t="s">
        <v>1156</v>
      </c>
      <c r="G6" s="245" t="s">
        <v>1222</v>
      </c>
      <c r="H6" s="235" t="s">
        <v>577</v>
      </c>
      <c r="I6" s="246" t="s">
        <v>578</v>
      </c>
      <c r="J6" s="236" t="s">
        <v>2088</v>
      </c>
      <c r="K6" s="236" t="s">
        <v>2098</v>
      </c>
      <c r="L6" s="236" t="s">
        <v>2098</v>
      </c>
      <c r="M6" s="236"/>
      <c r="N6" s="236"/>
      <c r="O6" s="236"/>
      <c r="P6" s="236"/>
      <c r="Q6" s="236"/>
      <c r="R6" s="237"/>
    </row>
    <row r="7" spans="1:18">
      <c r="A7" s="234">
        <v>4</v>
      </c>
      <c r="B7" s="244" t="s">
        <v>187</v>
      </c>
      <c r="C7" s="244" t="s">
        <v>5</v>
      </c>
      <c r="D7" s="244" t="s">
        <v>5</v>
      </c>
      <c r="E7" s="245" t="s">
        <v>6</v>
      </c>
      <c r="F7" s="245" t="s">
        <v>1156</v>
      </c>
      <c r="G7" s="245" t="s">
        <v>1082</v>
      </c>
      <c r="H7" s="235" t="s">
        <v>1151</v>
      </c>
      <c r="I7" s="246" t="s">
        <v>579</v>
      </c>
      <c r="J7" s="236" t="s">
        <v>2088</v>
      </c>
      <c r="K7" s="236" t="s">
        <v>2020</v>
      </c>
      <c r="L7" s="236" t="s">
        <v>2020</v>
      </c>
      <c r="M7" s="236"/>
      <c r="N7" s="236"/>
      <c r="O7" s="236"/>
      <c r="P7" s="236"/>
      <c r="Q7" s="236"/>
      <c r="R7" s="237"/>
    </row>
    <row r="8" spans="1:18">
      <c r="A8" s="234">
        <v>5</v>
      </c>
      <c r="B8" s="244" t="s">
        <v>187</v>
      </c>
      <c r="C8" s="244" t="s">
        <v>5</v>
      </c>
      <c r="D8" s="244" t="s">
        <v>5</v>
      </c>
      <c r="E8" s="245" t="s">
        <v>6</v>
      </c>
      <c r="F8" s="245" t="s">
        <v>1156</v>
      </c>
      <c r="G8" s="245" t="s">
        <v>1224</v>
      </c>
      <c r="H8" s="235" t="s">
        <v>1005</v>
      </c>
      <c r="I8" s="246" t="s">
        <v>579</v>
      </c>
      <c r="J8" s="236" t="s">
        <v>2088</v>
      </c>
      <c r="K8" s="236" t="s">
        <v>2095</v>
      </c>
      <c r="L8" s="236" t="s">
        <v>2095</v>
      </c>
      <c r="M8" s="236"/>
      <c r="N8" s="236"/>
      <c r="O8" s="236"/>
      <c r="P8" s="236"/>
      <c r="Q8" s="236"/>
      <c r="R8" s="237"/>
    </row>
    <row r="9" spans="1:18">
      <c r="A9" s="234">
        <v>6</v>
      </c>
      <c r="B9" s="244" t="s">
        <v>187</v>
      </c>
      <c r="C9" s="244" t="s">
        <v>5</v>
      </c>
      <c r="D9" s="244" t="s">
        <v>5</v>
      </c>
      <c r="E9" s="245" t="s">
        <v>6</v>
      </c>
      <c r="F9" s="245" t="s">
        <v>1156</v>
      </c>
      <c r="G9" s="245" t="s">
        <v>1082</v>
      </c>
      <c r="H9" s="235" t="s">
        <v>580</v>
      </c>
      <c r="I9" s="246" t="s">
        <v>581</v>
      </c>
      <c r="J9" s="236" t="s">
        <v>2088</v>
      </c>
      <c r="K9" s="236" t="s">
        <v>2020</v>
      </c>
      <c r="L9" s="236" t="s">
        <v>2020</v>
      </c>
      <c r="M9" s="236"/>
      <c r="N9" s="236"/>
      <c r="O9" s="236"/>
      <c r="P9" s="236"/>
      <c r="Q9" s="236"/>
      <c r="R9" s="237"/>
    </row>
    <row r="10" spans="1:18">
      <c r="A10" s="234">
        <v>7</v>
      </c>
      <c r="B10" s="244" t="s">
        <v>187</v>
      </c>
      <c r="C10" s="235" t="s">
        <v>587</v>
      </c>
      <c r="D10" s="235" t="s">
        <v>587</v>
      </c>
      <c r="E10" s="235" t="s">
        <v>587</v>
      </c>
      <c r="F10" s="235" t="s">
        <v>1158</v>
      </c>
      <c r="G10" s="235" t="s">
        <v>1165</v>
      </c>
      <c r="H10" s="235" t="s">
        <v>582</v>
      </c>
      <c r="I10" s="235" t="s">
        <v>584</v>
      </c>
      <c r="J10" s="236" t="s">
        <v>2018</v>
      </c>
      <c r="K10" s="236" t="s">
        <v>2110</v>
      </c>
      <c r="L10" s="236" t="s">
        <v>2110</v>
      </c>
      <c r="M10" s="236"/>
      <c r="N10" s="236"/>
      <c r="O10" s="236"/>
      <c r="P10" s="236"/>
      <c r="Q10" s="236"/>
      <c r="R10" s="237"/>
    </row>
    <row r="11" spans="1:18">
      <c r="A11" s="234">
        <v>8</v>
      </c>
      <c r="B11" s="244" t="s">
        <v>187</v>
      </c>
      <c r="C11" s="235" t="s">
        <v>587</v>
      </c>
      <c r="D11" s="235" t="s">
        <v>587</v>
      </c>
      <c r="E11" s="235" t="s">
        <v>587</v>
      </c>
      <c r="F11" s="235" t="s">
        <v>1158</v>
      </c>
      <c r="G11" s="235" t="s">
        <v>1082</v>
      </c>
      <c r="H11" s="235" t="s">
        <v>583</v>
      </c>
      <c r="I11" s="235" t="s">
        <v>584</v>
      </c>
      <c r="J11" s="236" t="s">
        <v>2088</v>
      </c>
      <c r="K11" s="236" t="s">
        <v>2021</v>
      </c>
      <c r="L11" s="236" t="s">
        <v>2021</v>
      </c>
      <c r="M11" s="236"/>
      <c r="N11" s="236"/>
      <c r="O11" s="236"/>
      <c r="P11" s="236"/>
      <c r="Q11" s="236"/>
      <c r="R11" s="237"/>
    </row>
    <row r="12" spans="1:18">
      <c r="A12" s="234">
        <v>9</v>
      </c>
      <c r="B12" s="244" t="s">
        <v>187</v>
      </c>
      <c r="C12" s="235" t="s">
        <v>587</v>
      </c>
      <c r="D12" s="235" t="s">
        <v>587</v>
      </c>
      <c r="E12" s="235" t="s">
        <v>587</v>
      </c>
      <c r="F12" s="235" t="s">
        <v>1158</v>
      </c>
      <c r="G12" s="235" t="s">
        <v>1082</v>
      </c>
      <c r="H12" s="235" t="s">
        <v>1152</v>
      </c>
      <c r="I12" s="235" t="s">
        <v>584</v>
      </c>
      <c r="J12" s="236" t="s">
        <v>2088</v>
      </c>
      <c r="K12" s="236" t="s">
        <v>2021</v>
      </c>
      <c r="L12" s="236" t="s">
        <v>2021</v>
      </c>
      <c r="M12" s="236"/>
      <c r="N12" s="236"/>
      <c r="O12" s="236"/>
      <c r="P12" s="236"/>
      <c r="Q12" s="236"/>
      <c r="R12" s="237"/>
    </row>
    <row r="13" spans="1:18">
      <c r="A13" s="234">
        <v>10</v>
      </c>
      <c r="B13" s="244" t="s">
        <v>187</v>
      </c>
      <c r="C13" s="235" t="s">
        <v>587</v>
      </c>
      <c r="D13" s="235" t="s">
        <v>587</v>
      </c>
      <c r="E13" s="235" t="s">
        <v>587</v>
      </c>
      <c r="F13" s="235" t="s">
        <v>1158</v>
      </c>
      <c r="G13" s="235" t="s">
        <v>1082</v>
      </c>
      <c r="H13" s="235" t="s">
        <v>1153</v>
      </c>
      <c r="I13" s="235" t="s">
        <v>585</v>
      </c>
      <c r="J13" s="236" t="s">
        <v>2088</v>
      </c>
      <c r="K13" s="236" t="s">
        <v>2022</v>
      </c>
      <c r="L13" s="236" t="s">
        <v>2022</v>
      </c>
      <c r="M13" s="236"/>
      <c r="N13" s="236"/>
      <c r="O13" s="236"/>
      <c r="P13" s="236"/>
      <c r="Q13" s="236"/>
      <c r="R13" s="237"/>
    </row>
    <row r="14" spans="1:18">
      <c r="A14" s="234">
        <v>11</v>
      </c>
      <c r="B14" s="244" t="s">
        <v>187</v>
      </c>
      <c r="C14" s="235" t="s">
        <v>587</v>
      </c>
      <c r="D14" s="235" t="s">
        <v>587</v>
      </c>
      <c r="E14" s="235" t="s">
        <v>587</v>
      </c>
      <c r="F14" s="235" t="s">
        <v>1158</v>
      </c>
      <c r="G14" s="235" t="s">
        <v>1165</v>
      </c>
      <c r="H14" s="235" t="s">
        <v>586</v>
      </c>
      <c r="I14" s="235" t="s">
        <v>585</v>
      </c>
      <c r="J14" s="236" t="s">
        <v>2018</v>
      </c>
      <c r="K14" s="236" t="s">
        <v>2110</v>
      </c>
      <c r="L14" s="236" t="s">
        <v>2110</v>
      </c>
      <c r="M14" s="236"/>
      <c r="N14" s="236"/>
      <c r="O14" s="236"/>
      <c r="P14" s="236"/>
      <c r="Q14" s="236"/>
      <c r="R14" s="237"/>
    </row>
    <row r="15" spans="1:18">
      <c r="A15" s="234">
        <v>12</v>
      </c>
      <c r="B15" s="244" t="s">
        <v>187</v>
      </c>
      <c r="C15" s="235" t="s">
        <v>587</v>
      </c>
      <c r="D15" s="235" t="s">
        <v>587</v>
      </c>
      <c r="E15" s="235" t="s">
        <v>587</v>
      </c>
      <c r="F15" s="235" t="s">
        <v>1158</v>
      </c>
      <c r="G15" s="235" t="s">
        <v>1082</v>
      </c>
      <c r="H15" s="235" t="s">
        <v>1154</v>
      </c>
      <c r="I15" s="235" t="s">
        <v>585</v>
      </c>
      <c r="J15" s="236" t="s">
        <v>2088</v>
      </c>
      <c r="K15" s="236" t="s">
        <v>2022</v>
      </c>
      <c r="L15" s="236" t="s">
        <v>2022</v>
      </c>
      <c r="M15" s="236"/>
      <c r="N15" s="236"/>
      <c r="O15" s="236"/>
      <c r="P15" s="236"/>
      <c r="Q15" s="236"/>
      <c r="R15" s="237"/>
    </row>
    <row r="16" spans="1:18">
      <c r="A16" s="234">
        <v>13</v>
      </c>
      <c r="B16" s="244" t="s">
        <v>187</v>
      </c>
      <c r="C16" s="235" t="s">
        <v>587</v>
      </c>
      <c r="D16" s="235" t="s">
        <v>587</v>
      </c>
      <c r="E16" s="235" t="s">
        <v>587</v>
      </c>
      <c r="F16" s="235" t="s">
        <v>1161</v>
      </c>
      <c r="G16" s="235" t="s">
        <v>1167</v>
      </c>
      <c r="H16" s="235" t="s">
        <v>1012</v>
      </c>
      <c r="I16" s="235" t="s">
        <v>585</v>
      </c>
      <c r="J16" s="236" t="s">
        <v>2018</v>
      </c>
      <c r="K16" s="236" t="s">
        <v>2097</v>
      </c>
      <c r="L16" s="236" t="s">
        <v>2097</v>
      </c>
      <c r="M16" s="236"/>
      <c r="N16" s="236"/>
      <c r="O16" s="236"/>
      <c r="P16" s="236"/>
      <c r="Q16" s="236"/>
      <c r="R16" s="237"/>
    </row>
    <row r="17" spans="1:18">
      <c r="A17" s="234">
        <v>14</v>
      </c>
      <c r="B17" s="244" t="s">
        <v>187</v>
      </c>
      <c r="C17" s="235" t="s">
        <v>590</v>
      </c>
      <c r="D17" s="235" t="s">
        <v>590</v>
      </c>
      <c r="E17" s="235" t="s">
        <v>588</v>
      </c>
      <c r="F17" s="235" t="s">
        <v>1159</v>
      </c>
      <c r="G17" s="235" t="s">
        <v>1082</v>
      </c>
      <c r="H17" s="235" t="s">
        <v>591</v>
      </c>
      <c r="I17" s="235" t="s">
        <v>592</v>
      </c>
      <c r="J17" s="236" t="s">
        <v>2088</v>
      </c>
      <c r="K17" s="236" t="s">
        <v>2023</v>
      </c>
      <c r="L17" s="236" t="s">
        <v>2023</v>
      </c>
      <c r="M17" s="236"/>
      <c r="N17" s="236"/>
      <c r="O17" s="236"/>
      <c r="P17" s="236"/>
      <c r="Q17" s="236"/>
      <c r="R17" s="237"/>
    </row>
    <row r="18" spans="1:18">
      <c r="A18" s="234">
        <v>15</v>
      </c>
      <c r="B18" s="244" t="s">
        <v>187</v>
      </c>
      <c r="C18" s="235" t="s">
        <v>19</v>
      </c>
      <c r="D18" s="235" t="s">
        <v>19</v>
      </c>
      <c r="E18" s="235" t="s">
        <v>20</v>
      </c>
      <c r="F18" s="272" t="s">
        <v>1160</v>
      </c>
      <c r="G18" s="235" t="s">
        <v>1082</v>
      </c>
      <c r="H18" s="235" t="s">
        <v>1155</v>
      </c>
      <c r="I18" s="235" t="s">
        <v>592</v>
      </c>
      <c r="J18" s="236" t="s">
        <v>2088</v>
      </c>
      <c r="K18" s="236" t="s">
        <v>2023</v>
      </c>
      <c r="L18" s="236" t="s">
        <v>2023</v>
      </c>
      <c r="M18" s="236"/>
      <c r="N18" s="236"/>
      <c r="O18" s="236"/>
      <c r="P18" s="236"/>
      <c r="Q18" s="236"/>
      <c r="R18" s="237"/>
    </row>
    <row r="19" spans="1:18">
      <c r="A19" s="234">
        <v>16</v>
      </c>
      <c r="B19" s="235"/>
      <c r="C19" s="235"/>
      <c r="D19" s="235"/>
      <c r="E19" s="235"/>
      <c r="F19" s="235"/>
      <c r="G19" s="235"/>
      <c r="H19" s="235"/>
      <c r="I19" s="235"/>
      <c r="J19" s="236"/>
      <c r="K19" s="236"/>
      <c r="L19" s="236"/>
      <c r="M19" s="236"/>
      <c r="N19" s="236"/>
      <c r="O19" s="236"/>
      <c r="P19" s="236"/>
      <c r="Q19" s="236"/>
      <c r="R19" s="237"/>
    </row>
    <row r="20" spans="1:18">
      <c r="A20" s="234">
        <v>17</v>
      </c>
      <c r="B20" s="235"/>
      <c r="C20" s="235"/>
      <c r="D20" s="235"/>
      <c r="E20" s="235"/>
      <c r="F20" s="235"/>
      <c r="G20" s="235"/>
      <c r="H20" s="235"/>
      <c r="I20" s="235"/>
      <c r="J20" s="236"/>
      <c r="K20" s="236"/>
      <c r="L20" s="236"/>
      <c r="M20" s="236"/>
      <c r="N20" s="236"/>
      <c r="O20" s="236"/>
      <c r="P20" s="236"/>
      <c r="Q20" s="236"/>
      <c r="R20" s="237"/>
    </row>
    <row r="21" spans="1:18">
      <c r="A21" s="234">
        <v>18</v>
      </c>
      <c r="B21" s="235"/>
      <c r="C21" s="235"/>
      <c r="D21" s="235"/>
      <c r="E21" s="235"/>
      <c r="F21" s="235"/>
      <c r="G21" s="235"/>
      <c r="H21" s="235"/>
      <c r="I21" s="235"/>
      <c r="J21" s="236"/>
      <c r="K21" s="236"/>
      <c r="L21" s="236"/>
      <c r="M21" s="236"/>
      <c r="N21" s="236"/>
      <c r="O21" s="236"/>
      <c r="P21" s="236"/>
      <c r="Q21" s="236"/>
      <c r="R21" s="237"/>
    </row>
    <row r="22" spans="1:18">
      <c r="A22" s="234">
        <v>19</v>
      </c>
      <c r="B22" s="235"/>
      <c r="C22" s="235"/>
      <c r="D22" s="235"/>
      <c r="E22" s="235"/>
      <c r="F22" s="235"/>
      <c r="G22" s="235"/>
      <c r="H22" s="235"/>
      <c r="I22" s="235"/>
      <c r="J22" s="236"/>
      <c r="K22" s="236"/>
      <c r="L22" s="236"/>
      <c r="M22" s="236"/>
      <c r="N22" s="236"/>
      <c r="O22" s="236"/>
      <c r="P22" s="236"/>
      <c r="Q22" s="236"/>
      <c r="R22" s="237"/>
    </row>
    <row r="23" spans="1:18">
      <c r="A23" s="234">
        <v>20</v>
      </c>
      <c r="B23" s="235"/>
      <c r="C23" s="235"/>
      <c r="D23" s="235"/>
      <c r="E23" s="235"/>
      <c r="F23" s="235"/>
      <c r="G23" s="235"/>
      <c r="H23" s="235"/>
      <c r="I23" s="235"/>
      <c r="J23" s="236"/>
      <c r="K23" s="236"/>
      <c r="L23" s="236"/>
      <c r="M23" s="236"/>
      <c r="N23" s="236"/>
      <c r="O23" s="236"/>
      <c r="P23" s="236"/>
      <c r="Q23" s="236"/>
      <c r="R23" s="237"/>
    </row>
    <row r="24" spans="1:18">
      <c r="A24" s="234">
        <v>21</v>
      </c>
      <c r="B24" s="235"/>
      <c r="C24" s="235"/>
      <c r="D24" s="235"/>
      <c r="E24" s="235"/>
      <c r="F24" s="235"/>
      <c r="G24" s="235"/>
      <c r="H24" s="235"/>
      <c r="I24" s="235"/>
      <c r="J24" s="236"/>
      <c r="K24" s="236"/>
      <c r="L24" s="236"/>
      <c r="M24" s="236"/>
      <c r="N24" s="236"/>
      <c r="O24" s="236"/>
      <c r="P24" s="236"/>
      <c r="Q24" s="236"/>
      <c r="R24" s="237"/>
    </row>
    <row r="25" spans="1:18">
      <c r="A25" s="234">
        <v>22</v>
      </c>
      <c r="B25" s="235"/>
      <c r="C25" s="235"/>
      <c r="D25" s="235"/>
      <c r="E25" s="235"/>
      <c r="F25" s="235"/>
      <c r="G25" s="235"/>
      <c r="H25" s="235"/>
      <c r="I25" s="235"/>
      <c r="J25" s="236"/>
      <c r="K25" s="236"/>
      <c r="L25" s="236"/>
      <c r="M25" s="236"/>
      <c r="N25" s="236"/>
      <c r="O25" s="236"/>
      <c r="P25" s="236"/>
      <c r="Q25" s="236"/>
      <c r="R25" s="237"/>
    </row>
    <row r="26" spans="1:18">
      <c r="A26" s="234">
        <v>23</v>
      </c>
      <c r="B26" s="235"/>
      <c r="C26" s="235"/>
      <c r="D26" s="235"/>
      <c r="E26" s="235"/>
      <c r="F26" s="235"/>
      <c r="G26" s="235"/>
      <c r="H26" s="235"/>
      <c r="I26" s="235"/>
      <c r="J26" s="236"/>
      <c r="K26" s="236"/>
      <c r="L26" s="236"/>
      <c r="M26" s="236"/>
      <c r="N26" s="236"/>
      <c r="O26" s="236"/>
      <c r="P26" s="236"/>
      <c r="Q26" s="236"/>
      <c r="R26" s="237"/>
    </row>
    <row r="27" spans="1:18">
      <c r="A27" s="234">
        <v>24</v>
      </c>
      <c r="B27" s="235"/>
      <c r="C27" s="235"/>
      <c r="D27" s="235"/>
      <c r="E27" s="235"/>
      <c r="F27" s="235"/>
      <c r="G27" s="235"/>
      <c r="H27" s="235"/>
      <c r="I27" s="235"/>
      <c r="J27" s="236"/>
      <c r="K27" s="236"/>
      <c r="L27" s="236"/>
      <c r="M27" s="236"/>
      <c r="N27" s="236"/>
      <c r="O27" s="236"/>
      <c r="P27" s="236"/>
      <c r="Q27" s="236"/>
      <c r="R27" s="237"/>
    </row>
    <row r="28" spans="1:18">
      <c r="A28" s="234">
        <v>25</v>
      </c>
      <c r="B28" s="235"/>
      <c r="C28" s="235"/>
      <c r="D28" s="235"/>
      <c r="E28" s="235"/>
      <c r="F28" s="235"/>
      <c r="G28" s="235"/>
      <c r="H28" s="235"/>
      <c r="I28" s="235"/>
      <c r="J28" s="236"/>
      <c r="K28" s="236"/>
      <c r="L28" s="236"/>
      <c r="M28" s="236"/>
      <c r="N28" s="236"/>
      <c r="O28" s="236"/>
      <c r="P28" s="236"/>
      <c r="Q28" s="236"/>
      <c r="R28" s="237"/>
    </row>
    <row r="29" spans="1:18">
      <c r="A29" s="234">
        <v>26</v>
      </c>
      <c r="B29" s="235"/>
      <c r="C29" s="235"/>
      <c r="D29" s="235"/>
      <c r="E29" s="235"/>
      <c r="F29" s="235"/>
      <c r="G29" s="235"/>
      <c r="H29" s="235"/>
      <c r="I29" s="235"/>
      <c r="J29" s="236"/>
      <c r="K29" s="236"/>
      <c r="L29" s="236"/>
      <c r="M29" s="236"/>
      <c r="N29" s="236"/>
      <c r="O29" s="236"/>
      <c r="P29" s="236"/>
      <c r="Q29" s="236"/>
      <c r="R29" s="237"/>
    </row>
    <row r="30" spans="1:18">
      <c r="A30" s="234">
        <v>27</v>
      </c>
      <c r="B30" s="235"/>
      <c r="C30" s="235"/>
      <c r="D30" s="235"/>
      <c r="E30" s="235"/>
      <c r="F30" s="235"/>
      <c r="G30" s="235"/>
      <c r="H30" s="235"/>
      <c r="I30" s="235"/>
      <c r="J30" s="236"/>
      <c r="K30" s="236"/>
      <c r="L30" s="236"/>
      <c r="M30" s="236"/>
      <c r="N30" s="236"/>
      <c r="O30" s="236"/>
      <c r="P30" s="236"/>
      <c r="Q30" s="236"/>
      <c r="R30" s="237"/>
    </row>
    <row r="31" spans="1:18">
      <c r="A31" s="234">
        <v>28</v>
      </c>
      <c r="B31" s="235"/>
      <c r="C31" s="235"/>
      <c r="D31" s="235"/>
      <c r="E31" s="235"/>
      <c r="F31" s="235"/>
      <c r="G31" s="235"/>
      <c r="H31" s="235"/>
      <c r="I31" s="235"/>
      <c r="J31" s="236"/>
      <c r="K31" s="236"/>
      <c r="L31" s="236"/>
      <c r="M31" s="236"/>
      <c r="N31" s="236"/>
      <c r="O31" s="236"/>
      <c r="P31" s="236"/>
      <c r="Q31" s="236"/>
      <c r="R31" s="237"/>
    </row>
    <row r="32" spans="1:18">
      <c r="A32" s="234">
        <v>29</v>
      </c>
      <c r="B32" s="235"/>
      <c r="C32" s="235"/>
      <c r="D32" s="235"/>
      <c r="E32" s="235"/>
      <c r="F32" s="235"/>
      <c r="G32" s="235"/>
      <c r="H32" s="235"/>
      <c r="I32" s="235"/>
      <c r="J32" s="236"/>
      <c r="K32" s="236"/>
      <c r="L32" s="236"/>
      <c r="M32" s="236"/>
      <c r="N32" s="236"/>
      <c r="O32" s="236"/>
      <c r="P32" s="236"/>
      <c r="Q32" s="236"/>
      <c r="R32" s="237"/>
    </row>
    <row r="33" spans="1:18">
      <c r="A33" s="234">
        <v>30</v>
      </c>
      <c r="B33" s="235"/>
      <c r="C33" s="235"/>
      <c r="D33" s="235"/>
      <c r="E33" s="235"/>
      <c r="F33" s="235"/>
      <c r="G33" s="235"/>
      <c r="H33" s="235"/>
      <c r="I33" s="235"/>
      <c r="J33" s="236"/>
      <c r="K33" s="236"/>
      <c r="L33" s="236"/>
      <c r="M33" s="236"/>
      <c r="N33" s="236"/>
      <c r="O33" s="236"/>
      <c r="P33" s="236"/>
      <c r="Q33" s="236"/>
      <c r="R33" s="237"/>
    </row>
    <row r="34" spans="1:18">
      <c r="A34" s="234">
        <v>31</v>
      </c>
      <c r="B34" s="235"/>
      <c r="C34" s="235"/>
      <c r="D34" s="235"/>
      <c r="E34" s="235"/>
      <c r="F34" s="235"/>
      <c r="G34" s="235"/>
      <c r="H34" s="235"/>
      <c r="I34" s="235"/>
      <c r="J34" s="236"/>
      <c r="K34" s="236"/>
      <c r="L34" s="236"/>
      <c r="M34" s="236"/>
      <c r="N34" s="236"/>
      <c r="O34" s="236"/>
      <c r="P34" s="236"/>
      <c r="Q34" s="236"/>
      <c r="R34" s="237"/>
    </row>
    <row r="35" spans="1:18">
      <c r="A35" s="234">
        <v>32</v>
      </c>
      <c r="B35" s="235"/>
      <c r="C35" s="235"/>
      <c r="D35" s="235"/>
      <c r="E35" s="235"/>
      <c r="F35" s="235"/>
      <c r="G35" s="235"/>
      <c r="H35" s="235"/>
      <c r="I35" s="235"/>
      <c r="J35" s="236"/>
      <c r="K35" s="236"/>
      <c r="L35" s="236"/>
      <c r="M35" s="236"/>
      <c r="N35" s="236"/>
      <c r="O35" s="236"/>
      <c r="P35" s="236"/>
      <c r="Q35" s="236"/>
      <c r="R35" s="237"/>
    </row>
    <row r="36" spans="1:18">
      <c r="A36" s="234">
        <v>33</v>
      </c>
      <c r="B36" s="235"/>
      <c r="C36" s="235"/>
      <c r="D36" s="235"/>
      <c r="E36" s="235"/>
      <c r="F36" s="235"/>
      <c r="G36" s="235"/>
      <c r="H36" s="235"/>
      <c r="I36" s="235"/>
      <c r="J36" s="236"/>
      <c r="K36" s="236"/>
      <c r="L36" s="236"/>
      <c r="M36" s="236"/>
      <c r="N36" s="236"/>
      <c r="O36" s="236"/>
      <c r="P36" s="236"/>
      <c r="Q36" s="236"/>
      <c r="R36" s="237"/>
    </row>
    <row r="37" spans="1:18">
      <c r="A37" s="234">
        <v>34</v>
      </c>
      <c r="B37" s="235"/>
      <c r="C37" s="235"/>
      <c r="D37" s="235"/>
      <c r="E37" s="235"/>
      <c r="F37" s="235"/>
      <c r="G37" s="235"/>
      <c r="H37" s="235"/>
      <c r="I37" s="235"/>
      <c r="J37" s="236"/>
      <c r="K37" s="236"/>
      <c r="L37" s="236"/>
      <c r="M37" s="236"/>
      <c r="N37" s="236"/>
      <c r="O37" s="236"/>
      <c r="P37" s="236"/>
      <c r="Q37" s="236"/>
      <c r="R37" s="237"/>
    </row>
    <row r="38" spans="1:18">
      <c r="A38" s="234">
        <v>35</v>
      </c>
      <c r="B38" s="235"/>
      <c r="C38" s="235"/>
      <c r="D38" s="235"/>
      <c r="E38" s="235"/>
      <c r="F38" s="235"/>
      <c r="G38" s="235"/>
      <c r="H38" s="235"/>
      <c r="I38" s="235"/>
      <c r="J38" s="236"/>
      <c r="K38" s="236"/>
      <c r="L38" s="236"/>
      <c r="M38" s="236"/>
      <c r="N38" s="236"/>
      <c r="O38" s="236"/>
      <c r="P38" s="236"/>
      <c r="Q38" s="236"/>
      <c r="R38" s="237"/>
    </row>
    <row r="39" spans="1:18">
      <c r="A39" s="234">
        <v>36</v>
      </c>
      <c r="B39" s="235"/>
      <c r="C39" s="235"/>
      <c r="D39" s="235"/>
      <c r="E39" s="235"/>
      <c r="F39" s="235"/>
      <c r="G39" s="235"/>
      <c r="H39" s="235"/>
      <c r="I39" s="235"/>
      <c r="J39" s="236"/>
      <c r="K39" s="236"/>
      <c r="L39" s="236"/>
      <c r="M39" s="236"/>
      <c r="N39" s="236"/>
      <c r="O39" s="236"/>
      <c r="P39" s="236"/>
      <c r="Q39" s="236"/>
      <c r="R39" s="237"/>
    </row>
    <row r="40" spans="1:18">
      <c r="A40" s="234">
        <v>37</v>
      </c>
      <c r="B40" s="235"/>
      <c r="C40" s="235"/>
      <c r="D40" s="235"/>
      <c r="E40" s="235"/>
      <c r="F40" s="235"/>
      <c r="G40" s="235"/>
      <c r="H40" s="235"/>
      <c r="I40" s="235"/>
      <c r="J40" s="236"/>
      <c r="K40" s="236"/>
      <c r="L40" s="236"/>
      <c r="M40" s="236"/>
      <c r="N40" s="236"/>
      <c r="O40" s="236"/>
      <c r="P40" s="236"/>
      <c r="Q40" s="236"/>
      <c r="R40" s="237"/>
    </row>
    <row r="41" spans="1:18">
      <c r="A41" s="234">
        <v>38</v>
      </c>
      <c r="B41" s="235"/>
      <c r="C41" s="235"/>
      <c r="D41" s="235"/>
      <c r="E41" s="235"/>
      <c r="F41" s="235"/>
      <c r="G41" s="235"/>
      <c r="H41" s="235"/>
      <c r="I41" s="235"/>
      <c r="J41" s="236"/>
      <c r="K41" s="236"/>
      <c r="L41" s="236"/>
      <c r="M41" s="236"/>
      <c r="N41" s="236"/>
      <c r="O41" s="236"/>
      <c r="P41" s="236"/>
      <c r="Q41" s="236"/>
      <c r="R41" s="237"/>
    </row>
    <row r="42" spans="1:18">
      <c r="A42" s="234">
        <v>39</v>
      </c>
      <c r="B42" s="235"/>
      <c r="C42" s="235"/>
      <c r="D42" s="235"/>
      <c r="E42" s="235"/>
      <c r="F42" s="235"/>
      <c r="G42" s="235"/>
      <c r="H42" s="235"/>
      <c r="I42" s="235"/>
      <c r="J42" s="236"/>
      <c r="K42" s="236"/>
      <c r="L42" s="236"/>
      <c r="M42" s="236"/>
      <c r="N42" s="236"/>
      <c r="O42" s="236"/>
      <c r="P42" s="236"/>
      <c r="Q42" s="236"/>
      <c r="R42" s="237"/>
    </row>
    <row r="43" spans="1:18">
      <c r="A43" s="234">
        <v>40</v>
      </c>
      <c r="B43" s="235"/>
      <c r="C43" s="235"/>
      <c r="D43" s="235"/>
      <c r="E43" s="235"/>
      <c r="F43" s="235"/>
      <c r="G43" s="235"/>
      <c r="H43" s="235"/>
      <c r="I43" s="235"/>
      <c r="J43" s="236"/>
      <c r="K43" s="236"/>
      <c r="L43" s="236"/>
      <c r="M43" s="236"/>
      <c r="N43" s="236"/>
      <c r="O43" s="236"/>
      <c r="P43" s="236"/>
      <c r="Q43" s="236"/>
      <c r="R43" s="237"/>
    </row>
    <row r="44" spans="1:18">
      <c r="A44" s="234">
        <v>41</v>
      </c>
      <c r="B44" s="235"/>
      <c r="C44" s="235"/>
      <c r="D44" s="235"/>
      <c r="E44" s="235"/>
      <c r="F44" s="235"/>
      <c r="G44" s="235"/>
      <c r="H44" s="235"/>
      <c r="I44" s="235"/>
      <c r="J44" s="236"/>
      <c r="K44" s="236"/>
      <c r="L44" s="236"/>
      <c r="M44" s="236"/>
      <c r="N44" s="236"/>
      <c r="O44" s="236"/>
      <c r="P44" s="236"/>
      <c r="Q44" s="236"/>
      <c r="R44" s="237"/>
    </row>
    <row r="45" spans="1:18">
      <c r="A45" s="234">
        <v>42</v>
      </c>
      <c r="B45" s="235"/>
      <c r="C45" s="235"/>
      <c r="D45" s="235"/>
      <c r="E45" s="235"/>
      <c r="F45" s="235"/>
      <c r="G45" s="235"/>
      <c r="H45" s="235"/>
      <c r="I45" s="235"/>
      <c r="J45" s="236"/>
      <c r="K45" s="236"/>
      <c r="L45" s="236"/>
      <c r="M45" s="236"/>
      <c r="N45" s="236"/>
      <c r="O45" s="236"/>
      <c r="P45" s="236"/>
      <c r="Q45" s="236"/>
      <c r="R45" s="237"/>
    </row>
    <row r="46" spans="1:18">
      <c r="A46" s="234">
        <v>43</v>
      </c>
      <c r="B46" s="235"/>
      <c r="C46" s="235"/>
      <c r="D46" s="235"/>
      <c r="E46" s="235"/>
      <c r="F46" s="235"/>
      <c r="G46" s="235"/>
      <c r="H46" s="235"/>
      <c r="I46" s="235"/>
      <c r="J46" s="236"/>
      <c r="K46" s="236"/>
      <c r="L46" s="236"/>
      <c r="M46" s="236"/>
      <c r="N46" s="236"/>
      <c r="O46" s="236"/>
      <c r="P46" s="236"/>
      <c r="Q46" s="236"/>
      <c r="R46" s="237"/>
    </row>
    <row r="47" spans="1:18">
      <c r="A47" s="234">
        <v>44</v>
      </c>
      <c r="B47" s="235"/>
      <c r="C47" s="235"/>
      <c r="D47" s="235"/>
      <c r="E47" s="235"/>
      <c r="F47" s="235"/>
      <c r="G47" s="235"/>
      <c r="H47" s="235"/>
      <c r="I47" s="235"/>
      <c r="J47" s="236"/>
      <c r="K47" s="236"/>
      <c r="L47" s="236"/>
      <c r="M47" s="236"/>
      <c r="N47" s="236"/>
      <c r="O47" s="236"/>
      <c r="P47" s="236"/>
      <c r="Q47" s="236"/>
      <c r="R47" s="237"/>
    </row>
    <row r="48" spans="1:18">
      <c r="A48" s="234">
        <v>45</v>
      </c>
      <c r="B48" s="235"/>
      <c r="C48" s="235"/>
      <c r="D48" s="235"/>
      <c r="E48" s="235"/>
      <c r="F48" s="235"/>
      <c r="G48" s="235"/>
      <c r="H48" s="235"/>
      <c r="I48" s="235"/>
      <c r="J48" s="236"/>
      <c r="K48" s="236"/>
      <c r="L48" s="236"/>
      <c r="M48" s="236"/>
      <c r="N48" s="236"/>
      <c r="O48" s="236"/>
      <c r="P48" s="236"/>
      <c r="Q48" s="236"/>
      <c r="R48" s="237"/>
    </row>
    <row r="49" spans="1:18">
      <c r="A49" s="234">
        <v>46</v>
      </c>
      <c r="B49" s="235"/>
      <c r="C49" s="235"/>
      <c r="D49" s="235"/>
      <c r="E49" s="235"/>
      <c r="F49" s="235"/>
      <c r="G49" s="235"/>
      <c r="H49" s="235"/>
      <c r="I49" s="235"/>
      <c r="J49" s="236"/>
      <c r="K49" s="236"/>
      <c r="L49" s="236"/>
      <c r="M49" s="236"/>
      <c r="N49" s="236"/>
      <c r="O49" s="236"/>
      <c r="P49" s="236"/>
      <c r="Q49" s="236"/>
      <c r="R49" s="237"/>
    </row>
    <row r="50" spans="1:18">
      <c r="A50" s="234">
        <v>47</v>
      </c>
      <c r="B50" s="235"/>
      <c r="C50" s="235"/>
      <c r="D50" s="235"/>
      <c r="E50" s="235"/>
      <c r="F50" s="235"/>
      <c r="G50" s="235"/>
      <c r="H50" s="235"/>
      <c r="I50" s="235"/>
      <c r="J50" s="236"/>
      <c r="K50" s="236"/>
      <c r="L50" s="236"/>
      <c r="M50" s="236"/>
      <c r="N50" s="236"/>
      <c r="O50" s="236"/>
      <c r="P50" s="236"/>
      <c r="Q50" s="236"/>
      <c r="R50" s="237"/>
    </row>
    <row r="51" spans="1:18">
      <c r="A51" s="234">
        <v>48</v>
      </c>
      <c r="B51" s="235"/>
      <c r="C51" s="235"/>
      <c r="D51" s="235"/>
      <c r="E51" s="235"/>
      <c r="F51" s="235"/>
      <c r="G51" s="235"/>
      <c r="H51" s="235"/>
      <c r="I51" s="235"/>
      <c r="J51" s="236"/>
      <c r="K51" s="236"/>
      <c r="L51" s="236"/>
      <c r="M51" s="236"/>
      <c r="N51" s="236"/>
      <c r="O51" s="236"/>
      <c r="P51" s="236"/>
      <c r="Q51" s="236"/>
      <c r="R51" s="237"/>
    </row>
    <row r="52" spans="1:18">
      <c r="A52" s="234">
        <v>49</v>
      </c>
      <c r="B52" s="235"/>
      <c r="C52" s="235"/>
      <c r="D52" s="235"/>
      <c r="E52" s="235"/>
      <c r="F52" s="235"/>
      <c r="G52" s="235"/>
      <c r="H52" s="235"/>
      <c r="I52" s="235"/>
      <c r="J52" s="236"/>
      <c r="K52" s="236"/>
      <c r="L52" s="236"/>
      <c r="M52" s="236"/>
      <c r="N52" s="236"/>
      <c r="O52" s="236"/>
      <c r="P52" s="236"/>
      <c r="Q52" s="236"/>
      <c r="R52" s="237"/>
    </row>
    <row r="53" spans="1:18">
      <c r="A53" s="234">
        <v>50</v>
      </c>
      <c r="B53" s="235"/>
      <c r="C53" s="235"/>
      <c r="D53" s="235"/>
      <c r="E53" s="235"/>
      <c r="F53" s="235"/>
      <c r="G53" s="235"/>
      <c r="H53" s="235"/>
      <c r="I53" s="235"/>
      <c r="J53" s="236"/>
      <c r="K53" s="236"/>
      <c r="L53" s="236"/>
      <c r="M53" s="236"/>
      <c r="N53" s="236"/>
      <c r="O53" s="236"/>
      <c r="P53" s="236"/>
      <c r="Q53" s="236"/>
      <c r="R53" s="237"/>
    </row>
    <row r="54" spans="1:18">
      <c r="A54" s="234">
        <v>51</v>
      </c>
      <c r="B54" s="235"/>
      <c r="C54" s="235"/>
      <c r="D54" s="235"/>
      <c r="E54" s="235"/>
      <c r="F54" s="235"/>
      <c r="G54" s="235"/>
      <c r="H54" s="235"/>
      <c r="I54" s="235"/>
      <c r="J54" s="236"/>
      <c r="K54" s="236"/>
      <c r="L54" s="236"/>
      <c r="M54" s="236"/>
      <c r="N54" s="236"/>
      <c r="O54" s="236"/>
      <c r="P54" s="236"/>
      <c r="Q54" s="236"/>
      <c r="R54" s="237"/>
    </row>
    <row r="55" spans="1:18">
      <c r="A55" s="234">
        <v>52</v>
      </c>
      <c r="B55" s="235"/>
      <c r="C55" s="235"/>
      <c r="D55" s="235"/>
      <c r="E55" s="235"/>
      <c r="F55" s="235"/>
      <c r="G55" s="235"/>
      <c r="H55" s="235"/>
      <c r="I55" s="235"/>
      <c r="J55" s="236"/>
      <c r="K55" s="236"/>
      <c r="L55" s="236"/>
      <c r="M55" s="236"/>
      <c r="N55" s="236"/>
      <c r="O55" s="236"/>
      <c r="P55" s="236"/>
      <c r="Q55" s="236"/>
      <c r="R55" s="237"/>
    </row>
    <row r="56" spans="1:18">
      <c r="A56" s="234">
        <v>53</v>
      </c>
      <c r="B56" s="235"/>
      <c r="C56" s="235"/>
      <c r="D56" s="235"/>
      <c r="E56" s="235"/>
      <c r="F56" s="235"/>
      <c r="G56" s="235"/>
      <c r="H56" s="235"/>
      <c r="I56" s="235"/>
      <c r="J56" s="236"/>
      <c r="K56" s="236"/>
      <c r="L56" s="236"/>
      <c r="M56" s="236"/>
      <c r="N56" s="236"/>
      <c r="O56" s="236"/>
      <c r="P56" s="236"/>
      <c r="Q56" s="236"/>
      <c r="R56" s="237"/>
    </row>
    <row r="57" spans="1:18">
      <c r="A57" s="234">
        <v>54</v>
      </c>
      <c r="B57" s="235"/>
      <c r="C57" s="235"/>
      <c r="D57" s="235"/>
      <c r="E57" s="235"/>
      <c r="F57" s="235"/>
      <c r="G57" s="235"/>
      <c r="H57" s="235"/>
      <c r="I57" s="235"/>
      <c r="J57" s="236"/>
      <c r="K57" s="236"/>
      <c r="L57" s="236"/>
      <c r="M57" s="236"/>
      <c r="N57" s="236"/>
      <c r="O57" s="236"/>
      <c r="P57" s="236"/>
      <c r="Q57" s="236"/>
      <c r="R57" s="237"/>
    </row>
    <row r="58" spans="1:18">
      <c r="A58" s="234">
        <v>55</v>
      </c>
      <c r="B58" s="235"/>
      <c r="C58" s="235"/>
      <c r="D58" s="235"/>
      <c r="E58" s="235"/>
      <c r="F58" s="235"/>
      <c r="G58" s="235"/>
      <c r="H58" s="235"/>
      <c r="I58" s="235"/>
      <c r="J58" s="236"/>
      <c r="K58" s="236"/>
      <c r="L58" s="236"/>
      <c r="M58" s="236"/>
      <c r="N58" s="236"/>
      <c r="O58" s="236"/>
      <c r="P58" s="236"/>
      <c r="Q58" s="236"/>
      <c r="R58" s="237"/>
    </row>
    <row r="59" spans="1:18">
      <c r="A59" s="234">
        <v>56</v>
      </c>
      <c r="B59" s="235"/>
      <c r="C59" s="235"/>
      <c r="D59" s="235"/>
      <c r="E59" s="235"/>
      <c r="F59" s="235"/>
      <c r="G59" s="235"/>
      <c r="H59" s="235"/>
      <c r="I59" s="235"/>
      <c r="J59" s="236"/>
      <c r="K59" s="236"/>
      <c r="L59" s="236"/>
      <c r="M59" s="236"/>
      <c r="N59" s="236"/>
      <c r="O59" s="236"/>
      <c r="P59" s="236"/>
      <c r="Q59" s="236"/>
      <c r="R59" s="237"/>
    </row>
    <row r="60" spans="1:18">
      <c r="A60" s="234">
        <v>57</v>
      </c>
      <c r="B60" s="235"/>
      <c r="C60" s="235"/>
      <c r="D60" s="235"/>
      <c r="E60" s="235"/>
      <c r="F60" s="235"/>
      <c r="G60" s="235"/>
      <c r="H60" s="235"/>
      <c r="I60" s="235"/>
      <c r="J60" s="236"/>
      <c r="K60" s="236"/>
      <c r="L60" s="236"/>
      <c r="M60" s="236"/>
      <c r="N60" s="236"/>
      <c r="O60" s="236"/>
      <c r="P60" s="236"/>
      <c r="Q60" s="236"/>
      <c r="R60" s="237"/>
    </row>
    <row r="61" spans="1:18">
      <c r="A61" s="234">
        <v>58</v>
      </c>
      <c r="B61" s="235"/>
      <c r="C61" s="235"/>
      <c r="D61" s="235"/>
      <c r="E61" s="235"/>
      <c r="F61" s="235"/>
      <c r="G61" s="235"/>
      <c r="H61" s="235"/>
      <c r="I61" s="235"/>
      <c r="J61" s="236"/>
      <c r="K61" s="236"/>
      <c r="L61" s="236"/>
      <c r="M61" s="236"/>
      <c r="N61" s="236"/>
      <c r="O61" s="236"/>
      <c r="P61" s="236"/>
      <c r="Q61" s="236"/>
      <c r="R61" s="237"/>
    </row>
    <row r="62" spans="1:18">
      <c r="A62" s="234">
        <v>59</v>
      </c>
      <c r="B62" s="235"/>
      <c r="C62" s="235"/>
      <c r="D62" s="235"/>
      <c r="E62" s="235"/>
      <c r="F62" s="235"/>
      <c r="G62" s="235"/>
      <c r="H62" s="235"/>
      <c r="I62" s="235"/>
      <c r="J62" s="236"/>
      <c r="K62" s="236"/>
      <c r="L62" s="236"/>
      <c r="M62" s="236"/>
      <c r="N62" s="236"/>
      <c r="O62" s="236"/>
      <c r="P62" s="236"/>
      <c r="Q62" s="236"/>
      <c r="R62" s="237"/>
    </row>
    <row r="63" spans="1:18">
      <c r="A63" s="234">
        <v>60</v>
      </c>
      <c r="B63" s="235"/>
      <c r="C63" s="235"/>
      <c r="D63" s="235"/>
      <c r="E63" s="235"/>
      <c r="F63" s="235"/>
      <c r="G63" s="235"/>
      <c r="H63" s="235"/>
      <c r="I63" s="235"/>
      <c r="J63" s="236"/>
      <c r="K63" s="236"/>
      <c r="L63" s="236"/>
      <c r="M63" s="236"/>
      <c r="N63" s="236"/>
      <c r="O63" s="236"/>
      <c r="P63" s="236"/>
      <c r="Q63" s="236"/>
      <c r="R63" s="237"/>
    </row>
    <row r="64" spans="1:18">
      <c r="A64" s="234">
        <v>61</v>
      </c>
      <c r="B64" s="235"/>
      <c r="C64" s="235"/>
      <c r="D64" s="235"/>
      <c r="E64" s="235"/>
      <c r="F64" s="235"/>
      <c r="G64" s="235"/>
      <c r="H64" s="235"/>
      <c r="I64" s="235"/>
      <c r="J64" s="236"/>
      <c r="K64" s="236"/>
      <c r="L64" s="236"/>
      <c r="M64" s="236"/>
      <c r="N64" s="236"/>
      <c r="O64" s="236"/>
      <c r="P64" s="236"/>
      <c r="Q64" s="236"/>
      <c r="R64" s="237"/>
    </row>
    <row r="65" spans="1:18">
      <c r="A65" s="234">
        <v>62</v>
      </c>
      <c r="B65" s="235"/>
      <c r="C65" s="235"/>
      <c r="D65" s="235"/>
      <c r="E65" s="235"/>
      <c r="F65" s="235"/>
      <c r="G65" s="235"/>
      <c r="H65" s="235"/>
      <c r="I65" s="235"/>
      <c r="J65" s="236"/>
      <c r="K65" s="236"/>
      <c r="L65" s="236"/>
      <c r="M65" s="236"/>
      <c r="N65" s="236"/>
      <c r="O65" s="236"/>
      <c r="P65" s="236"/>
      <c r="Q65" s="236"/>
      <c r="R65" s="237"/>
    </row>
    <row r="66" spans="1:18">
      <c r="A66" s="234">
        <v>63</v>
      </c>
      <c r="B66" s="235"/>
      <c r="C66" s="235"/>
      <c r="D66" s="235"/>
      <c r="E66" s="235"/>
      <c r="F66" s="235"/>
      <c r="G66" s="235"/>
      <c r="H66" s="235"/>
      <c r="I66" s="235"/>
      <c r="J66" s="236"/>
      <c r="K66" s="236"/>
      <c r="L66" s="236"/>
      <c r="M66" s="236"/>
      <c r="N66" s="236"/>
      <c r="O66" s="236"/>
      <c r="P66" s="236"/>
      <c r="Q66" s="236"/>
      <c r="R66" s="237"/>
    </row>
    <row r="67" spans="1:18">
      <c r="A67" s="234">
        <v>64</v>
      </c>
      <c r="B67" s="235"/>
      <c r="C67" s="235"/>
      <c r="D67" s="235"/>
      <c r="E67" s="235"/>
      <c r="F67" s="235"/>
      <c r="G67" s="235"/>
      <c r="H67" s="235"/>
      <c r="I67" s="235"/>
      <c r="J67" s="236"/>
      <c r="K67" s="236"/>
      <c r="L67" s="236"/>
      <c r="M67" s="236"/>
      <c r="N67" s="236"/>
      <c r="O67" s="236"/>
      <c r="P67" s="236"/>
      <c r="Q67" s="236"/>
      <c r="R67" s="237"/>
    </row>
    <row r="68" spans="1:18">
      <c r="A68" s="234">
        <v>65</v>
      </c>
      <c r="B68" s="235"/>
      <c r="C68" s="235"/>
      <c r="D68" s="235"/>
      <c r="E68" s="235"/>
      <c r="F68" s="235"/>
      <c r="G68" s="235"/>
      <c r="H68" s="235"/>
      <c r="I68" s="235"/>
      <c r="J68" s="236"/>
      <c r="K68" s="236"/>
      <c r="L68" s="236"/>
      <c r="M68" s="236"/>
      <c r="N68" s="236"/>
      <c r="O68" s="236"/>
      <c r="P68" s="236"/>
      <c r="Q68" s="236"/>
      <c r="R68" s="237"/>
    </row>
    <row r="69" spans="1:18">
      <c r="A69" s="234">
        <v>66</v>
      </c>
      <c r="B69" s="235"/>
      <c r="C69" s="235"/>
      <c r="D69" s="235"/>
      <c r="E69" s="235"/>
      <c r="F69" s="235"/>
      <c r="G69" s="235"/>
      <c r="H69" s="235"/>
      <c r="I69" s="235"/>
      <c r="J69" s="236"/>
      <c r="K69" s="236"/>
      <c r="L69" s="236"/>
      <c r="M69" s="236"/>
      <c r="N69" s="236"/>
      <c r="O69" s="236"/>
      <c r="P69" s="236"/>
      <c r="Q69" s="236"/>
      <c r="R69" s="237"/>
    </row>
    <row r="70" spans="1:18">
      <c r="A70" s="234">
        <v>67</v>
      </c>
      <c r="B70" s="235"/>
      <c r="C70" s="235"/>
      <c r="D70" s="235"/>
      <c r="E70" s="235"/>
      <c r="F70" s="235"/>
      <c r="G70" s="235"/>
      <c r="H70" s="235"/>
      <c r="I70" s="235"/>
      <c r="J70" s="236"/>
      <c r="K70" s="236"/>
      <c r="L70" s="236"/>
      <c r="M70" s="236"/>
      <c r="N70" s="236"/>
      <c r="O70" s="236"/>
      <c r="P70" s="236"/>
      <c r="Q70" s="236"/>
      <c r="R70" s="237"/>
    </row>
    <row r="71" spans="1:18">
      <c r="A71" s="234">
        <v>68</v>
      </c>
      <c r="B71" s="235"/>
      <c r="C71" s="235"/>
      <c r="D71" s="235"/>
      <c r="E71" s="235"/>
      <c r="F71" s="235"/>
      <c r="G71" s="235"/>
      <c r="H71" s="235"/>
      <c r="I71" s="235"/>
      <c r="J71" s="236"/>
      <c r="K71" s="236"/>
      <c r="L71" s="236"/>
      <c r="M71" s="236"/>
      <c r="N71" s="236"/>
      <c r="O71" s="236"/>
      <c r="P71" s="236"/>
      <c r="Q71" s="236"/>
      <c r="R71" s="237"/>
    </row>
    <row r="72" spans="1:18">
      <c r="A72" s="234">
        <v>69</v>
      </c>
      <c r="B72" s="235"/>
      <c r="C72" s="235"/>
      <c r="D72" s="235"/>
      <c r="E72" s="235"/>
      <c r="F72" s="235"/>
      <c r="G72" s="235"/>
      <c r="H72" s="235"/>
      <c r="I72" s="235"/>
      <c r="J72" s="236"/>
      <c r="K72" s="236"/>
      <c r="L72" s="236"/>
      <c r="M72" s="236"/>
      <c r="N72" s="236"/>
      <c r="O72" s="236"/>
      <c r="P72" s="236"/>
      <c r="Q72" s="236"/>
      <c r="R72" s="237"/>
    </row>
    <row r="73" spans="1:18">
      <c r="A73" s="234">
        <v>70</v>
      </c>
      <c r="B73" s="235"/>
      <c r="C73" s="235"/>
      <c r="D73" s="235"/>
      <c r="E73" s="235"/>
      <c r="F73" s="235"/>
      <c r="G73" s="235"/>
      <c r="H73" s="235"/>
      <c r="I73" s="235"/>
      <c r="J73" s="236"/>
      <c r="K73" s="236"/>
      <c r="L73" s="236"/>
      <c r="M73" s="236"/>
      <c r="N73" s="236"/>
      <c r="O73" s="236"/>
      <c r="P73" s="236"/>
      <c r="Q73" s="236"/>
      <c r="R73" s="237"/>
    </row>
    <row r="74" spans="1:18">
      <c r="A74" s="234">
        <v>71</v>
      </c>
      <c r="B74" s="235"/>
      <c r="C74" s="235"/>
      <c r="D74" s="235"/>
      <c r="E74" s="235"/>
      <c r="F74" s="235"/>
      <c r="G74" s="235"/>
      <c r="H74" s="235"/>
      <c r="I74" s="235"/>
      <c r="J74" s="236"/>
      <c r="K74" s="236"/>
      <c r="L74" s="236"/>
      <c r="M74" s="236"/>
      <c r="N74" s="236"/>
      <c r="O74" s="236"/>
      <c r="P74" s="236"/>
      <c r="Q74" s="236"/>
      <c r="R74" s="237"/>
    </row>
    <row r="75" spans="1:18">
      <c r="A75" s="234">
        <v>72</v>
      </c>
      <c r="B75" s="235"/>
      <c r="C75" s="235"/>
      <c r="D75" s="235"/>
      <c r="E75" s="235"/>
      <c r="F75" s="235"/>
      <c r="G75" s="235"/>
      <c r="H75" s="235"/>
      <c r="I75" s="235"/>
      <c r="J75" s="236"/>
      <c r="K75" s="236"/>
      <c r="L75" s="236"/>
      <c r="M75" s="236"/>
      <c r="N75" s="236"/>
      <c r="O75" s="236"/>
      <c r="P75" s="236"/>
      <c r="Q75" s="236"/>
      <c r="R75" s="237"/>
    </row>
    <row r="76" spans="1:18" ht="17.25" thickBot="1">
      <c r="A76" s="234">
        <v>73</v>
      </c>
      <c r="B76" s="235"/>
      <c r="C76" s="235"/>
      <c r="D76" s="235"/>
      <c r="E76" s="235"/>
      <c r="F76" s="235"/>
      <c r="G76" s="235"/>
      <c r="H76" s="235"/>
      <c r="I76" s="235"/>
      <c r="J76" s="236"/>
      <c r="K76" s="236"/>
      <c r="L76" s="236"/>
      <c r="M76" s="236"/>
      <c r="N76" s="236"/>
      <c r="O76" s="236"/>
      <c r="P76" s="240"/>
      <c r="Q76" s="240"/>
      <c r="R76" s="237"/>
    </row>
    <row r="77" spans="1:18">
      <c r="A77" s="234">
        <v>74</v>
      </c>
      <c r="B77" s="235"/>
      <c r="C77" s="235"/>
      <c r="D77" s="235"/>
      <c r="E77" s="235"/>
      <c r="F77" s="235"/>
      <c r="G77" s="235"/>
      <c r="H77" s="235"/>
      <c r="I77" s="235"/>
      <c r="J77" s="236"/>
      <c r="K77" s="236"/>
      <c r="L77" s="236"/>
      <c r="M77" s="236"/>
      <c r="N77" s="236"/>
      <c r="O77" s="236"/>
      <c r="R77" s="237"/>
    </row>
    <row r="78" spans="1:18">
      <c r="A78" s="234">
        <v>75</v>
      </c>
      <c r="B78" s="235"/>
      <c r="C78" s="235"/>
      <c r="D78" s="235"/>
      <c r="E78" s="235"/>
      <c r="F78" s="235"/>
      <c r="G78" s="235"/>
      <c r="H78" s="235"/>
      <c r="I78" s="235"/>
      <c r="J78" s="236"/>
      <c r="K78" s="236"/>
      <c r="L78" s="236"/>
      <c r="M78" s="236"/>
      <c r="N78" s="236"/>
      <c r="O78" s="236"/>
      <c r="R78" s="237"/>
    </row>
    <row r="79" spans="1:18">
      <c r="A79" s="234">
        <v>76</v>
      </c>
      <c r="B79" s="235"/>
      <c r="C79" s="235"/>
      <c r="D79" s="235"/>
      <c r="E79" s="235"/>
      <c r="F79" s="235"/>
      <c r="G79" s="235"/>
      <c r="H79" s="235"/>
      <c r="I79" s="235"/>
      <c r="J79" s="236"/>
      <c r="K79" s="236"/>
      <c r="L79" s="236"/>
      <c r="M79" s="236"/>
      <c r="N79" s="236"/>
      <c r="O79" s="236"/>
      <c r="R79" s="237"/>
    </row>
    <row r="80" spans="1:18">
      <c r="A80" s="234">
        <v>77</v>
      </c>
      <c r="B80" s="235"/>
      <c r="C80" s="235"/>
      <c r="D80" s="235"/>
      <c r="E80" s="235"/>
      <c r="F80" s="235"/>
      <c r="G80" s="235"/>
      <c r="H80" s="235"/>
      <c r="I80" s="235"/>
      <c r="J80" s="236"/>
      <c r="K80" s="236"/>
      <c r="L80" s="236"/>
      <c r="M80" s="236"/>
      <c r="N80" s="236"/>
      <c r="O80" s="236"/>
      <c r="R80" s="237"/>
    </row>
    <row r="81" spans="1:18">
      <c r="A81" s="234">
        <v>78</v>
      </c>
      <c r="B81" s="235"/>
      <c r="C81" s="235"/>
      <c r="D81" s="235"/>
      <c r="E81" s="235"/>
      <c r="F81" s="235"/>
      <c r="G81" s="235"/>
      <c r="H81" s="235"/>
      <c r="I81" s="235"/>
      <c r="J81" s="236"/>
      <c r="K81" s="236"/>
      <c r="L81" s="236"/>
      <c r="M81" s="236"/>
      <c r="N81" s="236"/>
      <c r="O81" s="236"/>
      <c r="R81" s="237"/>
    </row>
    <row r="82" spans="1:18">
      <c r="A82" s="234">
        <v>79</v>
      </c>
      <c r="B82" s="235"/>
      <c r="C82" s="235"/>
      <c r="D82" s="235"/>
      <c r="E82" s="235"/>
      <c r="F82" s="235"/>
      <c r="G82" s="235"/>
      <c r="H82" s="235"/>
      <c r="I82" s="235"/>
      <c r="J82" s="236"/>
      <c r="K82" s="236"/>
      <c r="L82" s="236"/>
      <c r="M82" s="236"/>
      <c r="N82" s="236"/>
      <c r="O82" s="236"/>
      <c r="R82" s="237"/>
    </row>
    <row r="83" spans="1:18" ht="17.25" thickBot="1">
      <c r="A83" s="234">
        <v>80</v>
      </c>
      <c r="B83" s="239"/>
      <c r="C83" s="239"/>
      <c r="D83" s="239"/>
      <c r="E83" s="239"/>
      <c r="F83" s="239"/>
      <c r="G83" s="239"/>
      <c r="H83" s="239"/>
      <c r="I83" s="239"/>
      <c r="J83" s="240"/>
      <c r="K83" s="240"/>
      <c r="L83" s="240"/>
      <c r="M83" s="240"/>
      <c r="N83" s="240"/>
      <c r="O83" s="240"/>
      <c r="R83" s="241"/>
    </row>
  </sheetData>
  <autoFilter ref="A2:R83">
    <filterColumn colId="10" showButton="0"/>
    <filterColumn colId="13" showButton="0"/>
  </autoFilter>
  <mergeCells count="15">
    <mergeCell ref="A2:A3"/>
    <mergeCell ref="C2:C3"/>
    <mergeCell ref="E2:E3"/>
    <mergeCell ref="H2:H3"/>
    <mergeCell ref="I2:I3"/>
    <mergeCell ref="K2:L2"/>
    <mergeCell ref="M2:M3"/>
    <mergeCell ref="N2:O2"/>
    <mergeCell ref="R2:R3"/>
    <mergeCell ref="B2:B3"/>
    <mergeCell ref="D2:D3"/>
    <mergeCell ref="J2:J3"/>
    <mergeCell ref="F2:F3"/>
    <mergeCell ref="G2:G3"/>
    <mergeCell ref="P2:Q2"/>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topLeftCell="G1" zoomScale="87" zoomScaleNormal="87" workbookViewId="0">
      <pane ySplit="3" topLeftCell="A54" activePane="bottomLeft" state="frozen"/>
      <selection pane="bottomLeft" activeCell="N2" sqref="N2:Q3"/>
    </sheetView>
  </sheetViews>
  <sheetFormatPr defaultRowHeight="16.5"/>
  <cols>
    <col min="5" max="5" width="13.125" bestFit="1" customWidth="1"/>
    <col min="6" max="6" width="35.5" bestFit="1" customWidth="1"/>
    <col min="7" max="7" width="39.75" bestFit="1" customWidth="1"/>
    <col min="8" max="8" width="89" customWidth="1"/>
    <col min="9" max="9" width="27.375" bestFit="1" customWidth="1"/>
    <col min="11" max="11" width="11" customWidth="1"/>
    <col min="12" max="12" width="10.375" customWidth="1"/>
    <col min="13" max="13" width="13" bestFit="1" customWidth="1"/>
    <col min="14" max="17" width="11.875" bestFit="1" customWidth="1"/>
  </cols>
  <sheetData>
    <row r="1" spans="1:18" ht="17.25" thickBot="1"/>
    <row r="2" spans="1:18">
      <c r="A2" s="592" t="s">
        <v>176</v>
      </c>
      <c r="B2" s="594" t="s">
        <v>3</v>
      </c>
      <c r="C2" s="594" t="s">
        <v>1</v>
      </c>
      <c r="D2" s="594" t="s">
        <v>2</v>
      </c>
      <c r="E2" s="594" t="s">
        <v>4</v>
      </c>
      <c r="F2" s="588" t="s">
        <v>1014</v>
      </c>
      <c r="G2" s="588" t="s">
        <v>1015</v>
      </c>
      <c r="H2" s="594" t="s">
        <v>168</v>
      </c>
      <c r="I2" s="594" t="s">
        <v>169</v>
      </c>
      <c r="J2" s="594" t="s">
        <v>170</v>
      </c>
      <c r="K2" s="586" t="s">
        <v>171</v>
      </c>
      <c r="L2" s="587"/>
      <c r="M2" s="594" t="s">
        <v>173</v>
      </c>
      <c r="N2" s="586" t="s">
        <v>2178</v>
      </c>
      <c r="O2" s="587"/>
      <c r="P2" s="586" t="s">
        <v>2179</v>
      </c>
      <c r="Q2" s="587"/>
      <c r="R2" s="590" t="s">
        <v>119</v>
      </c>
    </row>
    <row r="3" spans="1:18" ht="17.25" thickBot="1">
      <c r="A3" s="593"/>
      <c r="B3" s="589"/>
      <c r="C3" s="589"/>
      <c r="D3" s="589"/>
      <c r="E3" s="589"/>
      <c r="F3" s="589"/>
      <c r="G3" s="589"/>
      <c r="H3" s="589"/>
      <c r="I3" s="589"/>
      <c r="J3" s="589"/>
      <c r="K3" s="46" t="s">
        <v>160</v>
      </c>
      <c r="L3" s="46" t="s">
        <v>172</v>
      </c>
      <c r="M3" s="589"/>
      <c r="N3" s="46" t="s">
        <v>174</v>
      </c>
      <c r="O3" s="46" t="s">
        <v>175</v>
      </c>
      <c r="P3" s="46" t="s">
        <v>174</v>
      </c>
      <c r="Q3" s="46" t="s">
        <v>175</v>
      </c>
      <c r="R3" s="591"/>
    </row>
    <row r="4" spans="1:18">
      <c r="A4" s="229">
        <v>1</v>
      </c>
      <c r="B4" s="230" t="s">
        <v>667</v>
      </c>
      <c r="C4" s="230" t="s">
        <v>668</v>
      </c>
      <c r="D4" s="230" t="s">
        <v>668</v>
      </c>
      <c r="E4" s="230" t="s">
        <v>607</v>
      </c>
      <c r="F4" s="246" t="s">
        <v>1171</v>
      </c>
      <c r="G4" s="230" t="s">
        <v>1080</v>
      </c>
      <c r="H4" s="246" t="s">
        <v>1168</v>
      </c>
      <c r="I4" s="230" t="s">
        <v>606</v>
      </c>
      <c r="J4" s="247" t="s">
        <v>2088</v>
      </c>
      <c r="K4" s="247" t="s">
        <v>2083</v>
      </c>
      <c r="L4" s="247" t="s">
        <v>2083</v>
      </c>
      <c r="M4" s="247"/>
      <c r="N4" s="247"/>
      <c r="O4" s="247"/>
      <c r="P4" s="236"/>
      <c r="Q4" s="236"/>
      <c r="R4" s="233"/>
    </row>
    <row r="5" spans="1:18">
      <c r="A5" s="234">
        <v>2</v>
      </c>
      <c r="B5" s="230" t="s">
        <v>188</v>
      </c>
      <c r="C5" s="230" t="s">
        <v>26</v>
      </c>
      <c r="D5" s="230" t="s">
        <v>26</v>
      </c>
      <c r="E5" s="230" t="s">
        <v>27</v>
      </c>
      <c r="F5" s="281" t="s">
        <v>1172</v>
      </c>
      <c r="G5" s="230" t="s">
        <v>1080</v>
      </c>
      <c r="H5" s="281" t="s">
        <v>1169</v>
      </c>
      <c r="I5" s="230" t="s">
        <v>606</v>
      </c>
      <c r="J5" s="247" t="s">
        <v>2088</v>
      </c>
      <c r="K5" s="247" t="s">
        <v>2083</v>
      </c>
      <c r="L5" s="247" t="s">
        <v>2083</v>
      </c>
      <c r="M5" s="236"/>
      <c r="N5" s="236"/>
      <c r="O5" s="236"/>
      <c r="P5" s="236"/>
      <c r="Q5" s="236"/>
      <c r="R5" s="237"/>
    </row>
    <row r="6" spans="1:18">
      <c r="A6" s="234">
        <v>3</v>
      </c>
      <c r="B6" s="230" t="s">
        <v>188</v>
      </c>
      <c r="C6" s="230" t="s">
        <v>26</v>
      </c>
      <c r="D6" s="230" t="s">
        <v>26</v>
      </c>
      <c r="E6" s="230" t="s">
        <v>27</v>
      </c>
      <c r="F6" s="281" t="s">
        <v>1172</v>
      </c>
      <c r="G6" s="230" t="s">
        <v>1082</v>
      </c>
      <c r="H6" s="281" t="s">
        <v>1170</v>
      </c>
      <c r="I6" s="230" t="s">
        <v>606</v>
      </c>
      <c r="J6" s="247" t="s">
        <v>2088</v>
      </c>
      <c r="K6" s="247" t="s">
        <v>2024</v>
      </c>
      <c r="L6" s="247" t="s">
        <v>2024</v>
      </c>
      <c r="M6" s="236"/>
      <c r="N6" s="236"/>
      <c r="O6" s="236"/>
      <c r="P6" s="236"/>
      <c r="Q6" s="236"/>
      <c r="R6" s="237"/>
    </row>
    <row r="7" spans="1:18">
      <c r="A7" s="229">
        <v>4</v>
      </c>
      <c r="B7" s="230" t="s">
        <v>667</v>
      </c>
      <c r="C7" s="230" t="s">
        <v>668</v>
      </c>
      <c r="D7" s="230" t="s">
        <v>668</v>
      </c>
      <c r="E7" s="230" t="s">
        <v>607</v>
      </c>
      <c r="F7" s="230" t="s">
        <v>1200</v>
      </c>
      <c r="G7" s="230" t="s">
        <v>1082</v>
      </c>
      <c r="H7" s="235" t="s">
        <v>1204</v>
      </c>
      <c r="I7" s="230" t="s">
        <v>606</v>
      </c>
      <c r="J7" s="247" t="s">
        <v>2088</v>
      </c>
      <c r="K7" s="247" t="s">
        <v>2024</v>
      </c>
      <c r="L7" s="247" t="s">
        <v>2024</v>
      </c>
      <c r="M7" s="236"/>
      <c r="N7" s="236"/>
      <c r="O7" s="236"/>
      <c r="P7" s="236"/>
      <c r="Q7" s="236"/>
      <c r="R7" s="237"/>
    </row>
    <row r="8" spans="1:18">
      <c r="A8" s="234">
        <v>5</v>
      </c>
      <c r="B8" s="230" t="s">
        <v>188</v>
      </c>
      <c r="C8" s="230" t="s">
        <v>26</v>
      </c>
      <c r="D8" s="230" t="s">
        <v>26</v>
      </c>
      <c r="E8" s="230" t="s">
        <v>27</v>
      </c>
      <c r="F8" s="230" t="s">
        <v>1200</v>
      </c>
      <c r="G8" s="230" t="s">
        <v>1082</v>
      </c>
      <c r="H8" s="235" t="s">
        <v>1206</v>
      </c>
      <c r="I8" s="230" t="s">
        <v>606</v>
      </c>
      <c r="J8" s="247" t="s">
        <v>2088</v>
      </c>
      <c r="K8" s="247" t="s">
        <v>2025</v>
      </c>
      <c r="L8" s="247" t="s">
        <v>2025</v>
      </c>
      <c r="M8" s="236"/>
      <c r="N8" s="236"/>
      <c r="O8" s="236"/>
      <c r="P8" s="236"/>
      <c r="Q8" s="236"/>
      <c r="R8" s="237"/>
    </row>
    <row r="9" spans="1:18">
      <c r="A9" s="234">
        <v>6</v>
      </c>
      <c r="B9" s="230" t="s">
        <v>667</v>
      </c>
      <c r="C9" s="230" t="s">
        <v>668</v>
      </c>
      <c r="D9" s="230" t="s">
        <v>668</v>
      </c>
      <c r="E9" s="230" t="s">
        <v>607</v>
      </c>
      <c r="F9" s="230" t="s">
        <v>1200</v>
      </c>
      <c r="G9" s="230" t="s">
        <v>1080</v>
      </c>
      <c r="H9" s="235" t="s">
        <v>1202</v>
      </c>
      <c r="I9" s="230" t="s">
        <v>606</v>
      </c>
      <c r="J9" s="247" t="s">
        <v>2088</v>
      </c>
      <c r="K9" s="247" t="s">
        <v>2087</v>
      </c>
      <c r="L9" s="247" t="s">
        <v>2087</v>
      </c>
      <c r="M9" s="236"/>
      <c r="N9" s="236"/>
      <c r="O9" s="236"/>
      <c r="P9" s="236"/>
      <c r="Q9" s="236"/>
      <c r="R9" s="237"/>
    </row>
    <row r="10" spans="1:18">
      <c r="A10" s="234">
        <v>7</v>
      </c>
      <c r="B10" s="230" t="s">
        <v>188</v>
      </c>
      <c r="C10" s="230" t="s">
        <v>26</v>
      </c>
      <c r="D10" s="230" t="s">
        <v>26</v>
      </c>
      <c r="E10" s="230" t="s">
        <v>27</v>
      </c>
      <c r="F10" s="230" t="s">
        <v>1163</v>
      </c>
      <c r="G10" s="230" t="s">
        <v>1165</v>
      </c>
      <c r="H10" s="235" t="s">
        <v>608</v>
      </c>
      <c r="I10" s="230" t="s">
        <v>606</v>
      </c>
      <c r="J10" s="236" t="s">
        <v>2018</v>
      </c>
      <c r="K10" s="236" t="s">
        <v>2121</v>
      </c>
      <c r="L10" s="236" t="s">
        <v>2121</v>
      </c>
      <c r="M10" s="236"/>
      <c r="N10" s="236"/>
      <c r="O10" s="236"/>
      <c r="P10" s="236"/>
      <c r="Q10" s="236"/>
      <c r="R10" s="237"/>
    </row>
    <row r="11" spans="1:18">
      <c r="A11" s="229">
        <v>8</v>
      </c>
      <c r="B11" s="230" t="s">
        <v>667</v>
      </c>
      <c r="C11" s="230" t="s">
        <v>668</v>
      </c>
      <c r="D11" s="230" t="s">
        <v>668</v>
      </c>
      <c r="E11" s="230" t="s">
        <v>607</v>
      </c>
      <c r="F11" s="230" t="s">
        <v>1161</v>
      </c>
      <c r="G11" s="230" t="s">
        <v>1167</v>
      </c>
      <c r="H11" s="235" t="s">
        <v>1174</v>
      </c>
      <c r="I11" s="230" t="s">
        <v>606</v>
      </c>
      <c r="J11" s="236" t="s">
        <v>2018</v>
      </c>
      <c r="K11" s="236" t="s">
        <v>2097</v>
      </c>
      <c r="L11" s="236" t="s">
        <v>2097</v>
      </c>
      <c r="M11" s="236"/>
      <c r="N11" s="236"/>
      <c r="O11" s="236"/>
      <c r="P11" s="236"/>
      <c r="Q11" s="236"/>
      <c r="R11" s="237"/>
    </row>
    <row r="12" spans="1:18">
      <c r="A12" s="234">
        <v>9</v>
      </c>
      <c r="B12" s="230" t="s">
        <v>667</v>
      </c>
      <c r="C12" s="230" t="s">
        <v>668</v>
      </c>
      <c r="D12" s="230" t="s">
        <v>668</v>
      </c>
      <c r="E12" s="230" t="s">
        <v>607</v>
      </c>
      <c r="F12" s="230" t="s">
        <v>1163</v>
      </c>
      <c r="G12" s="230" t="s">
        <v>1165</v>
      </c>
      <c r="H12" s="235" t="s">
        <v>609</v>
      </c>
      <c r="I12" s="230" t="s">
        <v>612</v>
      </c>
      <c r="J12" s="236" t="s">
        <v>2018</v>
      </c>
      <c r="K12" s="236" t="s">
        <v>2121</v>
      </c>
      <c r="L12" s="236" t="s">
        <v>2121</v>
      </c>
      <c r="M12" s="236"/>
      <c r="N12" s="236"/>
      <c r="O12" s="236"/>
      <c r="P12" s="236"/>
      <c r="Q12" s="236"/>
      <c r="R12" s="237"/>
    </row>
    <row r="13" spans="1:18">
      <c r="A13" s="234">
        <v>10</v>
      </c>
      <c r="B13" s="230" t="s">
        <v>667</v>
      </c>
      <c r="C13" s="230" t="s">
        <v>668</v>
      </c>
      <c r="D13" s="230" t="s">
        <v>668</v>
      </c>
      <c r="E13" s="230" t="s">
        <v>607</v>
      </c>
      <c r="F13" s="230" t="s">
        <v>1214</v>
      </c>
      <c r="G13" s="230" t="s">
        <v>1288</v>
      </c>
      <c r="H13" s="235" t="s">
        <v>1861</v>
      </c>
      <c r="I13" s="230" t="s">
        <v>612</v>
      </c>
      <c r="J13" s="236" t="s">
        <v>2088</v>
      </c>
      <c r="K13" s="236" t="s">
        <v>2098</v>
      </c>
      <c r="L13" s="236" t="s">
        <v>2098</v>
      </c>
      <c r="M13" s="236"/>
      <c r="N13" s="236"/>
      <c r="O13" s="236"/>
      <c r="P13" s="236"/>
      <c r="Q13" s="236"/>
      <c r="R13" s="237"/>
    </row>
    <row r="14" spans="1:18">
      <c r="A14" s="234">
        <v>11</v>
      </c>
      <c r="B14" s="230" t="s">
        <v>667</v>
      </c>
      <c r="C14" s="230" t="s">
        <v>668</v>
      </c>
      <c r="D14" s="230" t="s">
        <v>668</v>
      </c>
      <c r="E14" s="230" t="s">
        <v>607</v>
      </c>
      <c r="F14" s="230" t="s">
        <v>1214</v>
      </c>
      <c r="G14" s="235" t="s">
        <v>1082</v>
      </c>
      <c r="H14" s="235" t="s">
        <v>610</v>
      </c>
      <c r="I14" s="230" t="s">
        <v>612</v>
      </c>
      <c r="J14" s="247" t="s">
        <v>2088</v>
      </c>
      <c r="K14" s="247" t="s">
        <v>2025</v>
      </c>
      <c r="L14" s="247" t="s">
        <v>2025</v>
      </c>
      <c r="M14" s="236"/>
      <c r="N14" s="236"/>
      <c r="O14" s="236"/>
      <c r="P14" s="236"/>
      <c r="Q14" s="236"/>
      <c r="R14" s="237"/>
    </row>
    <row r="15" spans="1:18">
      <c r="A15" s="229">
        <v>12</v>
      </c>
      <c r="B15" s="230" t="s">
        <v>667</v>
      </c>
      <c r="C15" s="230" t="s">
        <v>668</v>
      </c>
      <c r="D15" s="230" t="s">
        <v>668</v>
      </c>
      <c r="E15" s="230" t="s">
        <v>607</v>
      </c>
      <c r="F15" s="230" t="s">
        <v>1163</v>
      </c>
      <c r="G15" s="230" t="s">
        <v>1165</v>
      </c>
      <c r="H15" s="235" t="s">
        <v>611</v>
      </c>
      <c r="I15" s="230" t="s">
        <v>612</v>
      </c>
      <c r="J15" s="236" t="s">
        <v>2018</v>
      </c>
      <c r="K15" s="236" t="s">
        <v>2121</v>
      </c>
      <c r="L15" s="236" t="s">
        <v>2121</v>
      </c>
      <c r="M15" s="236"/>
      <c r="N15" s="236"/>
      <c r="O15" s="236"/>
      <c r="P15" s="236"/>
      <c r="Q15" s="236"/>
      <c r="R15" s="237"/>
    </row>
    <row r="16" spans="1:18">
      <c r="A16" s="234">
        <v>13</v>
      </c>
      <c r="B16" s="230" t="s">
        <v>667</v>
      </c>
      <c r="C16" s="230" t="s">
        <v>668</v>
      </c>
      <c r="D16" s="230" t="s">
        <v>668</v>
      </c>
      <c r="E16" s="230" t="s">
        <v>607</v>
      </c>
      <c r="F16" s="230" t="s">
        <v>1214</v>
      </c>
      <c r="G16" s="235" t="s">
        <v>1082</v>
      </c>
      <c r="H16" s="235" t="s">
        <v>1212</v>
      </c>
      <c r="I16" s="230" t="s">
        <v>612</v>
      </c>
      <c r="J16" s="247" t="s">
        <v>2088</v>
      </c>
      <c r="K16" s="247" t="s">
        <v>2026</v>
      </c>
      <c r="L16" s="247" t="s">
        <v>2026</v>
      </c>
      <c r="M16" s="236"/>
      <c r="N16" s="236"/>
      <c r="O16" s="236"/>
      <c r="P16" s="236"/>
      <c r="Q16" s="236"/>
      <c r="R16" s="237"/>
    </row>
    <row r="17" spans="1:18" ht="27">
      <c r="A17" s="234">
        <v>14</v>
      </c>
      <c r="B17" s="230" t="s">
        <v>667</v>
      </c>
      <c r="C17" s="230" t="s">
        <v>668</v>
      </c>
      <c r="D17" s="230" t="s">
        <v>668</v>
      </c>
      <c r="E17" s="230" t="s">
        <v>607</v>
      </c>
      <c r="F17" s="230" t="s">
        <v>1214</v>
      </c>
      <c r="G17" s="235" t="s">
        <v>1082</v>
      </c>
      <c r="H17" s="243" t="s">
        <v>1176</v>
      </c>
      <c r="I17" s="230" t="s">
        <v>612</v>
      </c>
      <c r="J17" s="247" t="s">
        <v>2088</v>
      </c>
      <c r="K17" s="247" t="s">
        <v>2026</v>
      </c>
      <c r="L17" s="247" t="s">
        <v>2026</v>
      </c>
      <c r="M17" s="236"/>
      <c r="N17" s="236"/>
      <c r="O17" s="236"/>
      <c r="P17" s="236"/>
      <c r="Q17" s="236"/>
      <c r="R17" s="237"/>
    </row>
    <row r="18" spans="1:18">
      <c r="A18" s="234">
        <v>15</v>
      </c>
      <c r="B18" s="230" t="s">
        <v>667</v>
      </c>
      <c r="C18" s="230" t="s">
        <v>668</v>
      </c>
      <c r="D18" s="230" t="s">
        <v>668</v>
      </c>
      <c r="E18" s="230" t="s">
        <v>607</v>
      </c>
      <c r="F18" s="230" t="s">
        <v>1214</v>
      </c>
      <c r="G18" s="235" t="s">
        <v>1082</v>
      </c>
      <c r="H18" s="235" t="s">
        <v>1178</v>
      </c>
      <c r="I18" s="230" t="s">
        <v>612</v>
      </c>
      <c r="J18" s="247" t="s">
        <v>2088</v>
      </c>
      <c r="K18" s="247" t="s">
        <v>2027</v>
      </c>
      <c r="L18" s="247" t="s">
        <v>2027</v>
      </c>
      <c r="M18" s="236"/>
      <c r="N18" s="236"/>
      <c r="O18" s="236"/>
      <c r="P18" s="236"/>
      <c r="Q18" s="236"/>
      <c r="R18" s="237"/>
    </row>
    <row r="19" spans="1:18">
      <c r="A19" s="229">
        <v>16</v>
      </c>
      <c r="B19" s="230" t="s">
        <v>188</v>
      </c>
      <c r="C19" s="230" t="s">
        <v>26</v>
      </c>
      <c r="D19" s="230" t="s">
        <v>26</v>
      </c>
      <c r="E19" s="230" t="s">
        <v>27</v>
      </c>
      <c r="F19" s="230" t="s">
        <v>1214</v>
      </c>
      <c r="G19" s="235" t="s">
        <v>1082</v>
      </c>
      <c r="H19" s="235" t="s">
        <v>1180</v>
      </c>
      <c r="I19" s="230" t="s">
        <v>612</v>
      </c>
      <c r="J19" s="247" t="s">
        <v>2088</v>
      </c>
      <c r="K19" s="247" t="s">
        <v>2027</v>
      </c>
      <c r="L19" s="247" t="s">
        <v>2027</v>
      </c>
      <c r="M19" s="236"/>
      <c r="N19" s="236"/>
      <c r="O19" s="236"/>
      <c r="P19" s="236"/>
      <c r="Q19" s="236"/>
      <c r="R19" s="237"/>
    </row>
    <row r="20" spans="1:18" ht="40.5">
      <c r="A20" s="234">
        <v>17</v>
      </c>
      <c r="B20" s="230" t="s">
        <v>667</v>
      </c>
      <c r="C20" s="230" t="s">
        <v>668</v>
      </c>
      <c r="D20" s="230" t="s">
        <v>668</v>
      </c>
      <c r="E20" s="230" t="s">
        <v>607</v>
      </c>
      <c r="F20" s="230" t="s">
        <v>1200</v>
      </c>
      <c r="G20" s="235" t="s">
        <v>1082</v>
      </c>
      <c r="H20" s="243" t="s">
        <v>1182</v>
      </c>
      <c r="I20" s="230" t="s">
        <v>613</v>
      </c>
      <c r="J20" s="247" t="s">
        <v>2088</v>
      </c>
      <c r="K20" s="247" t="s">
        <v>2028</v>
      </c>
      <c r="L20" s="247" t="s">
        <v>2028</v>
      </c>
      <c r="M20" s="236"/>
      <c r="N20" s="236"/>
      <c r="O20" s="236"/>
      <c r="P20" s="236"/>
      <c r="Q20" s="236"/>
      <c r="R20" s="237"/>
    </row>
    <row r="21" spans="1:18" ht="27">
      <c r="A21" s="234">
        <v>18</v>
      </c>
      <c r="B21" s="230" t="s">
        <v>667</v>
      </c>
      <c r="C21" s="230" t="s">
        <v>668</v>
      </c>
      <c r="D21" s="230" t="s">
        <v>668</v>
      </c>
      <c r="E21" s="230" t="s">
        <v>607</v>
      </c>
      <c r="F21" s="230" t="s">
        <v>1200</v>
      </c>
      <c r="G21" s="235" t="s">
        <v>1082</v>
      </c>
      <c r="H21" s="243" t="s">
        <v>1184</v>
      </c>
      <c r="I21" s="230" t="s">
        <v>613</v>
      </c>
      <c r="J21" s="247" t="s">
        <v>2088</v>
      </c>
      <c r="K21" s="247" t="s">
        <v>2028</v>
      </c>
      <c r="L21" s="247" t="s">
        <v>2028</v>
      </c>
      <c r="M21" s="236"/>
      <c r="N21" s="236"/>
      <c r="O21" s="236"/>
      <c r="P21" s="236"/>
      <c r="Q21" s="236"/>
      <c r="R21" s="237"/>
    </row>
    <row r="22" spans="1:18" ht="40.5">
      <c r="A22" s="234">
        <v>19</v>
      </c>
      <c r="B22" s="230" t="s">
        <v>667</v>
      </c>
      <c r="C22" s="230" t="s">
        <v>668</v>
      </c>
      <c r="D22" s="230" t="s">
        <v>668</v>
      </c>
      <c r="E22" s="235" t="s">
        <v>614</v>
      </c>
      <c r="F22" s="235" t="s">
        <v>1200</v>
      </c>
      <c r="G22" s="235" t="s">
        <v>1082</v>
      </c>
      <c r="H22" s="243" t="s">
        <v>1182</v>
      </c>
      <c r="I22" s="230" t="s">
        <v>615</v>
      </c>
      <c r="J22" s="247" t="s">
        <v>2088</v>
      </c>
      <c r="K22" s="247" t="s">
        <v>2029</v>
      </c>
      <c r="L22" s="247" t="s">
        <v>2029</v>
      </c>
      <c r="M22" s="236"/>
      <c r="N22" s="236"/>
      <c r="O22" s="236"/>
      <c r="P22" s="236"/>
      <c r="Q22" s="236"/>
      <c r="R22" s="237"/>
    </row>
    <row r="23" spans="1:18" ht="27">
      <c r="A23" s="229">
        <v>20</v>
      </c>
      <c r="B23" s="230" t="s">
        <v>667</v>
      </c>
      <c r="C23" s="230" t="s">
        <v>668</v>
      </c>
      <c r="D23" s="230" t="s">
        <v>668</v>
      </c>
      <c r="E23" s="235" t="s">
        <v>614</v>
      </c>
      <c r="F23" s="235" t="s">
        <v>1200</v>
      </c>
      <c r="G23" s="235" t="s">
        <v>1082</v>
      </c>
      <c r="H23" s="243" t="s">
        <v>1184</v>
      </c>
      <c r="I23" s="230" t="s">
        <v>615</v>
      </c>
      <c r="J23" s="247" t="s">
        <v>2088</v>
      </c>
      <c r="K23" s="247" t="s">
        <v>2029</v>
      </c>
      <c r="L23" s="247" t="s">
        <v>2029</v>
      </c>
      <c r="M23" s="236"/>
      <c r="N23" s="236"/>
      <c r="O23" s="236"/>
      <c r="P23" s="236"/>
      <c r="Q23" s="236"/>
      <c r="R23" s="237"/>
    </row>
    <row r="24" spans="1:18">
      <c r="A24" s="234">
        <v>21</v>
      </c>
      <c r="B24" s="230" t="s">
        <v>667</v>
      </c>
      <c r="C24" s="230" t="s">
        <v>668</v>
      </c>
      <c r="D24" s="230" t="s">
        <v>668</v>
      </c>
      <c r="E24" s="235" t="s">
        <v>614</v>
      </c>
      <c r="F24" s="235" t="s">
        <v>1200</v>
      </c>
      <c r="G24" s="235" t="s">
        <v>1082</v>
      </c>
      <c r="H24" s="235" t="s">
        <v>1208</v>
      </c>
      <c r="I24" s="230" t="s">
        <v>620</v>
      </c>
      <c r="J24" s="247" t="s">
        <v>2088</v>
      </c>
      <c r="K24" s="247" t="s">
        <v>2030</v>
      </c>
      <c r="L24" s="247" t="s">
        <v>2030</v>
      </c>
      <c r="M24" s="236"/>
      <c r="N24" s="236"/>
      <c r="O24" s="236"/>
      <c r="P24" s="236"/>
      <c r="Q24" s="236"/>
      <c r="R24" s="237"/>
    </row>
    <row r="25" spans="1:18">
      <c r="A25" s="234">
        <v>22</v>
      </c>
      <c r="B25" s="230" t="s">
        <v>667</v>
      </c>
      <c r="C25" s="230" t="s">
        <v>668</v>
      </c>
      <c r="D25" s="230" t="s">
        <v>668</v>
      </c>
      <c r="E25" s="235" t="s">
        <v>614</v>
      </c>
      <c r="F25" s="235" t="s">
        <v>1200</v>
      </c>
      <c r="G25" s="235" t="s">
        <v>1082</v>
      </c>
      <c r="H25" s="235" t="s">
        <v>1206</v>
      </c>
      <c r="I25" s="230" t="s">
        <v>620</v>
      </c>
      <c r="J25" s="247" t="s">
        <v>2088</v>
      </c>
      <c r="K25" s="247" t="s">
        <v>2030</v>
      </c>
      <c r="L25" s="247" t="s">
        <v>2030</v>
      </c>
      <c r="M25" s="236"/>
      <c r="N25" s="236"/>
      <c r="O25" s="236"/>
      <c r="P25" s="236"/>
      <c r="Q25" s="236"/>
      <c r="R25" s="237"/>
    </row>
    <row r="26" spans="1:18">
      <c r="A26" s="234">
        <v>23</v>
      </c>
      <c r="B26" s="230" t="s">
        <v>667</v>
      </c>
      <c r="C26" s="230" t="s">
        <v>668</v>
      </c>
      <c r="D26" s="230" t="s">
        <v>668</v>
      </c>
      <c r="E26" s="235" t="s">
        <v>614</v>
      </c>
      <c r="F26" s="235" t="s">
        <v>1200</v>
      </c>
      <c r="G26" s="235" t="s">
        <v>1082</v>
      </c>
      <c r="H26" s="235" t="s">
        <v>616</v>
      </c>
      <c r="I26" s="230" t="s">
        <v>621</v>
      </c>
      <c r="J26" s="247" t="s">
        <v>2088</v>
      </c>
      <c r="K26" s="247" t="s">
        <v>2031</v>
      </c>
      <c r="L26" s="247" t="s">
        <v>2031</v>
      </c>
      <c r="M26" s="236"/>
      <c r="N26" s="236"/>
      <c r="O26" s="236"/>
      <c r="P26" s="236"/>
      <c r="Q26" s="236"/>
      <c r="R26" s="237"/>
    </row>
    <row r="27" spans="1:18">
      <c r="A27" s="229">
        <v>24</v>
      </c>
      <c r="B27" s="230" t="s">
        <v>667</v>
      </c>
      <c r="C27" s="230" t="s">
        <v>668</v>
      </c>
      <c r="D27" s="230" t="s">
        <v>668</v>
      </c>
      <c r="E27" s="235" t="s">
        <v>614</v>
      </c>
      <c r="F27" s="235" t="s">
        <v>1214</v>
      </c>
      <c r="G27" s="235" t="s">
        <v>1082</v>
      </c>
      <c r="H27" s="235" t="s">
        <v>617</v>
      </c>
      <c r="I27" s="230" t="s">
        <v>621</v>
      </c>
      <c r="J27" s="247" t="s">
        <v>2088</v>
      </c>
      <c r="K27" s="247" t="s">
        <v>2031</v>
      </c>
      <c r="L27" s="247" t="s">
        <v>2031</v>
      </c>
      <c r="M27" s="236"/>
      <c r="N27" s="236"/>
      <c r="O27" s="236"/>
      <c r="P27" s="236"/>
      <c r="Q27" s="236"/>
      <c r="R27" s="237"/>
    </row>
    <row r="28" spans="1:18">
      <c r="A28" s="234">
        <v>25</v>
      </c>
      <c r="B28" s="230" t="s">
        <v>667</v>
      </c>
      <c r="C28" s="230" t="s">
        <v>668</v>
      </c>
      <c r="D28" s="230" t="s">
        <v>668</v>
      </c>
      <c r="E28" s="235" t="s">
        <v>614</v>
      </c>
      <c r="F28" s="235" t="s">
        <v>1214</v>
      </c>
      <c r="G28" s="235" t="s">
        <v>1082</v>
      </c>
      <c r="H28" s="235" t="s">
        <v>618</v>
      </c>
      <c r="I28" s="230" t="s">
        <v>621</v>
      </c>
      <c r="J28" s="247" t="s">
        <v>2088</v>
      </c>
      <c r="K28" s="247" t="s">
        <v>2032</v>
      </c>
      <c r="L28" s="247" t="s">
        <v>2032</v>
      </c>
      <c r="M28" s="236"/>
      <c r="N28" s="236"/>
      <c r="O28" s="236"/>
      <c r="P28" s="236"/>
      <c r="Q28" s="236"/>
      <c r="R28" s="237"/>
    </row>
    <row r="29" spans="1:18">
      <c r="A29" s="234">
        <v>26</v>
      </c>
      <c r="B29" s="230" t="s">
        <v>667</v>
      </c>
      <c r="C29" s="230" t="s">
        <v>668</v>
      </c>
      <c r="D29" s="230" t="s">
        <v>668</v>
      </c>
      <c r="E29" s="235" t="s">
        <v>614</v>
      </c>
      <c r="F29" s="235" t="s">
        <v>1163</v>
      </c>
      <c r="G29" s="235" t="s">
        <v>1165</v>
      </c>
      <c r="H29" s="235" t="s">
        <v>619</v>
      </c>
      <c r="I29" s="230" t="s">
        <v>621</v>
      </c>
      <c r="J29" s="236" t="s">
        <v>2018</v>
      </c>
      <c r="K29" s="236" t="s">
        <v>2111</v>
      </c>
      <c r="L29" s="236" t="s">
        <v>2111</v>
      </c>
      <c r="M29" s="236"/>
      <c r="N29" s="236"/>
      <c r="O29" s="236"/>
      <c r="P29" s="236"/>
      <c r="Q29" s="236"/>
      <c r="R29" s="237"/>
    </row>
    <row r="30" spans="1:18">
      <c r="A30" s="234">
        <v>27</v>
      </c>
      <c r="B30" s="230" t="s">
        <v>667</v>
      </c>
      <c r="C30" s="230" t="s">
        <v>668</v>
      </c>
      <c r="D30" s="230" t="s">
        <v>668</v>
      </c>
      <c r="E30" s="235" t="s">
        <v>614</v>
      </c>
      <c r="F30" s="235" t="s">
        <v>1214</v>
      </c>
      <c r="G30" s="235" t="s">
        <v>1224</v>
      </c>
      <c r="H30" s="235" t="s">
        <v>622</v>
      </c>
      <c r="I30" s="230" t="s">
        <v>621</v>
      </c>
      <c r="J30" s="236" t="s">
        <v>2088</v>
      </c>
      <c r="K30" s="236" t="s">
        <v>2095</v>
      </c>
      <c r="L30" s="236" t="s">
        <v>2095</v>
      </c>
      <c r="M30" s="236"/>
      <c r="N30" s="236"/>
      <c r="O30" s="236"/>
      <c r="P30" s="236"/>
      <c r="Q30" s="236"/>
      <c r="R30" s="237"/>
    </row>
    <row r="31" spans="1:18">
      <c r="A31" s="229">
        <v>28</v>
      </c>
      <c r="B31" s="230" t="s">
        <v>667</v>
      </c>
      <c r="C31" s="230" t="s">
        <v>668</v>
      </c>
      <c r="D31" s="230" t="s">
        <v>668</v>
      </c>
      <c r="E31" s="235" t="s">
        <v>670</v>
      </c>
      <c r="F31" s="235" t="s">
        <v>1216</v>
      </c>
      <c r="G31" s="235" t="s">
        <v>1082</v>
      </c>
      <c r="H31" s="235" t="s">
        <v>1186</v>
      </c>
      <c r="I31" s="230" t="s">
        <v>623</v>
      </c>
      <c r="J31" s="247" t="s">
        <v>2088</v>
      </c>
      <c r="K31" s="247" t="s">
        <v>2032</v>
      </c>
      <c r="L31" s="247" t="s">
        <v>2032</v>
      </c>
      <c r="M31" s="236"/>
      <c r="N31" s="236"/>
      <c r="O31" s="236"/>
      <c r="P31" s="236"/>
      <c r="Q31" s="236"/>
      <c r="R31" s="237"/>
    </row>
    <row r="32" spans="1:18">
      <c r="A32" s="234">
        <v>29</v>
      </c>
      <c r="B32" s="230" t="s">
        <v>667</v>
      </c>
      <c r="C32" s="230" t="s">
        <v>668</v>
      </c>
      <c r="D32" s="230" t="s">
        <v>668</v>
      </c>
      <c r="E32" s="235" t="s">
        <v>626</v>
      </c>
      <c r="F32" s="235" t="s">
        <v>1200</v>
      </c>
      <c r="G32" s="235" t="s">
        <v>1082</v>
      </c>
      <c r="H32" s="235" t="s">
        <v>1210</v>
      </c>
      <c r="I32" s="230" t="s">
        <v>624</v>
      </c>
      <c r="J32" s="247" t="s">
        <v>2088</v>
      </c>
      <c r="K32" s="247" t="s">
        <v>2033</v>
      </c>
      <c r="L32" s="247" t="s">
        <v>2033</v>
      </c>
      <c r="M32" s="236"/>
      <c r="N32" s="236"/>
      <c r="O32" s="236"/>
      <c r="P32" s="236"/>
      <c r="Q32" s="236"/>
      <c r="R32" s="237"/>
    </row>
    <row r="33" spans="1:18">
      <c r="A33" s="234">
        <v>30</v>
      </c>
      <c r="B33" s="230" t="s">
        <v>667</v>
      </c>
      <c r="C33" s="230" t="s">
        <v>668</v>
      </c>
      <c r="D33" s="230" t="s">
        <v>668</v>
      </c>
      <c r="E33" s="235" t="s">
        <v>626</v>
      </c>
      <c r="F33" s="235" t="s">
        <v>1200</v>
      </c>
      <c r="G33" s="235" t="s">
        <v>1082</v>
      </c>
      <c r="H33" s="235" t="s">
        <v>1206</v>
      </c>
      <c r="I33" s="230" t="s">
        <v>624</v>
      </c>
      <c r="J33" s="247" t="s">
        <v>2088</v>
      </c>
      <c r="K33" s="247" t="s">
        <v>2033</v>
      </c>
      <c r="L33" s="247" t="s">
        <v>2033</v>
      </c>
      <c r="M33" s="236"/>
      <c r="N33" s="236"/>
      <c r="O33" s="236"/>
      <c r="P33" s="236"/>
      <c r="Q33" s="236"/>
      <c r="R33" s="237"/>
    </row>
    <row r="34" spans="1:18">
      <c r="A34" s="234">
        <v>31</v>
      </c>
      <c r="B34" s="230" t="s">
        <v>667</v>
      </c>
      <c r="C34" s="230" t="s">
        <v>668</v>
      </c>
      <c r="D34" s="230" t="s">
        <v>668</v>
      </c>
      <c r="E34" s="235" t="s">
        <v>626</v>
      </c>
      <c r="F34" s="235" t="s">
        <v>1163</v>
      </c>
      <c r="G34" s="235" t="s">
        <v>1165</v>
      </c>
      <c r="H34" s="235" t="s">
        <v>608</v>
      </c>
      <c r="I34" s="230" t="s">
        <v>624</v>
      </c>
      <c r="J34" s="236" t="s">
        <v>2018</v>
      </c>
      <c r="K34" s="236" t="s">
        <v>2111</v>
      </c>
      <c r="L34" s="236" t="s">
        <v>2111</v>
      </c>
      <c r="M34" s="236"/>
      <c r="N34" s="236"/>
      <c r="O34" s="236"/>
      <c r="P34" s="236"/>
      <c r="Q34" s="236"/>
      <c r="R34" s="237"/>
    </row>
    <row r="35" spans="1:18">
      <c r="A35" s="229">
        <v>32</v>
      </c>
      <c r="B35" s="230" t="s">
        <v>667</v>
      </c>
      <c r="C35" s="230" t="s">
        <v>668</v>
      </c>
      <c r="D35" s="230" t="s">
        <v>668</v>
      </c>
      <c r="E35" s="235" t="s">
        <v>626</v>
      </c>
      <c r="F35" s="235" t="s">
        <v>1200</v>
      </c>
      <c r="G35" s="235" t="s">
        <v>1082</v>
      </c>
      <c r="H35" s="235" t="s">
        <v>1006</v>
      </c>
      <c r="I35" s="230" t="s">
        <v>625</v>
      </c>
      <c r="J35" s="247" t="s">
        <v>2088</v>
      </c>
      <c r="K35" s="247" t="s">
        <v>2034</v>
      </c>
      <c r="L35" s="247" t="s">
        <v>2034</v>
      </c>
      <c r="M35" s="236"/>
      <c r="N35" s="236"/>
      <c r="O35" s="236"/>
      <c r="P35" s="236"/>
      <c r="Q35" s="236"/>
      <c r="R35" s="237"/>
    </row>
    <row r="36" spans="1:18">
      <c r="A36" s="234">
        <v>33</v>
      </c>
      <c r="B36" s="230" t="s">
        <v>667</v>
      </c>
      <c r="C36" s="230" t="s">
        <v>668</v>
      </c>
      <c r="D36" s="230" t="s">
        <v>668</v>
      </c>
      <c r="E36" s="235" t="s">
        <v>626</v>
      </c>
      <c r="F36" s="235" t="s">
        <v>1217</v>
      </c>
      <c r="G36" s="235" t="s">
        <v>1082</v>
      </c>
      <c r="H36" s="235" t="s">
        <v>1188</v>
      </c>
      <c r="I36" s="230" t="s">
        <v>625</v>
      </c>
      <c r="J36" s="247" t="s">
        <v>2088</v>
      </c>
      <c r="K36" s="247" t="s">
        <v>2034</v>
      </c>
      <c r="L36" s="247" t="s">
        <v>2034</v>
      </c>
      <c r="M36" s="236"/>
      <c r="N36" s="236"/>
      <c r="O36" s="236"/>
      <c r="P36" s="236"/>
      <c r="Q36" s="236"/>
      <c r="R36" s="237"/>
    </row>
    <row r="37" spans="1:18">
      <c r="A37" s="234">
        <v>34</v>
      </c>
      <c r="B37" s="230" t="s">
        <v>667</v>
      </c>
      <c r="C37" s="230" t="s">
        <v>668</v>
      </c>
      <c r="D37" s="230" t="s">
        <v>668</v>
      </c>
      <c r="E37" s="235" t="s">
        <v>626</v>
      </c>
      <c r="F37" s="235" t="s">
        <v>1200</v>
      </c>
      <c r="G37" s="235" t="s">
        <v>1082</v>
      </c>
      <c r="H37" s="235" t="s">
        <v>627</v>
      </c>
      <c r="I37" s="230" t="s">
        <v>628</v>
      </c>
      <c r="J37" s="247" t="s">
        <v>2088</v>
      </c>
      <c r="K37" s="247" t="s">
        <v>2035</v>
      </c>
      <c r="L37" s="247" t="s">
        <v>2035</v>
      </c>
      <c r="M37" s="236"/>
      <c r="N37" s="236"/>
      <c r="O37" s="236"/>
      <c r="P37" s="236"/>
      <c r="Q37" s="236"/>
      <c r="R37" s="237"/>
    </row>
    <row r="38" spans="1:18">
      <c r="A38" s="234">
        <v>35</v>
      </c>
      <c r="B38" s="230" t="s">
        <v>667</v>
      </c>
      <c r="C38" s="230" t="s">
        <v>668</v>
      </c>
      <c r="D38" s="230" t="s">
        <v>668</v>
      </c>
      <c r="E38" s="235" t="s">
        <v>626</v>
      </c>
      <c r="F38" s="235" t="s">
        <v>1217</v>
      </c>
      <c r="G38" s="235" t="s">
        <v>1082</v>
      </c>
      <c r="H38" s="235" t="s">
        <v>1007</v>
      </c>
      <c r="I38" s="230" t="s">
        <v>628</v>
      </c>
      <c r="J38" s="247" t="s">
        <v>2088</v>
      </c>
      <c r="K38" s="247" t="s">
        <v>2035</v>
      </c>
      <c r="L38" s="247" t="s">
        <v>2035</v>
      </c>
      <c r="M38" s="236"/>
      <c r="N38" s="236"/>
      <c r="O38" s="236"/>
      <c r="P38" s="236"/>
      <c r="Q38" s="236"/>
      <c r="R38" s="237"/>
    </row>
    <row r="39" spans="1:18">
      <c r="A39" s="229">
        <v>36</v>
      </c>
      <c r="B39" s="230" t="s">
        <v>667</v>
      </c>
      <c r="C39" s="230" t="s">
        <v>668</v>
      </c>
      <c r="D39" s="230" t="s">
        <v>668</v>
      </c>
      <c r="E39" s="235" t="s">
        <v>626</v>
      </c>
      <c r="F39" s="235" t="s">
        <v>1218</v>
      </c>
      <c r="G39" s="235" t="s">
        <v>1082</v>
      </c>
      <c r="H39" s="235" t="s">
        <v>1190</v>
      </c>
      <c r="I39" s="230" t="s">
        <v>629</v>
      </c>
      <c r="J39" s="247" t="s">
        <v>2088</v>
      </c>
      <c r="K39" s="247" t="s">
        <v>2036</v>
      </c>
      <c r="L39" s="247" t="s">
        <v>2036</v>
      </c>
      <c r="M39" s="236"/>
      <c r="N39" s="236"/>
      <c r="O39" s="236"/>
      <c r="P39" s="236"/>
      <c r="Q39" s="236"/>
      <c r="R39" s="237"/>
    </row>
    <row r="40" spans="1:18">
      <c r="A40" s="234">
        <v>37</v>
      </c>
      <c r="B40" s="230" t="s">
        <v>188</v>
      </c>
      <c r="C40" s="230" t="s">
        <v>26</v>
      </c>
      <c r="D40" s="230" t="s">
        <v>26</v>
      </c>
      <c r="E40" s="235" t="s">
        <v>626</v>
      </c>
      <c r="F40" s="235" t="s">
        <v>1218</v>
      </c>
      <c r="G40" s="235" t="s">
        <v>1082</v>
      </c>
      <c r="H40" s="235" t="s">
        <v>1192</v>
      </c>
      <c r="I40" s="230" t="s">
        <v>630</v>
      </c>
      <c r="J40" s="247" t="s">
        <v>2088</v>
      </c>
      <c r="K40" s="247" t="s">
        <v>2036</v>
      </c>
      <c r="L40" s="247" t="s">
        <v>2036</v>
      </c>
      <c r="M40" s="236"/>
      <c r="N40" s="236"/>
      <c r="O40" s="236"/>
      <c r="P40" s="236"/>
      <c r="Q40" s="236"/>
      <c r="R40" s="237"/>
    </row>
    <row r="41" spans="1:18">
      <c r="A41" s="234">
        <v>38</v>
      </c>
      <c r="B41" s="230" t="s">
        <v>667</v>
      </c>
      <c r="C41" s="230" t="s">
        <v>668</v>
      </c>
      <c r="D41" s="230" t="s">
        <v>668</v>
      </c>
      <c r="E41" s="235" t="s">
        <v>626</v>
      </c>
      <c r="F41" s="235" t="s">
        <v>1218</v>
      </c>
      <c r="G41" s="235" t="s">
        <v>1082</v>
      </c>
      <c r="H41" s="235" t="s">
        <v>1194</v>
      </c>
      <c r="I41" s="230" t="s">
        <v>630</v>
      </c>
      <c r="J41" s="247" t="s">
        <v>2088</v>
      </c>
      <c r="K41" s="247" t="s">
        <v>2037</v>
      </c>
      <c r="L41" s="247" t="s">
        <v>2037</v>
      </c>
      <c r="M41" s="236"/>
      <c r="N41" s="236"/>
      <c r="O41" s="236"/>
      <c r="P41" s="236"/>
      <c r="Q41" s="236"/>
      <c r="R41" s="237"/>
    </row>
    <row r="42" spans="1:18" ht="40.5">
      <c r="A42" s="234">
        <v>39</v>
      </c>
      <c r="B42" s="230" t="s">
        <v>667</v>
      </c>
      <c r="C42" s="230" t="s">
        <v>668</v>
      </c>
      <c r="D42" s="230" t="s">
        <v>668</v>
      </c>
      <c r="E42" s="235" t="s">
        <v>632</v>
      </c>
      <c r="F42" s="235" t="s">
        <v>1200</v>
      </c>
      <c r="G42" s="235" t="s">
        <v>1082</v>
      </c>
      <c r="H42" s="243" t="s">
        <v>1182</v>
      </c>
      <c r="I42" s="230" t="s">
        <v>633</v>
      </c>
      <c r="J42" s="247" t="s">
        <v>2088</v>
      </c>
      <c r="K42" s="247" t="s">
        <v>2037</v>
      </c>
      <c r="L42" s="247" t="s">
        <v>2037</v>
      </c>
      <c r="M42" s="236"/>
      <c r="N42" s="236"/>
      <c r="O42" s="236"/>
      <c r="P42" s="236"/>
      <c r="Q42" s="236"/>
      <c r="R42" s="237"/>
    </row>
    <row r="43" spans="1:18" ht="27">
      <c r="A43" s="229">
        <v>40</v>
      </c>
      <c r="B43" s="230" t="s">
        <v>667</v>
      </c>
      <c r="C43" s="230" t="s">
        <v>668</v>
      </c>
      <c r="D43" s="230" t="s">
        <v>668</v>
      </c>
      <c r="E43" s="235" t="s">
        <v>632</v>
      </c>
      <c r="F43" s="235" t="s">
        <v>1200</v>
      </c>
      <c r="G43" s="235" t="s">
        <v>1082</v>
      </c>
      <c r="H43" s="243" t="s">
        <v>1184</v>
      </c>
      <c r="I43" s="230" t="s">
        <v>634</v>
      </c>
      <c r="J43" s="247" t="s">
        <v>2088</v>
      </c>
      <c r="K43" s="247" t="s">
        <v>2038</v>
      </c>
      <c r="L43" s="247" t="s">
        <v>2038</v>
      </c>
      <c r="M43" s="236"/>
      <c r="N43" s="236"/>
      <c r="O43" s="236"/>
      <c r="P43" s="236"/>
      <c r="Q43" s="236"/>
      <c r="R43" s="237"/>
    </row>
    <row r="44" spans="1:18">
      <c r="A44" s="234">
        <v>41</v>
      </c>
      <c r="B44" s="230" t="s">
        <v>667</v>
      </c>
      <c r="C44" s="230" t="s">
        <v>668</v>
      </c>
      <c r="D44" s="230" t="s">
        <v>668</v>
      </c>
      <c r="E44" s="235" t="s">
        <v>632</v>
      </c>
      <c r="F44" s="235" t="s">
        <v>1221</v>
      </c>
      <c r="G44" s="235" t="s">
        <v>1082</v>
      </c>
      <c r="H44" s="235" t="s">
        <v>1196</v>
      </c>
      <c r="I44" s="230" t="s">
        <v>635</v>
      </c>
      <c r="J44" s="247" t="s">
        <v>2088</v>
      </c>
      <c r="K44" s="247" t="s">
        <v>2038</v>
      </c>
      <c r="L44" s="247" t="s">
        <v>2038</v>
      </c>
      <c r="M44" s="236"/>
      <c r="N44" s="236"/>
      <c r="O44" s="236"/>
      <c r="P44" s="236"/>
      <c r="Q44" s="236"/>
      <c r="R44" s="237"/>
    </row>
    <row r="45" spans="1:18">
      <c r="A45" s="234">
        <v>42</v>
      </c>
      <c r="B45" s="230" t="s">
        <v>667</v>
      </c>
      <c r="C45" s="230" t="s">
        <v>668</v>
      </c>
      <c r="D45" s="230" t="s">
        <v>668</v>
      </c>
      <c r="E45" s="235" t="s">
        <v>632</v>
      </c>
      <c r="F45" s="235" t="s">
        <v>1221</v>
      </c>
      <c r="G45" s="235" t="s">
        <v>1082</v>
      </c>
      <c r="H45" s="235" t="s">
        <v>1198</v>
      </c>
      <c r="I45" s="230" t="s">
        <v>636</v>
      </c>
      <c r="J45" s="247" t="s">
        <v>2088</v>
      </c>
      <c r="K45" s="247" t="s">
        <v>2039</v>
      </c>
      <c r="L45" s="247" t="s">
        <v>2039</v>
      </c>
      <c r="M45" s="236"/>
      <c r="N45" s="236"/>
      <c r="O45" s="236"/>
      <c r="P45" s="236"/>
      <c r="Q45" s="236"/>
      <c r="R45" s="237"/>
    </row>
    <row r="46" spans="1:18">
      <c r="A46" s="234">
        <v>43</v>
      </c>
      <c r="B46" s="230" t="s">
        <v>667</v>
      </c>
      <c r="C46" s="235" t="s">
        <v>641</v>
      </c>
      <c r="D46" s="235" t="s">
        <v>641</v>
      </c>
      <c r="E46" s="235" t="s">
        <v>641</v>
      </c>
      <c r="F46" s="235" t="s">
        <v>1162</v>
      </c>
      <c r="G46" s="235" t="s">
        <v>1165</v>
      </c>
      <c r="H46" s="235" t="s">
        <v>643</v>
      </c>
      <c r="I46" s="235" t="s">
        <v>642</v>
      </c>
      <c r="J46" s="236" t="s">
        <v>2018</v>
      </c>
      <c r="K46" s="236" t="s">
        <v>2111</v>
      </c>
      <c r="L46" s="236" t="s">
        <v>2111</v>
      </c>
      <c r="M46" s="236"/>
      <c r="N46" s="236"/>
      <c r="O46" s="236"/>
      <c r="P46" s="236"/>
      <c r="Q46" s="236"/>
      <c r="R46" s="237"/>
    </row>
    <row r="47" spans="1:18">
      <c r="A47" s="229">
        <v>44</v>
      </c>
      <c r="B47" s="230" t="s">
        <v>667</v>
      </c>
      <c r="C47" s="235" t="s">
        <v>641</v>
      </c>
      <c r="D47" s="235" t="s">
        <v>641</v>
      </c>
      <c r="E47" s="235" t="s">
        <v>641</v>
      </c>
      <c r="F47" s="235" t="s">
        <v>1245</v>
      </c>
      <c r="G47" s="235" t="s">
        <v>1082</v>
      </c>
      <c r="H47" s="235" t="s">
        <v>644</v>
      </c>
      <c r="I47" s="235" t="s">
        <v>642</v>
      </c>
      <c r="J47" s="247" t="s">
        <v>2088</v>
      </c>
      <c r="K47" s="247" t="s">
        <v>2040</v>
      </c>
      <c r="L47" s="247" t="s">
        <v>2040</v>
      </c>
      <c r="M47" s="236"/>
      <c r="N47" s="236"/>
      <c r="O47" s="236"/>
      <c r="P47" s="236"/>
      <c r="Q47" s="236"/>
      <c r="R47" s="237"/>
    </row>
    <row r="48" spans="1:18">
      <c r="A48" s="234">
        <v>45</v>
      </c>
      <c r="B48" s="230" t="s">
        <v>188</v>
      </c>
      <c r="C48" s="235" t="s">
        <v>35</v>
      </c>
      <c r="D48" s="235" t="s">
        <v>35</v>
      </c>
      <c r="E48" s="235" t="s">
        <v>35</v>
      </c>
      <c r="F48" s="235" t="s">
        <v>1245</v>
      </c>
      <c r="G48" s="235" t="s">
        <v>1082</v>
      </c>
      <c r="H48" s="235" t="s">
        <v>645</v>
      </c>
      <c r="I48" s="235" t="s">
        <v>642</v>
      </c>
      <c r="J48" s="247" t="s">
        <v>2088</v>
      </c>
      <c r="K48" s="247" t="s">
        <v>2040</v>
      </c>
      <c r="L48" s="247" t="s">
        <v>2040</v>
      </c>
      <c r="M48" s="236"/>
      <c r="N48" s="236"/>
      <c r="O48" s="236"/>
      <c r="P48" s="236"/>
      <c r="Q48" s="236"/>
      <c r="R48" s="237"/>
    </row>
    <row r="49" spans="1:18">
      <c r="A49" s="234">
        <v>46</v>
      </c>
      <c r="B49" s="230" t="s">
        <v>667</v>
      </c>
      <c r="C49" s="235" t="s">
        <v>641</v>
      </c>
      <c r="D49" s="235" t="s">
        <v>641</v>
      </c>
      <c r="E49" s="235" t="s">
        <v>641</v>
      </c>
      <c r="F49" s="235" t="s">
        <v>1245</v>
      </c>
      <c r="G49" s="235" t="s">
        <v>1082</v>
      </c>
      <c r="H49" s="235" t="s">
        <v>1226</v>
      </c>
      <c r="I49" s="235" t="s">
        <v>642</v>
      </c>
      <c r="J49" s="247" t="s">
        <v>2088</v>
      </c>
      <c r="K49" s="247" t="s">
        <v>2041</v>
      </c>
      <c r="L49" s="247" t="s">
        <v>2041</v>
      </c>
      <c r="M49" s="236"/>
      <c r="N49" s="236"/>
      <c r="O49" s="236"/>
      <c r="P49" s="236"/>
      <c r="Q49" s="236"/>
      <c r="R49" s="237"/>
    </row>
    <row r="50" spans="1:18">
      <c r="A50" s="234">
        <v>47</v>
      </c>
      <c r="B50" s="230" t="s">
        <v>667</v>
      </c>
      <c r="C50" s="235" t="s">
        <v>641</v>
      </c>
      <c r="D50" s="235" t="s">
        <v>641</v>
      </c>
      <c r="E50" s="235" t="s">
        <v>646</v>
      </c>
      <c r="F50" s="235" t="s">
        <v>1247</v>
      </c>
      <c r="G50" s="235" t="s">
        <v>1222</v>
      </c>
      <c r="H50" s="235" t="s">
        <v>647</v>
      </c>
      <c r="I50" s="235" t="s">
        <v>648</v>
      </c>
      <c r="J50" s="236" t="s">
        <v>2088</v>
      </c>
      <c r="K50" s="236" t="s">
        <v>2098</v>
      </c>
      <c r="L50" s="236" t="s">
        <v>2098</v>
      </c>
      <c r="M50" s="236"/>
      <c r="N50" s="236"/>
      <c r="O50" s="236"/>
      <c r="P50" s="236"/>
      <c r="Q50" s="236"/>
      <c r="R50" s="237"/>
    </row>
    <row r="51" spans="1:18">
      <c r="A51" s="229">
        <v>48</v>
      </c>
      <c r="B51" s="230" t="s">
        <v>667</v>
      </c>
      <c r="C51" s="235" t="s">
        <v>641</v>
      </c>
      <c r="D51" s="235" t="s">
        <v>641</v>
      </c>
      <c r="E51" s="235" t="s">
        <v>646</v>
      </c>
      <c r="F51" s="235" t="s">
        <v>1163</v>
      </c>
      <c r="G51" s="235" t="s">
        <v>1165</v>
      </c>
      <c r="H51" s="235" t="s">
        <v>649</v>
      </c>
      <c r="I51" s="235" t="s">
        <v>648</v>
      </c>
      <c r="J51" s="236" t="s">
        <v>2018</v>
      </c>
      <c r="K51" s="236" t="s">
        <v>2112</v>
      </c>
      <c r="L51" s="236" t="s">
        <v>2112</v>
      </c>
      <c r="M51" s="236"/>
      <c r="N51" s="236"/>
      <c r="O51" s="236"/>
      <c r="P51" s="236"/>
      <c r="Q51" s="236"/>
      <c r="R51" s="237"/>
    </row>
    <row r="52" spans="1:18">
      <c r="A52" s="234">
        <v>49</v>
      </c>
      <c r="B52" s="230" t="s">
        <v>667</v>
      </c>
      <c r="C52" s="235" t="s">
        <v>641</v>
      </c>
      <c r="D52" s="235" t="s">
        <v>641</v>
      </c>
      <c r="E52" s="235" t="s">
        <v>646</v>
      </c>
      <c r="F52" s="235" t="s">
        <v>1247</v>
      </c>
      <c r="G52" s="235" t="s">
        <v>1082</v>
      </c>
      <c r="H52" s="235" t="s">
        <v>1230</v>
      </c>
      <c r="I52" s="235" t="s">
        <v>650</v>
      </c>
      <c r="J52" s="247" t="s">
        <v>2088</v>
      </c>
      <c r="K52" s="247" t="s">
        <v>2041</v>
      </c>
      <c r="L52" s="247" t="s">
        <v>2041</v>
      </c>
      <c r="M52" s="236"/>
      <c r="N52" s="236"/>
      <c r="O52" s="236"/>
      <c r="P52" s="236"/>
      <c r="Q52" s="236"/>
      <c r="R52" s="237"/>
    </row>
    <row r="53" spans="1:18">
      <c r="A53" s="234">
        <v>50</v>
      </c>
      <c r="B53" s="230" t="s">
        <v>667</v>
      </c>
      <c r="C53" s="235" t="s">
        <v>641</v>
      </c>
      <c r="D53" s="235" t="s">
        <v>641</v>
      </c>
      <c r="E53" s="235" t="s">
        <v>646</v>
      </c>
      <c r="F53" s="235" t="s">
        <v>1163</v>
      </c>
      <c r="G53" s="235" t="s">
        <v>1165</v>
      </c>
      <c r="H53" s="235" t="s">
        <v>651</v>
      </c>
      <c r="I53" s="235" t="s">
        <v>650</v>
      </c>
      <c r="J53" s="236" t="s">
        <v>2018</v>
      </c>
      <c r="K53" s="236" t="s">
        <v>2112</v>
      </c>
      <c r="L53" s="236" t="s">
        <v>2112</v>
      </c>
      <c r="M53" s="236"/>
      <c r="N53" s="236"/>
      <c r="O53" s="236"/>
      <c r="P53" s="236"/>
      <c r="Q53" s="236"/>
      <c r="R53" s="237"/>
    </row>
    <row r="54" spans="1:18">
      <c r="A54" s="234">
        <v>51</v>
      </c>
      <c r="B54" s="230" t="s">
        <v>667</v>
      </c>
      <c r="C54" s="235" t="s">
        <v>641</v>
      </c>
      <c r="D54" s="235" t="s">
        <v>641</v>
      </c>
      <c r="E54" s="235" t="s">
        <v>646</v>
      </c>
      <c r="F54" s="235" t="s">
        <v>1247</v>
      </c>
      <c r="G54" s="235" t="s">
        <v>1082</v>
      </c>
      <c r="H54" s="235" t="s">
        <v>1228</v>
      </c>
      <c r="I54" s="235" t="s">
        <v>650</v>
      </c>
      <c r="J54" s="247" t="s">
        <v>2088</v>
      </c>
      <c r="K54" s="247" t="s">
        <v>2042</v>
      </c>
      <c r="L54" s="247" t="s">
        <v>2042</v>
      </c>
      <c r="M54" s="236"/>
      <c r="N54" s="236"/>
      <c r="O54" s="236"/>
      <c r="P54" s="236"/>
      <c r="Q54" s="236"/>
      <c r="R54" s="237"/>
    </row>
    <row r="55" spans="1:18">
      <c r="A55" s="229">
        <v>52</v>
      </c>
      <c r="B55" s="230" t="s">
        <v>667</v>
      </c>
      <c r="C55" s="235" t="s">
        <v>641</v>
      </c>
      <c r="D55" s="235" t="s">
        <v>641</v>
      </c>
      <c r="E55" s="235" t="s">
        <v>646</v>
      </c>
      <c r="F55" s="235" t="s">
        <v>1247</v>
      </c>
      <c r="G55" s="235" t="s">
        <v>1082</v>
      </c>
      <c r="H55" s="235" t="s">
        <v>1232</v>
      </c>
      <c r="I55" s="235" t="s">
        <v>650</v>
      </c>
      <c r="J55" s="247" t="s">
        <v>2088</v>
      </c>
      <c r="K55" s="247" t="s">
        <v>2042</v>
      </c>
      <c r="L55" s="247" t="s">
        <v>2042</v>
      </c>
      <c r="M55" s="236"/>
      <c r="N55" s="236"/>
      <c r="O55" s="236"/>
      <c r="P55" s="236"/>
      <c r="Q55" s="236"/>
      <c r="R55" s="237"/>
    </row>
    <row r="56" spans="1:18">
      <c r="A56" s="234">
        <v>53</v>
      </c>
      <c r="B56" s="230" t="s">
        <v>667</v>
      </c>
      <c r="C56" s="235" t="s">
        <v>641</v>
      </c>
      <c r="D56" s="235" t="s">
        <v>641</v>
      </c>
      <c r="E56" s="235" t="s">
        <v>646</v>
      </c>
      <c r="F56" s="235" t="s">
        <v>1247</v>
      </c>
      <c r="G56" s="235" t="s">
        <v>1082</v>
      </c>
      <c r="H56" s="235" t="s">
        <v>1234</v>
      </c>
      <c r="I56" s="235" t="s">
        <v>652</v>
      </c>
      <c r="J56" s="247" t="s">
        <v>2088</v>
      </c>
      <c r="K56" s="247" t="s">
        <v>2043</v>
      </c>
      <c r="L56" s="247" t="s">
        <v>2043</v>
      </c>
      <c r="M56" s="236"/>
      <c r="N56" s="236"/>
      <c r="O56" s="236"/>
      <c r="P56" s="236"/>
      <c r="Q56" s="236"/>
      <c r="R56" s="237"/>
    </row>
    <row r="57" spans="1:18">
      <c r="A57" s="234">
        <v>54</v>
      </c>
      <c r="B57" s="230" t="s">
        <v>667</v>
      </c>
      <c r="C57" s="235" t="s">
        <v>641</v>
      </c>
      <c r="D57" s="235" t="s">
        <v>641</v>
      </c>
      <c r="E57" s="235" t="s">
        <v>646</v>
      </c>
      <c r="F57" s="235" t="s">
        <v>1247</v>
      </c>
      <c r="G57" s="235" t="s">
        <v>1082</v>
      </c>
      <c r="H57" s="235" t="s">
        <v>1236</v>
      </c>
      <c r="I57" s="235" t="s">
        <v>652</v>
      </c>
      <c r="J57" s="247" t="s">
        <v>2088</v>
      </c>
      <c r="K57" s="247" t="s">
        <v>2043</v>
      </c>
      <c r="L57" s="247" t="s">
        <v>2043</v>
      </c>
      <c r="M57" s="236"/>
      <c r="N57" s="236"/>
      <c r="O57" s="236"/>
      <c r="P57" s="236"/>
      <c r="Q57" s="236"/>
      <c r="R57" s="237"/>
    </row>
    <row r="58" spans="1:18">
      <c r="A58" s="234">
        <v>55</v>
      </c>
      <c r="B58" s="230" t="s">
        <v>667</v>
      </c>
      <c r="C58" s="235" t="s">
        <v>641</v>
      </c>
      <c r="D58" s="235" t="s">
        <v>641</v>
      </c>
      <c r="E58" s="235" t="s">
        <v>653</v>
      </c>
      <c r="F58" s="235" t="s">
        <v>1163</v>
      </c>
      <c r="G58" s="235" t="s">
        <v>1165</v>
      </c>
      <c r="H58" s="235" t="s">
        <v>655</v>
      </c>
      <c r="I58" s="235" t="s">
        <v>654</v>
      </c>
      <c r="J58" s="236" t="s">
        <v>2018</v>
      </c>
      <c r="K58" s="236" t="s">
        <v>2112</v>
      </c>
      <c r="L58" s="236" t="s">
        <v>2112</v>
      </c>
      <c r="M58" s="236"/>
      <c r="N58" s="236"/>
      <c r="O58" s="236"/>
      <c r="P58" s="236"/>
      <c r="Q58" s="236"/>
      <c r="R58" s="237"/>
    </row>
    <row r="59" spans="1:18" ht="40.5">
      <c r="A59" s="229">
        <v>56</v>
      </c>
      <c r="B59" s="230" t="s">
        <v>188</v>
      </c>
      <c r="C59" s="235" t="s">
        <v>35</v>
      </c>
      <c r="D59" s="235" t="s">
        <v>35</v>
      </c>
      <c r="E59" s="235" t="s">
        <v>38</v>
      </c>
      <c r="F59" s="235" t="s">
        <v>1249</v>
      </c>
      <c r="G59" s="235" t="s">
        <v>1082</v>
      </c>
      <c r="H59" s="243" t="s">
        <v>1008</v>
      </c>
      <c r="I59" s="235" t="s">
        <v>656</v>
      </c>
      <c r="J59" s="247" t="s">
        <v>2088</v>
      </c>
      <c r="K59" s="247" t="s">
        <v>2044</v>
      </c>
      <c r="L59" s="247" t="s">
        <v>2044</v>
      </c>
      <c r="M59" s="236"/>
      <c r="N59" s="236"/>
      <c r="O59" s="236"/>
      <c r="P59" s="236"/>
      <c r="Q59" s="236"/>
      <c r="R59" s="237"/>
    </row>
    <row r="60" spans="1:18" ht="27">
      <c r="A60" s="234">
        <v>57</v>
      </c>
      <c r="B60" s="230" t="s">
        <v>667</v>
      </c>
      <c r="C60" s="235" t="s">
        <v>641</v>
      </c>
      <c r="D60" s="235" t="s">
        <v>641</v>
      </c>
      <c r="E60" s="235" t="s">
        <v>653</v>
      </c>
      <c r="F60" s="235" t="s">
        <v>1249</v>
      </c>
      <c r="G60" s="235" t="s">
        <v>1082</v>
      </c>
      <c r="H60" s="243" t="s">
        <v>1238</v>
      </c>
      <c r="I60" s="235" t="s">
        <v>656</v>
      </c>
      <c r="J60" s="247" t="s">
        <v>2088</v>
      </c>
      <c r="K60" s="247" t="s">
        <v>2044</v>
      </c>
      <c r="L60" s="247" t="s">
        <v>2044</v>
      </c>
      <c r="M60" s="236"/>
      <c r="N60" s="236"/>
      <c r="O60" s="236"/>
      <c r="P60" s="236"/>
      <c r="Q60" s="236"/>
      <c r="R60" s="237"/>
    </row>
    <row r="61" spans="1:18">
      <c r="A61" s="234">
        <v>58</v>
      </c>
      <c r="B61" s="230" t="s">
        <v>667</v>
      </c>
      <c r="C61" s="235" t="s">
        <v>641</v>
      </c>
      <c r="D61" s="235" t="s">
        <v>641</v>
      </c>
      <c r="E61" s="235" t="s">
        <v>653</v>
      </c>
      <c r="F61" s="235" t="s">
        <v>1249</v>
      </c>
      <c r="G61" s="235" t="s">
        <v>1082</v>
      </c>
      <c r="H61" s="235" t="s">
        <v>1240</v>
      </c>
      <c r="I61" s="235" t="s">
        <v>657</v>
      </c>
      <c r="J61" s="247" t="s">
        <v>2088</v>
      </c>
      <c r="K61" s="247" t="s">
        <v>2045</v>
      </c>
      <c r="L61" s="247" t="s">
        <v>2045</v>
      </c>
      <c r="M61" s="236"/>
      <c r="N61" s="236"/>
      <c r="O61" s="236"/>
      <c r="P61" s="236"/>
      <c r="Q61" s="236"/>
      <c r="R61" s="237"/>
    </row>
    <row r="62" spans="1:18">
      <c r="A62" s="234">
        <v>59</v>
      </c>
      <c r="B62" s="230" t="s">
        <v>667</v>
      </c>
      <c r="C62" s="235" t="s">
        <v>641</v>
      </c>
      <c r="D62" s="235" t="s">
        <v>641</v>
      </c>
      <c r="E62" s="235" t="s">
        <v>653</v>
      </c>
      <c r="F62" s="235" t="s">
        <v>1249</v>
      </c>
      <c r="G62" s="235" t="s">
        <v>1082</v>
      </c>
      <c r="H62" s="235" t="s">
        <v>1242</v>
      </c>
      <c r="I62" s="235" t="s">
        <v>657</v>
      </c>
      <c r="J62" s="247" t="s">
        <v>2088</v>
      </c>
      <c r="K62" s="247" t="s">
        <v>2045</v>
      </c>
      <c r="L62" s="247" t="s">
        <v>2045</v>
      </c>
      <c r="M62" s="236"/>
      <c r="N62" s="236"/>
      <c r="O62" s="236"/>
      <c r="P62" s="236"/>
      <c r="Q62" s="236"/>
      <c r="R62" s="237"/>
    </row>
    <row r="63" spans="1:18">
      <c r="A63" s="229">
        <v>60</v>
      </c>
      <c r="B63" s="230" t="s">
        <v>667</v>
      </c>
      <c r="C63" s="235" t="s">
        <v>641</v>
      </c>
      <c r="D63" s="235" t="s">
        <v>641</v>
      </c>
      <c r="E63" s="235" t="s">
        <v>653</v>
      </c>
      <c r="F63" s="235" t="s">
        <v>1249</v>
      </c>
      <c r="G63" s="235" t="s">
        <v>1082</v>
      </c>
      <c r="H63" s="235" t="s">
        <v>1244</v>
      </c>
      <c r="I63" s="235" t="s">
        <v>657</v>
      </c>
      <c r="J63" s="247" t="s">
        <v>2088</v>
      </c>
      <c r="K63" s="247" t="s">
        <v>2046</v>
      </c>
      <c r="L63" s="247" t="s">
        <v>2046</v>
      </c>
      <c r="M63" s="236"/>
      <c r="N63" s="236"/>
      <c r="O63" s="236"/>
      <c r="P63" s="236"/>
      <c r="Q63" s="236"/>
      <c r="R63" s="237"/>
    </row>
    <row r="64" spans="1:18">
      <c r="A64" s="234">
        <v>61</v>
      </c>
      <c r="B64" s="230" t="s">
        <v>667</v>
      </c>
      <c r="C64" s="235" t="s">
        <v>659</v>
      </c>
      <c r="D64" s="235" t="s">
        <v>659</v>
      </c>
      <c r="E64" s="235" t="s">
        <v>659</v>
      </c>
      <c r="F64" s="235" t="s">
        <v>1257</v>
      </c>
      <c r="G64" s="235" t="s">
        <v>1082</v>
      </c>
      <c r="H64" s="235" t="s">
        <v>1251</v>
      </c>
      <c r="I64" s="235" t="s">
        <v>660</v>
      </c>
      <c r="J64" s="247" t="s">
        <v>2088</v>
      </c>
      <c r="K64" s="247" t="s">
        <v>2046</v>
      </c>
      <c r="L64" s="247" t="s">
        <v>2046</v>
      </c>
      <c r="M64" s="236"/>
      <c r="N64" s="236"/>
      <c r="O64" s="236"/>
      <c r="P64" s="236"/>
      <c r="Q64" s="236"/>
      <c r="R64" s="237"/>
    </row>
    <row r="65" spans="1:18" ht="40.5">
      <c r="A65" s="234">
        <v>62</v>
      </c>
      <c r="B65" s="230" t="s">
        <v>667</v>
      </c>
      <c r="C65" s="235" t="s">
        <v>659</v>
      </c>
      <c r="D65" s="235" t="s">
        <v>659</v>
      </c>
      <c r="E65" s="235" t="s">
        <v>659</v>
      </c>
      <c r="F65" s="235" t="s">
        <v>1257</v>
      </c>
      <c r="G65" s="235" t="s">
        <v>1082</v>
      </c>
      <c r="H65" s="243" t="s">
        <v>1253</v>
      </c>
      <c r="I65" s="235" t="s">
        <v>660</v>
      </c>
      <c r="J65" s="247" t="s">
        <v>2088</v>
      </c>
      <c r="K65" s="247" t="s">
        <v>2047</v>
      </c>
      <c r="L65" s="247" t="s">
        <v>2047</v>
      </c>
      <c r="M65" s="236"/>
      <c r="N65" s="236"/>
      <c r="O65" s="236"/>
      <c r="P65" s="236"/>
      <c r="Q65" s="236"/>
      <c r="R65" s="237"/>
    </row>
    <row r="66" spans="1:18">
      <c r="A66" s="234">
        <v>63</v>
      </c>
      <c r="B66" s="230" t="s">
        <v>667</v>
      </c>
      <c r="C66" s="235" t="s">
        <v>659</v>
      </c>
      <c r="D66" s="235" t="s">
        <v>659</v>
      </c>
      <c r="E66" s="235" t="s">
        <v>659</v>
      </c>
      <c r="F66" s="235" t="s">
        <v>1257</v>
      </c>
      <c r="G66" s="235" t="s">
        <v>1082</v>
      </c>
      <c r="H66" s="235" t="s">
        <v>1255</v>
      </c>
      <c r="I66" s="235" t="s">
        <v>660</v>
      </c>
      <c r="J66" s="247" t="s">
        <v>2088</v>
      </c>
      <c r="K66" s="247" t="s">
        <v>2047</v>
      </c>
      <c r="L66" s="247" t="s">
        <v>2047</v>
      </c>
      <c r="M66" s="236"/>
      <c r="N66" s="236"/>
      <c r="O66" s="236"/>
      <c r="P66" s="236"/>
      <c r="Q66" s="236"/>
      <c r="R66" s="237"/>
    </row>
    <row r="67" spans="1:18">
      <c r="A67" s="229">
        <v>64</v>
      </c>
      <c r="B67" s="230" t="s">
        <v>667</v>
      </c>
      <c r="C67" s="235" t="s">
        <v>661</v>
      </c>
      <c r="D67" s="235" t="s">
        <v>661</v>
      </c>
      <c r="E67" s="235" t="s">
        <v>661</v>
      </c>
      <c r="F67" s="235" t="s">
        <v>1286</v>
      </c>
      <c r="G67" s="235" t="s">
        <v>1286</v>
      </c>
      <c r="H67" s="235" t="s">
        <v>1260</v>
      </c>
      <c r="I67" s="235" t="s">
        <v>662</v>
      </c>
      <c r="J67" s="236" t="s">
        <v>2088</v>
      </c>
      <c r="K67" s="236" t="s">
        <v>2112</v>
      </c>
      <c r="L67" s="236" t="s">
        <v>2112</v>
      </c>
      <c r="M67" s="236"/>
      <c r="N67" s="236"/>
      <c r="O67" s="236"/>
      <c r="P67" s="236"/>
      <c r="Q67" s="236"/>
      <c r="R67" s="237"/>
    </row>
    <row r="68" spans="1:18">
      <c r="A68" s="234">
        <v>65</v>
      </c>
      <c r="B68" s="230" t="s">
        <v>667</v>
      </c>
      <c r="C68" s="235" t="s">
        <v>661</v>
      </c>
      <c r="D68" s="235" t="s">
        <v>661</v>
      </c>
      <c r="E68" s="235" t="s">
        <v>661</v>
      </c>
      <c r="F68" s="235" t="s">
        <v>1258</v>
      </c>
      <c r="G68" s="235" t="s">
        <v>1082</v>
      </c>
      <c r="H68" s="235" t="s">
        <v>1262</v>
      </c>
      <c r="I68" s="235" t="s">
        <v>662</v>
      </c>
      <c r="J68" s="247" t="s">
        <v>2088</v>
      </c>
      <c r="K68" s="247" t="s">
        <v>2048</v>
      </c>
      <c r="L68" s="247" t="s">
        <v>2048</v>
      </c>
      <c r="M68" s="236"/>
      <c r="N68" s="236"/>
      <c r="O68" s="236"/>
      <c r="P68" s="236"/>
      <c r="Q68" s="236"/>
      <c r="R68" s="237"/>
    </row>
    <row r="69" spans="1:18">
      <c r="A69" s="234">
        <v>66</v>
      </c>
      <c r="B69" s="230" t="s">
        <v>667</v>
      </c>
      <c r="C69" s="235" t="s">
        <v>661</v>
      </c>
      <c r="D69" s="235" t="s">
        <v>661</v>
      </c>
      <c r="E69" s="235" t="s">
        <v>661</v>
      </c>
      <c r="F69" s="235" t="s">
        <v>1163</v>
      </c>
      <c r="G69" s="235" t="s">
        <v>1165</v>
      </c>
      <c r="H69" s="235" t="s">
        <v>1264</v>
      </c>
      <c r="I69" s="235" t="s">
        <v>662</v>
      </c>
      <c r="J69" s="236" t="s">
        <v>2018</v>
      </c>
      <c r="K69" s="236" t="s">
        <v>2113</v>
      </c>
      <c r="L69" s="236" t="s">
        <v>2113</v>
      </c>
      <c r="M69" s="236"/>
      <c r="N69" s="236"/>
      <c r="O69" s="236"/>
      <c r="P69" s="236"/>
      <c r="Q69" s="236"/>
      <c r="R69" s="237"/>
    </row>
    <row r="70" spans="1:18">
      <c r="A70" s="234">
        <v>67</v>
      </c>
      <c r="B70" s="230" t="s">
        <v>667</v>
      </c>
      <c r="C70" s="235" t="s">
        <v>661</v>
      </c>
      <c r="D70" s="235" t="s">
        <v>661</v>
      </c>
      <c r="E70" s="235" t="s">
        <v>661</v>
      </c>
      <c r="F70" s="235" t="s">
        <v>1287</v>
      </c>
      <c r="G70" s="235" t="s">
        <v>1165</v>
      </c>
      <c r="H70" s="235" t="s">
        <v>1266</v>
      </c>
      <c r="I70" s="235" t="s">
        <v>662</v>
      </c>
      <c r="J70" s="236" t="s">
        <v>2018</v>
      </c>
      <c r="K70" s="236" t="s">
        <v>2113</v>
      </c>
      <c r="L70" s="236" t="s">
        <v>2113</v>
      </c>
      <c r="M70" s="236"/>
      <c r="N70" s="236"/>
      <c r="O70" s="236"/>
      <c r="P70" s="236"/>
      <c r="Q70" s="236"/>
      <c r="R70" s="237"/>
    </row>
    <row r="71" spans="1:18">
      <c r="A71" s="229">
        <v>68</v>
      </c>
      <c r="B71" s="230" t="s">
        <v>188</v>
      </c>
      <c r="C71" s="235" t="s">
        <v>40</v>
      </c>
      <c r="D71" s="235" t="s">
        <v>40</v>
      </c>
      <c r="E71" s="235" t="s">
        <v>40</v>
      </c>
      <c r="F71" s="235" t="s">
        <v>1258</v>
      </c>
      <c r="G71" s="235" t="s">
        <v>1224</v>
      </c>
      <c r="H71" s="235" t="s">
        <v>2136</v>
      </c>
      <c r="I71" s="235" t="s">
        <v>662</v>
      </c>
      <c r="J71" s="236" t="s">
        <v>2088</v>
      </c>
      <c r="K71" s="236" t="s">
        <v>2095</v>
      </c>
      <c r="L71" s="236" t="s">
        <v>2095</v>
      </c>
      <c r="M71" s="236"/>
      <c r="N71" s="236"/>
      <c r="O71" s="236"/>
      <c r="P71" s="236"/>
      <c r="Q71" s="236"/>
      <c r="R71" s="237"/>
    </row>
    <row r="72" spans="1:18">
      <c r="A72" s="234">
        <v>69</v>
      </c>
      <c r="B72" s="230" t="s">
        <v>667</v>
      </c>
      <c r="C72" s="235" t="s">
        <v>661</v>
      </c>
      <c r="D72" s="235" t="s">
        <v>661</v>
      </c>
      <c r="E72" s="235" t="s">
        <v>661</v>
      </c>
      <c r="F72" s="235" t="s">
        <v>1258</v>
      </c>
      <c r="G72" s="235" t="s">
        <v>1082</v>
      </c>
      <c r="H72" s="235" t="s">
        <v>1268</v>
      </c>
      <c r="I72" s="235" t="s">
        <v>662</v>
      </c>
      <c r="J72" s="247" t="s">
        <v>2088</v>
      </c>
      <c r="K72" s="247" t="s">
        <v>2048</v>
      </c>
      <c r="L72" s="247" t="s">
        <v>2048</v>
      </c>
      <c r="M72" s="236"/>
      <c r="N72" s="236"/>
      <c r="O72" s="236"/>
      <c r="P72" s="236"/>
      <c r="Q72" s="236"/>
      <c r="R72" s="237"/>
    </row>
    <row r="73" spans="1:18">
      <c r="A73" s="234">
        <v>70</v>
      </c>
      <c r="B73" s="230" t="s">
        <v>667</v>
      </c>
      <c r="C73" s="235" t="s">
        <v>661</v>
      </c>
      <c r="D73" s="235" t="s">
        <v>661</v>
      </c>
      <c r="E73" s="235" t="s">
        <v>661</v>
      </c>
      <c r="F73" s="235" t="s">
        <v>1258</v>
      </c>
      <c r="G73" s="235" t="s">
        <v>1082</v>
      </c>
      <c r="H73" s="235" t="s">
        <v>1270</v>
      </c>
      <c r="I73" s="235" t="s">
        <v>663</v>
      </c>
      <c r="J73" s="247" t="s">
        <v>2088</v>
      </c>
      <c r="K73" s="247" t="s">
        <v>2049</v>
      </c>
      <c r="L73" s="247" t="s">
        <v>2049</v>
      </c>
      <c r="M73" s="236"/>
      <c r="N73" s="236"/>
      <c r="O73" s="236"/>
      <c r="P73" s="236"/>
      <c r="Q73" s="236"/>
      <c r="R73" s="237"/>
    </row>
    <row r="74" spans="1:18">
      <c r="A74" s="234">
        <v>71</v>
      </c>
      <c r="B74" s="230" t="s">
        <v>667</v>
      </c>
      <c r="C74" s="235" t="s">
        <v>661</v>
      </c>
      <c r="D74" s="235" t="s">
        <v>661</v>
      </c>
      <c r="E74" s="235" t="s">
        <v>661</v>
      </c>
      <c r="F74" s="235" t="s">
        <v>1258</v>
      </c>
      <c r="G74" s="235" t="s">
        <v>1082</v>
      </c>
      <c r="H74" s="235" t="s">
        <v>1272</v>
      </c>
      <c r="I74" s="235" t="s">
        <v>663</v>
      </c>
      <c r="J74" s="247" t="s">
        <v>2088</v>
      </c>
      <c r="K74" s="247" t="s">
        <v>2049</v>
      </c>
      <c r="L74" s="247" t="s">
        <v>2049</v>
      </c>
      <c r="M74" s="236"/>
      <c r="N74" s="236"/>
      <c r="O74" s="236"/>
      <c r="P74" s="236"/>
      <c r="Q74" s="236"/>
      <c r="R74" s="237"/>
    </row>
    <row r="75" spans="1:18">
      <c r="A75" s="229">
        <v>72</v>
      </c>
      <c r="B75" s="230" t="s">
        <v>667</v>
      </c>
      <c r="C75" s="235" t="s">
        <v>661</v>
      </c>
      <c r="D75" s="235" t="s">
        <v>661</v>
      </c>
      <c r="E75" s="235" t="s">
        <v>661</v>
      </c>
      <c r="F75" s="235" t="s">
        <v>1258</v>
      </c>
      <c r="G75" s="235" t="s">
        <v>1288</v>
      </c>
      <c r="H75" s="235" t="s">
        <v>1273</v>
      </c>
      <c r="I75" s="235" t="s">
        <v>663</v>
      </c>
      <c r="J75" s="236" t="s">
        <v>2088</v>
      </c>
      <c r="K75" s="236" t="s">
        <v>2100</v>
      </c>
      <c r="L75" s="236" t="s">
        <v>2100</v>
      </c>
      <c r="M75" s="236"/>
      <c r="N75" s="236"/>
      <c r="O75" s="236"/>
      <c r="P75" s="236"/>
      <c r="Q75" s="236"/>
      <c r="R75" s="237"/>
    </row>
    <row r="76" spans="1:18" ht="17.25" thickBot="1">
      <c r="A76" s="234">
        <v>73</v>
      </c>
      <c r="B76" s="230" t="s">
        <v>667</v>
      </c>
      <c r="C76" s="235" t="s">
        <v>661</v>
      </c>
      <c r="D76" s="235" t="s">
        <v>661</v>
      </c>
      <c r="E76" s="235" t="s">
        <v>661</v>
      </c>
      <c r="F76" s="235" t="s">
        <v>1258</v>
      </c>
      <c r="G76" s="235" t="s">
        <v>1288</v>
      </c>
      <c r="H76" s="235" t="s">
        <v>1274</v>
      </c>
      <c r="I76" s="235" t="s">
        <v>663</v>
      </c>
      <c r="J76" s="236" t="s">
        <v>2088</v>
      </c>
      <c r="K76" s="236" t="s">
        <v>2102</v>
      </c>
      <c r="L76" s="236" t="s">
        <v>2102</v>
      </c>
      <c r="M76" s="236"/>
      <c r="N76" s="236"/>
      <c r="O76" s="236"/>
      <c r="P76" s="240"/>
      <c r="Q76" s="240"/>
      <c r="R76" s="237"/>
    </row>
    <row r="77" spans="1:18">
      <c r="A77" s="234">
        <v>74</v>
      </c>
      <c r="B77" s="230" t="s">
        <v>667</v>
      </c>
      <c r="C77" s="235" t="s">
        <v>661</v>
      </c>
      <c r="D77" s="235" t="s">
        <v>661</v>
      </c>
      <c r="E77" s="235" t="s">
        <v>661</v>
      </c>
      <c r="F77" s="235" t="s">
        <v>1258</v>
      </c>
      <c r="G77" s="235" t="s">
        <v>1082</v>
      </c>
      <c r="H77" s="235" t="s">
        <v>1276</v>
      </c>
      <c r="I77" s="235" t="s">
        <v>663</v>
      </c>
      <c r="J77" s="247" t="s">
        <v>2088</v>
      </c>
      <c r="K77" s="247" t="s">
        <v>2050</v>
      </c>
      <c r="L77" s="247" t="s">
        <v>2050</v>
      </c>
      <c r="M77" s="236"/>
      <c r="N77" s="236"/>
      <c r="O77" s="236"/>
      <c r="R77" s="237"/>
    </row>
    <row r="78" spans="1:18">
      <c r="A78" s="234">
        <v>75</v>
      </c>
      <c r="B78" s="230" t="s">
        <v>667</v>
      </c>
      <c r="C78" s="235" t="s">
        <v>661</v>
      </c>
      <c r="D78" s="235" t="s">
        <v>661</v>
      </c>
      <c r="E78" s="235" t="s">
        <v>661</v>
      </c>
      <c r="F78" s="235" t="s">
        <v>1258</v>
      </c>
      <c r="G78" s="235" t="s">
        <v>1165</v>
      </c>
      <c r="H78" s="235" t="s">
        <v>665</v>
      </c>
      <c r="I78" s="235" t="s">
        <v>664</v>
      </c>
      <c r="J78" s="236" t="s">
        <v>2018</v>
      </c>
      <c r="K78" s="236" t="s">
        <v>2113</v>
      </c>
      <c r="L78" s="236" t="s">
        <v>2113</v>
      </c>
      <c r="M78" s="236"/>
      <c r="N78" s="236"/>
      <c r="O78" s="236"/>
      <c r="R78" s="237"/>
    </row>
    <row r="79" spans="1:18">
      <c r="A79" s="229">
        <v>76</v>
      </c>
      <c r="B79" s="230" t="s">
        <v>667</v>
      </c>
      <c r="C79" s="235" t="s">
        <v>661</v>
      </c>
      <c r="D79" s="235" t="s">
        <v>661</v>
      </c>
      <c r="E79" s="235" t="s">
        <v>661</v>
      </c>
      <c r="F79" s="235" t="s">
        <v>1258</v>
      </c>
      <c r="G79" s="235" t="s">
        <v>1082</v>
      </c>
      <c r="H79" s="235" t="s">
        <v>1278</v>
      </c>
      <c r="I79" s="235" t="s">
        <v>666</v>
      </c>
      <c r="J79" s="247" t="s">
        <v>2088</v>
      </c>
      <c r="K79" s="247" t="s">
        <v>2050</v>
      </c>
      <c r="L79" s="247" t="s">
        <v>2050</v>
      </c>
      <c r="M79" s="236"/>
      <c r="N79" s="236"/>
      <c r="O79" s="236"/>
      <c r="R79" s="237"/>
    </row>
    <row r="80" spans="1:18">
      <c r="A80" s="234">
        <v>77</v>
      </c>
      <c r="B80" s="230" t="s">
        <v>667</v>
      </c>
      <c r="C80" s="235" t="s">
        <v>661</v>
      </c>
      <c r="D80" s="235" t="s">
        <v>661</v>
      </c>
      <c r="E80" s="235" t="s">
        <v>661</v>
      </c>
      <c r="F80" s="235" t="s">
        <v>1258</v>
      </c>
      <c r="G80" s="235" t="s">
        <v>1082</v>
      </c>
      <c r="H80" s="235" t="s">
        <v>1280</v>
      </c>
      <c r="I80" s="235" t="s">
        <v>666</v>
      </c>
      <c r="J80" s="247" t="s">
        <v>2088</v>
      </c>
      <c r="K80" s="247" t="s">
        <v>2051</v>
      </c>
      <c r="L80" s="247" t="s">
        <v>2051</v>
      </c>
      <c r="M80" s="236"/>
      <c r="N80" s="236"/>
      <c r="O80" s="236"/>
      <c r="R80" s="237"/>
    </row>
    <row r="81" spans="1:18">
      <c r="A81" s="234">
        <v>78</v>
      </c>
      <c r="B81" s="230" t="s">
        <v>188</v>
      </c>
      <c r="C81" s="235" t="s">
        <v>40</v>
      </c>
      <c r="D81" s="235" t="s">
        <v>40</v>
      </c>
      <c r="E81" s="235" t="s">
        <v>40</v>
      </c>
      <c r="F81" s="235" t="s">
        <v>1258</v>
      </c>
      <c r="G81" s="235" t="s">
        <v>1082</v>
      </c>
      <c r="H81" s="235" t="s">
        <v>1282</v>
      </c>
      <c r="I81" s="235" t="s">
        <v>666</v>
      </c>
      <c r="J81" s="247" t="s">
        <v>2088</v>
      </c>
      <c r="K81" s="247" t="s">
        <v>2051</v>
      </c>
      <c r="L81" s="247" t="s">
        <v>2051</v>
      </c>
      <c r="M81" s="236"/>
      <c r="N81" s="236"/>
      <c r="O81" s="236"/>
      <c r="R81" s="237"/>
    </row>
    <row r="82" spans="1:18">
      <c r="A82" s="234">
        <v>79</v>
      </c>
      <c r="B82" s="230" t="s">
        <v>188</v>
      </c>
      <c r="C82" s="235" t="s">
        <v>40</v>
      </c>
      <c r="D82" s="235" t="s">
        <v>40</v>
      </c>
      <c r="E82" s="235" t="s">
        <v>40</v>
      </c>
      <c r="F82" s="235" t="s">
        <v>1258</v>
      </c>
      <c r="G82" s="235" t="s">
        <v>1082</v>
      </c>
      <c r="H82" s="235" t="s">
        <v>1009</v>
      </c>
      <c r="I82" s="235" t="s">
        <v>666</v>
      </c>
      <c r="J82" s="247" t="s">
        <v>2088</v>
      </c>
      <c r="K82" s="247" t="s">
        <v>2052</v>
      </c>
      <c r="L82" s="247" t="s">
        <v>2052</v>
      </c>
      <c r="M82" s="236"/>
      <c r="N82" s="236"/>
      <c r="O82" s="236"/>
      <c r="R82" s="237"/>
    </row>
    <row r="83" spans="1:18">
      <c r="A83" s="229">
        <v>80</v>
      </c>
      <c r="B83" s="230" t="s">
        <v>188</v>
      </c>
      <c r="C83" s="235" t="s">
        <v>40</v>
      </c>
      <c r="D83" s="235" t="s">
        <v>40</v>
      </c>
      <c r="E83" s="235" t="s">
        <v>40</v>
      </c>
      <c r="F83" s="235" t="s">
        <v>1258</v>
      </c>
      <c r="G83" s="235" t="s">
        <v>1082</v>
      </c>
      <c r="H83" s="235" t="s">
        <v>1284</v>
      </c>
      <c r="I83" s="235" t="s">
        <v>666</v>
      </c>
      <c r="J83" s="247" t="s">
        <v>2088</v>
      </c>
      <c r="K83" s="247" t="s">
        <v>2052</v>
      </c>
      <c r="L83" s="247" t="s">
        <v>2052</v>
      </c>
      <c r="M83" s="236"/>
      <c r="N83" s="236"/>
      <c r="O83" s="236"/>
      <c r="R83" s="237"/>
    </row>
    <row r="84" spans="1:18">
      <c r="A84" s="234"/>
      <c r="B84" s="235"/>
      <c r="C84" s="235"/>
      <c r="D84" s="235"/>
      <c r="E84" s="235"/>
      <c r="F84" s="235"/>
      <c r="G84" s="235"/>
      <c r="H84" s="235"/>
      <c r="I84" s="235"/>
      <c r="J84" s="236"/>
      <c r="K84" s="236"/>
      <c r="L84" s="236"/>
      <c r="M84" s="236"/>
      <c r="N84" s="236"/>
      <c r="O84" s="236"/>
      <c r="R84" s="237"/>
    </row>
    <row r="85" spans="1:18">
      <c r="A85" s="234"/>
      <c r="B85" s="235"/>
      <c r="C85" s="235"/>
      <c r="D85" s="235"/>
      <c r="E85" s="235"/>
      <c r="F85" s="235"/>
      <c r="G85" s="235"/>
      <c r="H85" s="235"/>
      <c r="I85" s="235"/>
      <c r="J85" s="236"/>
      <c r="K85" s="236"/>
      <c r="L85" s="236"/>
      <c r="M85" s="236"/>
      <c r="N85" s="236"/>
      <c r="O85" s="236"/>
      <c r="R85" s="237"/>
    </row>
    <row r="86" spans="1:18" ht="17.25" thickBot="1">
      <c r="A86" s="238"/>
      <c r="B86" s="239"/>
      <c r="C86" s="239"/>
      <c r="D86" s="239"/>
      <c r="E86" s="239"/>
      <c r="F86" s="239"/>
      <c r="G86" s="239"/>
      <c r="H86" s="239"/>
      <c r="I86" s="239"/>
      <c r="J86" s="240"/>
      <c r="K86" s="240"/>
      <c r="L86" s="240"/>
      <c r="M86" s="240"/>
      <c r="N86" s="240"/>
      <c r="O86" s="240"/>
      <c r="R86" s="241"/>
    </row>
  </sheetData>
  <autoFilter ref="A2:R83">
    <filterColumn colId="10" showButton="0"/>
    <filterColumn colId="13" showButton="0"/>
  </autoFilter>
  <mergeCells count="15">
    <mergeCell ref="A2:A3"/>
    <mergeCell ref="C2:C3"/>
    <mergeCell ref="E2:E3"/>
    <mergeCell ref="H2:H3"/>
    <mergeCell ref="I2:I3"/>
    <mergeCell ref="K2:L2"/>
    <mergeCell ref="M2:M3"/>
    <mergeCell ref="N2:O2"/>
    <mergeCell ref="R2:R3"/>
    <mergeCell ref="B2:B3"/>
    <mergeCell ref="D2:D3"/>
    <mergeCell ref="J2:J3"/>
    <mergeCell ref="F2:F3"/>
    <mergeCell ref="G2:G3"/>
    <mergeCell ref="P2:Q2"/>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1"/>
  <sheetViews>
    <sheetView zoomScaleNormal="100" workbookViewId="0">
      <pane ySplit="3" topLeftCell="A4" activePane="bottomLeft" state="frozen"/>
      <selection pane="bottomLeft" activeCell="F19" sqref="F19"/>
    </sheetView>
  </sheetViews>
  <sheetFormatPr defaultRowHeight="16.5"/>
  <cols>
    <col min="1" max="1" width="5.5" bestFit="1" customWidth="1"/>
    <col min="4" max="4" width="8.625" customWidth="1"/>
    <col min="5" max="5" width="25.125" bestFit="1" customWidth="1"/>
    <col min="6" max="6" width="35.5" bestFit="1" customWidth="1"/>
    <col min="7" max="7" width="24.625" customWidth="1"/>
    <col min="8" max="8" width="51.25" customWidth="1"/>
    <col min="9" max="9" width="57.375" bestFit="1" customWidth="1"/>
    <col min="10" max="10" width="11.375" bestFit="1" customWidth="1"/>
    <col min="11" max="12" width="9.25" bestFit="1" customWidth="1"/>
    <col min="13" max="13" width="17.25" bestFit="1" customWidth="1"/>
    <col min="14" max="17" width="11.875" bestFit="1" customWidth="1"/>
  </cols>
  <sheetData>
    <row r="1" spans="1:18" ht="17.25" thickBot="1"/>
    <row r="2" spans="1:18">
      <c r="A2" s="592" t="s">
        <v>176</v>
      </c>
      <c r="B2" s="592" t="s">
        <v>3</v>
      </c>
      <c r="C2" s="594" t="s">
        <v>1</v>
      </c>
      <c r="D2" s="594" t="s">
        <v>2</v>
      </c>
      <c r="E2" s="594" t="s">
        <v>4</v>
      </c>
      <c r="F2" s="588" t="s">
        <v>1014</v>
      </c>
      <c r="G2" s="588" t="s">
        <v>1015</v>
      </c>
      <c r="H2" s="594" t="s">
        <v>168</v>
      </c>
      <c r="I2" s="594" t="s">
        <v>169</v>
      </c>
      <c r="J2" s="594" t="s">
        <v>170</v>
      </c>
      <c r="K2" s="586" t="s">
        <v>171</v>
      </c>
      <c r="L2" s="587"/>
      <c r="M2" s="594" t="s">
        <v>173</v>
      </c>
      <c r="N2" s="586" t="s">
        <v>2178</v>
      </c>
      <c r="O2" s="587"/>
      <c r="P2" s="586" t="s">
        <v>2179</v>
      </c>
      <c r="Q2" s="587"/>
      <c r="R2" s="590" t="s">
        <v>119</v>
      </c>
    </row>
    <row r="3" spans="1:18" ht="17.25" thickBot="1">
      <c r="A3" s="593"/>
      <c r="B3" s="593"/>
      <c r="C3" s="589"/>
      <c r="D3" s="589"/>
      <c r="E3" s="589"/>
      <c r="F3" s="589"/>
      <c r="G3" s="589"/>
      <c r="H3" s="589"/>
      <c r="I3" s="589"/>
      <c r="J3" s="589"/>
      <c r="K3" s="46" t="s">
        <v>160</v>
      </c>
      <c r="L3" s="46" t="s">
        <v>172</v>
      </c>
      <c r="M3" s="589"/>
      <c r="N3" s="46" t="s">
        <v>174</v>
      </c>
      <c r="O3" s="46" t="s">
        <v>175</v>
      </c>
      <c r="P3" s="46" t="s">
        <v>174</v>
      </c>
      <c r="Q3" s="46" t="s">
        <v>175</v>
      </c>
      <c r="R3" s="591"/>
    </row>
    <row r="4" spans="1:18">
      <c r="A4" s="229">
        <v>1</v>
      </c>
      <c r="B4" s="230" t="s">
        <v>673</v>
      </c>
      <c r="C4" s="230" t="s">
        <v>674</v>
      </c>
      <c r="D4" s="230" t="s">
        <v>674</v>
      </c>
      <c r="E4" s="230" t="s">
        <v>675</v>
      </c>
      <c r="F4" s="230" t="s">
        <v>1378</v>
      </c>
      <c r="G4" s="230" t="s">
        <v>1380</v>
      </c>
      <c r="H4" s="230" t="s">
        <v>676</v>
      </c>
      <c r="I4" s="230" t="s">
        <v>671</v>
      </c>
      <c r="J4" s="236" t="s">
        <v>2088</v>
      </c>
      <c r="K4" s="236" t="s">
        <v>2113</v>
      </c>
      <c r="L4" s="236" t="s">
        <v>2113</v>
      </c>
      <c r="M4" s="247"/>
      <c r="N4" s="247"/>
      <c r="O4" s="247"/>
      <c r="P4" s="236"/>
      <c r="Q4" s="236"/>
      <c r="R4" s="233"/>
    </row>
    <row r="5" spans="1:18">
      <c r="A5" s="234">
        <v>2</v>
      </c>
      <c r="B5" s="230" t="s">
        <v>673</v>
      </c>
      <c r="C5" s="230" t="s">
        <v>674</v>
      </c>
      <c r="D5" s="230" t="s">
        <v>674</v>
      </c>
      <c r="E5" s="230" t="s">
        <v>675</v>
      </c>
      <c r="F5" s="230" t="s">
        <v>1379</v>
      </c>
      <c r="G5" s="230" t="s">
        <v>1380</v>
      </c>
      <c r="H5" s="235" t="s">
        <v>1349</v>
      </c>
      <c r="I5" s="230" t="s">
        <v>671</v>
      </c>
      <c r="J5" s="236" t="s">
        <v>2088</v>
      </c>
      <c r="K5" s="236" t="s">
        <v>2113</v>
      </c>
      <c r="L5" s="236" t="s">
        <v>2113</v>
      </c>
      <c r="M5" s="236"/>
      <c r="N5" s="236"/>
      <c r="O5" s="236"/>
      <c r="P5" s="236"/>
      <c r="Q5" s="236"/>
      <c r="R5" s="237"/>
    </row>
    <row r="6" spans="1:18">
      <c r="A6" s="234">
        <v>3</v>
      </c>
      <c r="B6" s="230" t="s">
        <v>673</v>
      </c>
      <c r="C6" s="230" t="s">
        <v>674</v>
      </c>
      <c r="D6" s="230" t="s">
        <v>674</v>
      </c>
      <c r="E6" s="230" t="s">
        <v>675</v>
      </c>
      <c r="F6" s="230" t="s">
        <v>1379</v>
      </c>
      <c r="G6" s="230" t="s">
        <v>1381</v>
      </c>
      <c r="H6" s="235" t="s">
        <v>677</v>
      </c>
      <c r="I6" s="230" t="s">
        <v>671</v>
      </c>
      <c r="J6" s="236" t="s">
        <v>2088</v>
      </c>
      <c r="K6" s="236" t="s">
        <v>2106</v>
      </c>
      <c r="L6" s="236" t="s">
        <v>2106</v>
      </c>
      <c r="M6" s="236"/>
      <c r="N6" s="236"/>
      <c r="O6" s="236"/>
      <c r="P6" s="236"/>
      <c r="Q6" s="236"/>
      <c r="R6" s="237"/>
    </row>
    <row r="7" spans="1:18">
      <c r="A7" s="229">
        <v>4</v>
      </c>
      <c r="B7" s="230" t="s">
        <v>190</v>
      </c>
      <c r="C7" s="230" t="s">
        <v>55</v>
      </c>
      <c r="D7" s="230" t="s">
        <v>55</v>
      </c>
      <c r="E7" s="230" t="s">
        <v>207</v>
      </c>
      <c r="F7" s="230" t="s">
        <v>1379</v>
      </c>
      <c r="G7" s="230" t="s">
        <v>1380</v>
      </c>
      <c r="H7" s="235" t="s">
        <v>1350</v>
      </c>
      <c r="I7" s="230" t="s">
        <v>671</v>
      </c>
      <c r="J7" s="236" t="s">
        <v>2088</v>
      </c>
      <c r="K7" s="236" t="s">
        <v>2113</v>
      </c>
      <c r="L7" s="236" t="s">
        <v>2113</v>
      </c>
      <c r="M7" s="236"/>
      <c r="N7" s="236"/>
      <c r="O7" s="236"/>
      <c r="P7" s="236"/>
      <c r="Q7" s="236"/>
      <c r="R7" s="237"/>
    </row>
    <row r="8" spans="1:18">
      <c r="A8" s="229">
        <v>5</v>
      </c>
      <c r="B8" s="230" t="s">
        <v>673</v>
      </c>
      <c r="C8" s="230" t="s">
        <v>674</v>
      </c>
      <c r="D8" s="230" t="s">
        <v>674</v>
      </c>
      <c r="E8" s="230" t="s">
        <v>675</v>
      </c>
      <c r="F8" s="230" t="s">
        <v>1379</v>
      </c>
      <c r="G8" s="230" t="s">
        <v>1380</v>
      </c>
      <c r="H8" s="235" t="s">
        <v>1351</v>
      </c>
      <c r="I8" s="230" t="s">
        <v>678</v>
      </c>
      <c r="J8" s="236" t="s">
        <v>2088</v>
      </c>
      <c r="K8" s="236" t="s">
        <v>2114</v>
      </c>
      <c r="L8" s="236" t="s">
        <v>2114</v>
      </c>
      <c r="M8" s="236"/>
      <c r="N8" s="236"/>
      <c r="O8" s="236"/>
      <c r="P8" s="236"/>
      <c r="Q8" s="236"/>
      <c r="R8" s="237"/>
    </row>
    <row r="9" spans="1:18">
      <c r="A9" s="234">
        <v>6</v>
      </c>
      <c r="B9" s="230" t="s">
        <v>673</v>
      </c>
      <c r="C9" s="230" t="s">
        <v>674</v>
      </c>
      <c r="D9" s="230" t="s">
        <v>674</v>
      </c>
      <c r="E9" s="230" t="s">
        <v>675</v>
      </c>
      <c r="F9" s="230" t="s">
        <v>1379</v>
      </c>
      <c r="G9" s="230" t="s">
        <v>1380</v>
      </c>
      <c r="H9" s="235" t="s">
        <v>1352</v>
      </c>
      <c r="I9" s="230" t="s">
        <v>678</v>
      </c>
      <c r="J9" s="236" t="s">
        <v>2088</v>
      </c>
      <c r="K9" s="236" t="s">
        <v>2114</v>
      </c>
      <c r="L9" s="236" t="s">
        <v>2114</v>
      </c>
      <c r="M9" s="236"/>
      <c r="N9" s="236"/>
      <c r="O9" s="236"/>
      <c r="P9" s="236"/>
      <c r="Q9" s="236"/>
      <c r="R9" s="237"/>
    </row>
    <row r="10" spans="1:18">
      <c r="A10" s="234">
        <v>7</v>
      </c>
      <c r="B10" s="230" t="s">
        <v>673</v>
      </c>
      <c r="C10" s="230" t="s">
        <v>674</v>
      </c>
      <c r="D10" s="230" t="s">
        <v>674</v>
      </c>
      <c r="E10" s="230" t="s">
        <v>675</v>
      </c>
      <c r="F10" s="230" t="s">
        <v>1382</v>
      </c>
      <c r="G10" s="230" t="s">
        <v>1082</v>
      </c>
      <c r="H10" s="235" t="s">
        <v>1353</v>
      </c>
      <c r="I10" s="230" t="s">
        <v>680</v>
      </c>
      <c r="J10" s="236" t="s">
        <v>2088</v>
      </c>
      <c r="K10" s="236" t="s">
        <v>2053</v>
      </c>
      <c r="L10" s="236" t="s">
        <v>2053</v>
      </c>
      <c r="M10" s="236"/>
      <c r="N10" s="236"/>
      <c r="O10" s="236"/>
      <c r="P10" s="236"/>
      <c r="Q10" s="236"/>
      <c r="R10" s="237"/>
    </row>
    <row r="11" spans="1:18">
      <c r="A11" s="229">
        <v>8</v>
      </c>
      <c r="B11" s="230" t="s">
        <v>673</v>
      </c>
      <c r="C11" s="230" t="s">
        <v>674</v>
      </c>
      <c r="D11" s="230" t="s">
        <v>674</v>
      </c>
      <c r="E11" s="230" t="s">
        <v>675</v>
      </c>
      <c r="F11" s="230" t="s">
        <v>1382</v>
      </c>
      <c r="G11" s="230" t="s">
        <v>1082</v>
      </c>
      <c r="H11" s="235" t="s">
        <v>1354</v>
      </c>
      <c r="I11" s="230" t="s">
        <v>680</v>
      </c>
      <c r="J11" s="236" t="s">
        <v>2088</v>
      </c>
      <c r="K11" s="236" t="s">
        <v>2053</v>
      </c>
      <c r="L11" s="236" t="s">
        <v>2053</v>
      </c>
      <c r="M11" s="236"/>
      <c r="N11" s="236"/>
      <c r="O11" s="236"/>
      <c r="P11" s="236"/>
      <c r="Q11" s="236"/>
      <c r="R11" s="237"/>
    </row>
    <row r="12" spans="1:18">
      <c r="A12" s="229">
        <v>9</v>
      </c>
      <c r="B12" s="230" t="s">
        <v>190</v>
      </c>
      <c r="C12" s="230" t="s">
        <v>55</v>
      </c>
      <c r="D12" s="230" t="s">
        <v>55</v>
      </c>
      <c r="E12" s="230" t="s">
        <v>207</v>
      </c>
      <c r="F12" s="230" t="s">
        <v>1382</v>
      </c>
      <c r="G12" s="230" t="s">
        <v>1082</v>
      </c>
      <c r="H12" s="235" t="s">
        <v>679</v>
      </c>
      <c r="I12" s="230" t="s">
        <v>680</v>
      </c>
      <c r="J12" s="236" t="s">
        <v>2088</v>
      </c>
      <c r="K12" s="236" t="s">
        <v>2054</v>
      </c>
      <c r="L12" s="236" t="s">
        <v>2054</v>
      </c>
      <c r="M12" s="236"/>
      <c r="N12" s="236"/>
      <c r="O12" s="236"/>
      <c r="P12" s="236"/>
      <c r="Q12" s="236"/>
      <c r="R12" s="237"/>
    </row>
    <row r="13" spans="1:18">
      <c r="A13" s="234">
        <v>10</v>
      </c>
      <c r="B13" s="230" t="s">
        <v>673</v>
      </c>
      <c r="C13" s="230" t="s">
        <v>674</v>
      </c>
      <c r="D13" s="230" t="s">
        <v>674</v>
      </c>
      <c r="E13" s="230" t="s">
        <v>675</v>
      </c>
      <c r="F13" s="230" t="s">
        <v>1382</v>
      </c>
      <c r="G13" s="230" t="s">
        <v>1082</v>
      </c>
      <c r="H13" s="235" t="s">
        <v>1355</v>
      </c>
      <c r="I13" s="230" t="s">
        <v>680</v>
      </c>
      <c r="J13" s="236" t="s">
        <v>2088</v>
      </c>
      <c r="K13" s="236" t="s">
        <v>2054</v>
      </c>
      <c r="L13" s="236" t="s">
        <v>2054</v>
      </c>
      <c r="M13" s="236"/>
      <c r="N13" s="236"/>
      <c r="O13" s="236"/>
      <c r="P13" s="236"/>
      <c r="Q13" s="236"/>
      <c r="R13" s="237"/>
    </row>
    <row r="14" spans="1:18">
      <c r="A14" s="234">
        <v>11</v>
      </c>
      <c r="B14" s="230" t="s">
        <v>673</v>
      </c>
      <c r="C14" s="230" t="s">
        <v>674</v>
      </c>
      <c r="D14" s="230" t="s">
        <v>674</v>
      </c>
      <c r="E14" s="230" t="s">
        <v>675</v>
      </c>
      <c r="F14" s="230" t="s">
        <v>1383</v>
      </c>
      <c r="G14" s="230" t="s">
        <v>1082</v>
      </c>
      <c r="H14" s="235" t="s">
        <v>1356</v>
      </c>
      <c r="I14" s="230" t="s">
        <v>681</v>
      </c>
      <c r="J14" s="236" t="s">
        <v>2088</v>
      </c>
      <c r="K14" s="236" t="s">
        <v>2055</v>
      </c>
      <c r="L14" s="236" t="s">
        <v>2055</v>
      </c>
      <c r="M14" s="236"/>
      <c r="N14" s="236"/>
      <c r="O14" s="236"/>
      <c r="P14" s="236"/>
      <c r="Q14" s="236"/>
      <c r="R14" s="237"/>
    </row>
    <row r="15" spans="1:18">
      <c r="A15" s="229">
        <v>12</v>
      </c>
      <c r="B15" s="230" t="s">
        <v>190</v>
      </c>
      <c r="C15" s="230" t="s">
        <v>55</v>
      </c>
      <c r="D15" s="230" t="s">
        <v>55</v>
      </c>
      <c r="E15" s="230" t="s">
        <v>207</v>
      </c>
      <c r="F15" s="230" t="s">
        <v>1383</v>
      </c>
      <c r="G15" s="230" t="s">
        <v>1082</v>
      </c>
      <c r="H15" s="235" t="s">
        <v>1357</v>
      </c>
      <c r="I15" s="230" t="s">
        <v>681</v>
      </c>
      <c r="J15" s="236" t="s">
        <v>2088</v>
      </c>
      <c r="K15" s="236" t="s">
        <v>2055</v>
      </c>
      <c r="L15" s="236" t="s">
        <v>2055</v>
      </c>
      <c r="M15" s="236"/>
      <c r="N15" s="236"/>
      <c r="O15" s="236"/>
      <c r="P15" s="236"/>
      <c r="Q15" s="236"/>
      <c r="R15" s="237"/>
    </row>
    <row r="16" spans="1:18">
      <c r="A16" s="229">
        <v>13</v>
      </c>
      <c r="B16" s="230" t="s">
        <v>190</v>
      </c>
      <c r="C16" s="230" t="s">
        <v>55</v>
      </c>
      <c r="D16" s="230" t="s">
        <v>55</v>
      </c>
      <c r="E16" s="230" t="s">
        <v>207</v>
      </c>
      <c r="F16" s="230"/>
      <c r="G16" s="230" t="s">
        <v>1082</v>
      </c>
      <c r="H16" s="235" t="s">
        <v>1358</v>
      </c>
      <c r="I16" s="230" t="s">
        <v>681</v>
      </c>
      <c r="J16" s="236" t="s">
        <v>2088</v>
      </c>
      <c r="K16" s="236" t="s">
        <v>2056</v>
      </c>
      <c r="L16" s="236" t="s">
        <v>2056</v>
      </c>
      <c r="M16" s="236"/>
      <c r="N16" s="236"/>
      <c r="O16" s="236"/>
      <c r="P16" s="236"/>
      <c r="Q16" s="236"/>
      <c r="R16" s="237"/>
    </row>
    <row r="17" spans="1:18">
      <c r="A17" s="234">
        <v>14</v>
      </c>
      <c r="B17" s="230" t="s">
        <v>673</v>
      </c>
      <c r="C17" s="230" t="s">
        <v>674</v>
      </c>
      <c r="D17" s="230" t="s">
        <v>674</v>
      </c>
      <c r="E17" s="230" t="s">
        <v>675</v>
      </c>
      <c r="F17" s="230"/>
      <c r="G17" s="230" t="s">
        <v>1082</v>
      </c>
      <c r="H17" s="235" t="s">
        <v>1359</v>
      </c>
      <c r="I17" s="230" t="s">
        <v>681</v>
      </c>
      <c r="J17" s="236" t="s">
        <v>2088</v>
      </c>
      <c r="K17" s="236" t="s">
        <v>2057</v>
      </c>
      <c r="L17" s="236" t="s">
        <v>2057</v>
      </c>
      <c r="M17" s="236"/>
      <c r="N17" s="236"/>
      <c r="O17" s="236"/>
      <c r="P17" s="236"/>
      <c r="Q17" s="236"/>
      <c r="R17" s="237"/>
    </row>
    <row r="18" spans="1:18">
      <c r="A18" s="234">
        <v>15</v>
      </c>
      <c r="B18" s="230" t="s">
        <v>673</v>
      </c>
      <c r="C18" s="230" t="s">
        <v>674</v>
      </c>
      <c r="D18" s="230" t="s">
        <v>674</v>
      </c>
      <c r="E18" s="230" t="s">
        <v>675</v>
      </c>
      <c r="F18" s="230" t="s">
        <v>1384</v>
      </c>
      <c r="G18" s="230" t="s">
        <v>1082</v>
      </c>
      <c r="H18" s="235" t="s">
        <v>1385</v>
      </c>
      <c r="I18" s="230" t="s">
        <v>682</v>
      </c>
      <c r="J18" s="236" t="s">
        <v>2088</v>
      </c>
      <c r="K18" s="236" t="s">
        <v>2058</v>
      </c>
      <c r="L18" s="236" t="s">
        <v>2058</v>
      </c>
      <c r="M18" s="236"/>
      <c r="N18" s="236"/>
      <c r="O18" s="236"/>
      <c r="P18" s="236"/>
      <c r="Q18" s="236"/>
      <c r="R18" s="237"/>
    </row>
    <row r="19" spans="1:18">
      <c r="A19" s="229">
        <v>16</v>
      </c>
      <c r="B19" s="230" t="s">
        <v>190</v>
      </c>
      <c r="C19" s="230" t="s">
        <v>55</v>
      </c>
      <c r="D19" s="230" t="s">
        <v>55</v>
      </c>
      <c r="E19" s="230" t="s">
        <v>207</v>
      </c>
      <c r="F19" s="230" t="s">
        <v>1384</v>
      </c>
      <c r="G19" s="230" t="s">
        <v>1082</v>
      </c>
      <c r="H19" s="235" t="s">
        <v>1360</v>
      </c>
      <c r="I19" s="230" t="s">
        <v>683</v>
      </c>
      <c r="J19" s="236" t="s">
        <v>2088</v>
      </c>
      <c r="K19" s="236" t="s">
        <v>2058</v>
      </c>
      <c r="L19" s="236" t="s">
        <v>2058</v>
      </c>
      <c r="M19" s="236"/>
      <c r="N19" s="236"/>
      <c r="O19" s="236"/>
      <c r="P19" s="236"/>
      <c r="Q19" s="236"/>
      <c r="R19" s="237"/>
    </row>
    <row r="20" spans="1:18">
      <c r="A20" s="229">
        <v>17</v>
      </c>
      <c r="B20" s="230" t="s">
        <v>190</v>
      </c>
      <c r="C20" s="230" t="s">
        <v>55</v>
      </c>
      <c r="D20" s="230" t="s">
        <v>55</v>
      </c>
      <c r="E20" s="230" t="s">
        <v>207</v>
      </c>
      <c r="F20" s="230" t="s">
        <v>1384</v>
      </c>
      <c r="G20" s="230" t="s">
        <v>1224</v>
      </c>
      <c r="H20" s="235" t="s">
        <v>1361</v>
      </c>
      <c r="I20" s="230" t="s">
        <v>683</v>
      </c>
      <c r="J20" s="236" t="s">
        <v>2088</v>
      </c>
      <c r="K20" s="236" t="s">
        <v>2096</v>
      </c>
      <c r="L20" s="236" t="s">
        <v>2096</v>
      </c>
      <c r="M20" s="236"/>
      <c r="N20" s="236"/>
      <c r="O20" s="236"/>
      <c r="P20" s="236"/>
      <c r="Q20" s="236"/>
      <c r="R20" s="237"/>
    </row>
    <row r="21" spans="1:18">
      <c r="A21" s="234">
        <v>18</v>
      </c>
      <c r="B21" s="230" t="s">
        <v>673</v>
      </c>
      <c r="C21" s="230" t="s">
        <v>674</v>
      </c>
      <c r="D21" s="230" t="s">
        <v>674</v>
      </c>
      <c r="E21" s="230" t="s">
        <v>675</v>
      </c>
      <c r="F21" s="230" t="s">
        <v>1384</v>
      </c>
      <c r="G21" s="230" t="s">
        <v>1082</v>
      </c>
      <c r="H21" s="235" t="s">
        <v>1362</v>
      </c>
      <c r="I21" s="230" t="s">
        <v>683</v>
      </c>
      <c r="J21" s="236" t="s">
        <v>2088</v>
      </c>
      <c r="K21" s="236" t="s">
        <v>2059</v>
      </c>
      <c r="L21" s="236" t="s">
        <v>2059</v>
      </c>
      <c r="M21" s="236"/>
      <c r="N21" s="236"/>
      <c r="O21" s="236"/>
      <c r="P21" s="236"/>
      <c r="Q21" s="236"/>
      <c r="R21" s="237"/>
    </row>
    <row r="22" spans="1:18" ht="40.5">
      <c r="A22" s="234">
        <v>19</v>
      </c>
      <c r="B22" s="230" t="s">
        <v>673</v>
      </c>
      <c r="C22" s="230" t="s">
        <v>674</v>
      </c>
      <c r="D22" s="230" t="s">
        <v>674</v>
      </c>
      <c r="E22" s="230" t="s">
        <v>675</v>
      </c>
      <c r="F22" s="230"/>
      <c r="G22" s="230" t="s">
        <v>1377</v>
      </c>
      <c r="H22" s="243" t="s">
        <v>684</v>
      </c>
      <c r="I22" s="230" t="s">
        <v>685</v>
      </c>
      <c r="J22" s="236" t="s">
        <v>2018</v>
      </c>
      <c r="K22" s="236" t="s">
        <v>2104</v>
      </c>
      <c r="L22" s="236" t="s">
        <v>2104</v>
      </c>
      <c r="M22" s="236"/>
      <c r="N22" s="236"/>
      <c r="O22" s="236"/>
      <c r="P22" s="236"/>
      <c r="Q22" s="236"/>
      <c r="R22" s="237"/>
    </row>
    <row r="23" spans="1:18">
      <c r="A23" s="229">
        <v>20</v>
      </c>
      <c r="B23" s="230" t="s">
        <v>673</v>
      </c>
      <c r="C23" s="230" t="s">
        <v>674</v>
      </c>
      <c r="D23" s="230" t="s">
        <v>674</v>
      </c>
      <c r="E23" s="230" t="s">
        <v>675</v>
      </c>
      <c r="F23" s="230"/>
      <c r="G23" s="230" t="s">
        <v>1082</v>
      </c>
      <c r="H23" s="235" t="s">
        <v>686</v>
      </c>
      <c r="I23" s="230" t="s">
        <v>685</v>
      </c>
      <c r="J23" s="236" t="s">
        <v>2088</v>
      </c>
      <c r="K23" s="236" t="s">
        <v>2059</v>
      </c>
      <c r="L23" s="236" t="s">
        <v>2059</v>
      </c>
      <c r="M23" s="236"/>
      <c r="N23" s="236"/>
      <c r="O23" s="236"/>
      <c r="P23" s="236"/>
      <c r="Q23" s="236"/>
      <c r="R23" s="237"/>
    </row>
    <row r="24" spans="1:18">
      <c r="A24" s="229">
        <v>21</v>
      </c>
      <c r="B24" s="230" t="s">
        <v>673</v>
      </c>
      <c r="C24" s="230" t="s">
        <v>674</v>
      </c>
      <c r="D24" s="230" t="s">
        <v>674</v>
      </c>
      <c r="E24" s="230" t="s">
        <v>675</v>
      </c>
      <c r="F24" s="230"/>
      <c r="G24" s="230" t="s">
        <v>1377</v>
      </c>
      <c r="H24" s="235" t="s">
        <v>687</v>
      </c>
      <c r="I24" s="230" t="s">
        <v>685</v>
      </c>
      <c r="J24" s="236" t="s">
        <v>2018</v>
      </c>
      <c r="K24" s="236" t="s">
        <v>2106</v>
      </c>
      <c r="L24" s="236" t="s">
        <v>2106</v>
      </c>
      <c r="M24" s="236"/>
      <c r="N24" s="236"/>
      <c r="O24" s="236"/>
      <c r="P24" s="236"/>
      <c r="Q24" s="236"/>
      <c r="R24" s="237"/>
    </row>
    <row r="25" spans="1:18">
      <c r="A25" s="234">
        <v>22</v>
      </c>
      <c r="B25" s="230" t="s">
        <v>673</v>
      </c>
      <c r="C25" s="230" t="s">
        <v>674</v>
      </c>
      <c r="D25" s="230" t="s">
        <v>674</v>
      </c>
      <c r="E25" s="235" t="s">
        <v>688</v>
      </c>
      <c r="F25" s="235"/>
      <c r="G25" s="230" t="s">
        <v>1082</v>
      </c>
      <c r="H25" s="235" t="s">
        <v>689</v>
      </c>
      <c r="I25" s="230" t="s">
        <v>690</v>
      </c>
      <c r="J25" s="236" t="s">
        <v>2088</v>
      </c>
      <c r="K25" s="236" t="s">
        <v>2060</v>
      </c>
      <c r="L25" s="236" t="s">
        <v>2060</v>
      </c>
      <c r="M25" s="236"/>
      <c r="N25" s="236"/>
      <c r="O25" s="236"/>
      <c r="P25" s="236"/>
      <c r="Q25" s="236"/>
      <c r="R25" s="237"/>
    </row>
    <row r="26" spans="1:18" ht="40.5">
      <c r="A26" s="234">
        <v>23</v>
      </c>
      <c r="B26" s="230" t="s">
        <v>673</v>
      </c>
      <c r="C26" s="230" t="s">
        <v>674</v>
      </c>
      <c r="D26" s="230" t="s">
        <v>674</v>
      </c>
      <c r="E26" s="235" t="s">
        <v>688</v>
      </c>
      <c r="F26" s="235"/>
      <c r="G26" s="235" t="s">
        <v>1165</v>
      </c>
      <c r="H26" s="243" t="s">
        <v>691</v>
      </c>
      <c r="I26" s="230" t="s">
        <v>690</v>
      </c>
      <c r="J26" s="236" t="s">
        <v>2018</v>
      </c>
      <c r="K26" s="236" t="s">
        <v>2114</v>
      </c>
      <c r="L26" s="236" t="s">
        <v>2114</v>
      </c>
      <c r="M26" s="236"/>
      <c r="N26" s="236"/>
      <c r="O26" s="236"/>
      <c r="P26" s="236"/>
      <c r="Q26" s="236"/>
      <c r="R26" s="237"/>
    </row>
    <row r="27" spans="1:18">
      <c r="A27" s="229">
        <v>24</v>
      </c>
      <c r="B27" s="230" t="s">
        <v>673</v>
      </c>
      <c r="C27" s="230" t="s">
        <v>674</v>
      </c>
      <c r="D27" s="230" t="s">
        <v>674</v>
      </c>
      <c r="E27" s="235" t="s">
        <v>688</v>
      </c>
      <c r="F27" s="235"/>
      <c r="G27" s="230" t="s">
        <v>1082</v>
      </c>
      <c r="H27" s="235" t="s">
        <v>693</v>
      </c>
      <c r="I27" s="230" t="s">
        <v>690</v>
      </c>
      <c r="J27" s="236" t="s">
        <v>2088</v>
      </c>
      <c r="K27" s="236" t="s">
        <v>2060</v>
      </c>
      <c r="L27" s="236" t="s">
        <v>2060</v>
      </c>
      <c r="M27" s="236"/>
      <c r="N27" s="236"/>
      <c r="O27" s="236"/>
      <c r="P27" s="236"/>
      <c r="Q27" s="236"/>
      <c r="R27" s="237"/>
    </row>
    <row r="28" spans="1:18">
      <c r="A28" s="234">
        <v>25</v>
      </c>
      <c r="B28" s="230" t="s">
        <v>190</v>
      </c>
      <c r="C28" s="230" t="s">
        <v>55</v>
      </c>
      <c r="D28" s="230" t="s">
        <v>55</v>
      </c>
      <c r="E28" s="235" t="s">
        <v>688</v>
      </c>
      <c r="F28" s="235"/>
      <c r="G28" s="230" t="s">
        <v>1082</v>
      </c>
      <c r="H28" s="235" t="s">
        <v>692</v>
      </c>
      <c r="I28" s="230" t="s">
        <v>690</v>
      </c>
      <c r="J28" s="236" t="s">
        <v>2088</v>
      </c>
      <c r="K28" s="236" t="s">
        <v>2061</v>
      </c>
      <c r="L28" s="236" t="s">
        <v>2061</v>
      </c>
      <c r="M28" s="236"/>
      <c r="N28" s="236"/>
      <c r="O28" s="236"/>
      <c r="P28" s="236"/>
      <c r="Q28" s="236"/>
      <c r="R28" s="237"/>
    </row>
    <row r="29" spans="1:18">
      <c r="A29" s="234">
        <v>26</v>
      </c>
      <c r="B29" s="230" t="s">
        <v>190</v>
      </c>
      <c r="C29" s="230" t="s">
        <v>55</v>
      </c>
      <c r="D29" s="230" t="s">
        <v>55</v>
      </c>
      <c r="E29" s="235" t="s">
        <v>688</v>
      </c>
      <c r="F29" s="235" t="s">
        <v>1376</v>
      </c>
      <c r="G29" s="235" t="s">
        <v>1080</v>
      </c>
      <c r="H29" s="235" t="s">
        <v>1363</v>
      </c>
      <c r="I29" s="230" t="s">
        <v>690</v>
      </c>
      <c r="J29" s="236" t="s">
        <v>2088</v>
      </c>
      <c r="K29" s="236" t="s">
        <v>2085</v>
      </c>
      <c r="L29" s="236" t="s">
        <v>2085</v>
      </c>
      <c r="M29" s="236"/>
      <c r="N29" s="236"/>
      <c r="O29" s="236"/>
      <c r="P29" s="236"/>
      <c r="Q29" s="236"/>
      <c r="R29" s="237"/>
    </row>
    <row r="30" spans="1:18">
      <c r="A30" s="229">
        <v>27</v>
      </c>
      <c r="B30" s="230" t="s">
        <v>190</v>
      </c>
      <c r="C30" s="230" t="s">
        <v>55</v>
      </c>
      <c r="D30" s="230" t="s">
        <v>55</v>
      </c>
      <c r="E30" s="235" t="s">
        <v>688</v>
      </c>
      <c r="F30" s="235" t="s">
        <v>1376</v>
      </c>
      <c r="G30" s="235" t="s">
        <v>1080</v>
      </c>
      <c r="H30" s="235" t="s">
        <v>1364</v>
      </c>
      <c r="I30" s="230" t="s">
        <v>690</v>
      </c>
      <c r="J30" s="236" t="s">
        <v>2088</v>
      </c>
      <c r="K30" s="236" t="s">
        <v>2085</v>
      </c>
      <c r="L30" s="236" t="s">
        <v>2085</v>
      </c>
      <c r="M30" s="236"/>
      <c r="N30" s="236"/>
      <c r="O30" s="236"/>
      <c r="P30" s="236"/>
      <c r="Q30" s="236"/>
      <c r="R30" s="237"/>
    </row>
    <row r="31" spans="1:18">
      <c r="A31" s="229">
        <v>28</v>
      </c>
      <c r="B31" s="230" t="s">
        <v>190</v>
      </c>
      <c r="C31" s="230" t="s">
        <v>55</v>
      </c>
      <c r="D31" s="230" t="s">
        <v>55</v>
      </c>
      <c r="E31" s="235" t="s">
        <v>688</v>
      </c>
      <c r="F31" s="235" t="s">
        <v>1376</v>
      </c>
      <c r="G31" s="235" t="s">
        <v>1080</v>
      </c>
      <c r="H31" s="235" t="s">
        <v>1365</v>
      </c>
      <c r="I31" s="230" t="s">
        <v>690</v>
      </c>
      <c r="J31" s="236" t="s">
        <v>2088</v>
      </c>
      <c r="K31" s="236" t="s">
        <v>2087</v>
      </c>
      <c r="L31" s="236" t="s">
        <v>2087</v>
      </c>
      <c r="M31" s="236"/>
      <c r="N31" s="236"/>
      <c r="O31" s="236"/>
      <c r="P31" s="236"/>
      <c r="Q31" s="236"/>
      <c r="R31" s="237"/>
    </row>
    <row r="32" spans="1:18">
      <c r="A32" s="234">
        <v>29</v>
      </c>
      <c r="B32" s="230" t="s">
        <v>190</v>
      </c>
      <c r="C32" s="230" t="s">
        <v>55</v>
      </c>
      <c r="D32" s="230" t="s">
        <v>55</v>
      </c>
      <c r="E32" s="235" t="s">
        <v>688</v>
      </c>
      <c r="F32" s="235" t="s">
        <v>1376</v>
      </c>
      <c r="G32" s="235" t="s">
        <v>1080</v>
      </c>
      <c r="H32" s="235" t="s">
        <v>1366</v>
      </c>
      <c r="I32" s="230" t="s">
        <v>690</v>
      </c>
      <c r="J32" s="236" t="s">
        <v>2088</v>
      </c>
      <c r="K32" s="236" t="s">
        <v>2087</v>
      </c>
      <c r="L32" s="236" t="s">
        <v>2087</v>
      </c>
      <c r="M32" s="236"/>
      <c r="N32" s="236"/>
      <c r="O32" s="236"/>
      <c r="P32" s="236"/>
      <c r="Q32" s="236"/>
      <c r="R32" s="237"/>
    </row>
    <row r="33" spans="1:18">
      <c r="A33" s="234">
        <v>30</v>
      </c>
      <c r="B33" s="230" t="s">
        <v>190</v>
      </c>
      <c r="C33" s="230" t="s">
        <v>55</v>
      </c>
      <c r="D33" s="230" t="s">
        <v>55</v>
      </c>
      <c r="E33" s="235" t="s">
        <v>688</v>
      </c>
      <c r="F33" s="235" t="s">
        <v>1376</v>
      </c>
      <c r="G33" s="235" t="s">
        <v>1080</v>
      </c>
      <c r="H33" s="235" t="s">
        <v>1367</v>
      </c>
      <c r="I33" s="230" t="s">
        <v>690</v>
      </c>
      <c r="J33" s="236" t="s">
        <v>2018</v>
      </c>
      <c r="K33" s="236" t="s">
        <v>2079</v>
      </c>
      <c r="L33" s="236" t="s">
        <v>2079</v>
      </c>
      <c r="M33" s="236"/>
      <c r="N33" s="236"/>
      <c r="O33" s="236"/>
      <c r="P33" s="236"/>
      <c r="Q33" s="236"/>
      <c r="R33" s="237"/>
    </row>
    <row r="34" spans="1:18">
      <c r="A34" s="229">
        <v>31</v>
      </c>
      <c r="B34" s="230" t="s">
        <v>190</v>
      </c>
      <c r="C34" s="230" t="s">
        <v>55</v>
      </c>
      <c r="D34" s="230" t="s">
        <v>55</v>
      </c>
      <c r="E34" s="235" t="s">
        <v>688</v>
      </c>
      <c r="F34" s="235" t="s">
        <v>1376</v>
      </c>
      <c r="G34" s="235" t="s">
        <v>1080</v>
      </c>
      <c r="H34" s="235" t="s">
        <v>1368</v>
      </c>
      <c r="I34" s="230" t="s">
        <v>690</v>
      </c>
      <c r="J34" s="236" t="s">
        <v>2018</v>
      </c>
      <c r="K34" s="236" t="s">
        <v>2079</v>
      </c>
      <c r="L34" s="236" t="s">
        <v>2079</v>
      </c>
      <c r="M34" s="236"/>
      <c r="N34" s="236"/>
      <c r="O34" s="236"/>
      <c r="P34" s="236"/>
      <c r="Q34" s="236"/>
      <c r="R34" s="237"/>
    </row>
    <row r="35" spans="1:18">
      <c r="A35" s="229">
        <v>32</v>
      </c>
      <c r="B35" s="230" t="s">
        <v>190</v>
      </c>
      <c r="C35" s="230" t="s">
        <v>55</v>
      </c>
      <c r="D35" s="230" t="s">
        <v>55</v>
      </c>
      <c r="E35" s="235" t="s">
        <v>688</v>
      </c>
      <c r="F35" s="235" t="s">
        <v>1376</v>
      </c>
      <c r="G35" s="235" t="s">
        <v>1080</v>
      </c>
      <c r="H35" s="235" t="s">
        <v>1369</v>
      </c>
      <c r="I35" s="230" t="s">
        <v>690</v>
      </c>
      <c r="J35" s="236" t="s">
        <v>2018</v>
      </c>
      <c r="K35" s="236" t="s">
        <v>2081</v>
      </c>
      <c r="L35" s="236" t="s">
        <v>2081</v>
      </c>
      <c r="M35" s="236"/>
      <c r="N35" s="236"/>
      <c r="O35" s="236"/>
      <c r="P35" s="236"/>
      <c r="Q35" s="236"/>
      <c r="R35" s="237"/>
    </row>
    <row r="36" spans="1:18">
      <c r="A36" s="234">
        <v>33</v>
      </c>
      <c r="B36" s="230" t="s">
        <v>190</v>
      </c>
      <c r="C36" s="230" t="s">
        <v>55</v>
      </c>
      <c r="D36" s="230" t="s">
        <v>55</v>
      </c>
      <c r="E36" s="235" t="s">
        <v>688</v>
      </c>
      <c r="F36" s="235" t="s">
        <v>1376</v>
      </c>
      <c r="G36" s="235" t="s">
        <v>1080</v>
      </c>
      <c r="H36" s="235" t="s">
        <v>1370</v>
      </c>
      <c r="I36" s="230" t="s">
        <v>690</v>
      </c>
      <c r="J36" s="236" t="s">
        <v>2018</v>
      </c>
      <c r="K36" s="236" t="s">
        <v>2081</v>
      </c>
      <c r="L36" s="236" t="s">
        <v>2081</v>
      </c>
      <c r="M36" s="236"/>
      <c r="N36" s="236"/>
      <c r="O36" s="236"/>
      <c r="P36" s="236"/>
      <c r="Q36" s="236"/>
      <c r="R36" s="237"/>
    </row>
    <row r="37" spans="1:18">
      <c r="A37" s="234">
        <v>34</v>
      </c>
      <c r="B37" s="230" t="s">
        <v>190</v>
      </c>
      <c r="C37" s="230" t="s">
        <v>55</v>
      </c>
      <c r="D37" s="230" t="s">
        <v>55</v>
      </c>
      <c r="E37" s="235" t="s">
        <v>688</v>
      </c>
      <c r="F37" s="235" t="s">
        <v>1376</v>
      </c>
      <c r="G37" s="235" t="s">
        <v>1080</v>
      </c>
      <c r="H37" s="235" t="s">
        <v>1371</v>
      </c>
      <c r="I37" s="230" t="s">
        <v>690</v>
      </c>
      <c r="J37" s="236" t="s">
        <v>2018</v>
      </c>
      <c r="K37" s="236" t="s">
        <v>2083</v>
      </c>
      <c r="L37" s="236" t="s">
        <v>2083</v>
      </c>
      <c r="M37" s="236"/>
      <c r="N37" s="236"/>
      <c r="O37" s="236"/>
      <c r="P37" s="236"/>
      <c r="Q37" s="236"/>
      <c r="R37" s="237"/>
    </row>
    <row r="38" spans="1:18">
      <c r="A38" s="229">
        <v>35</v>
      </c>
      <c r="B38" s="230" t="s">
        <v>190</v>
      </c>
      <c r="C38" s="230" t="s">
        <v>55</v>
      </c>
      <c r="D38" s="230" t="s">
        <v>55</v>
      </c>
      <c r="E38" s="235" t="s">
        <v>688</v>
      </c>
      <c r="F38" s="235" t="s">
        <v>1376</v>
      </c>
      <c r="G38" s="235" t="s">
        <v>1080</v>
      </c>
      <c r="H38" s="235" t="s">
        <v>1372</v>
      </c>
      <c r="I38" s="230" t="s">
        <v>690</v>
      </c>
      <c r="J38" s="236" t="s">
        <v>2018</v>
      </c>
      <c r="K38" s="236" t="s">
        <v>2083</v>
      </c>
      <c r="L38" s="236" t="s">
        <v>2083</v>
      </c>
      <c r="M38" s="236"/>
      <c r="N38" s="236"/>
      <c r="O38" s="236"/>
      <c r="P38" s="236"/>
      <c r="Q38" s="236"/>
      <c r="R38" s="237"/>
    </row>
    <row r="39" spans="1:18">
      <c r="A39" s="229">
        <v>36</v>
      </c>
      <c r="B39" s="230" t="s">
        <v>190</v>
      </c>
      <c r="C39" s="230" t="s">
        <v>55</v>
      </c>
      <c r="D39" s="230" t="s">
        <v>55</v>
      </c>
      <c r="E39" s="235" t="s">
        <v>688</v>
      </c>
      <c r="F39" s="235" t="s">
        <v>1376</v>
      </c>
      <c r="G39" s="235" t="s">
        <v>1080</v>
      </c>
      <c r="H39" s="235" t="s">
        <v>1373</v>
      </c>
      <c r="I39" s="230" t="s">
        <v>690</v>
      </c>
      <c r="J39" s="236" t="s">
        <v>2018</v>
      </c>
      <c r="K39" s="236" t="s">
        <v>2085</v>
      </c>
      <c r="L39" s="236" t="s">
        <v>2085</v>
      </c>
      <c r="M39" s="236"/>
      <c r="N39" s="236"/>
      <c r="O39" s="236"/>
      <c r="P39" s="236"/>
      <c r="Q39" s="236"/>
      <c r="R39" s="237"/>
    </row>
    <row r="40" spans="1:18">
      <c r="A40" s="234">
        <v>37</v>
      </c>
      <c r="B40" s="230" t="s">
        <v>673</v>
      </c>
      <c r="C40" s="230" t="s">
        <v>674</v>
      </c>
      <c r="D40" s="230" t="s">
        <v>674</v>
      </c>
      <c r="E40" s="235" t="s">
        <v>688</v>
      </c>
      <c r="F40" s="235" t="s">
        <v>1376</v>
      </c>
      <c r="G40" s="235" t="s">
        <v>1080</v>
      </c>
      <c r="H40" s="235" t="s">
        <v>1374</v>
      </c>
      <c r="I40" s="230" t="s">
        <v>690</v>
      </c>
      <c r="J40" s="236" t="s">
        <v>2018</v>
      </c>
      <c r="K40" s="236" t="s">
        <v>2085</v>
      </c>
      <c r="L40" s="236" t="s">
        <v>2085</v>
      </c>
      <c r="M40" s="236"/>
      <c r="N40" s="236"/>
      <c r="O40" s="236"/>
      <c r="P40" s="236"/>
      <c r="Q40" s="236"/>
      <c r="R40" s="237"/>
    </row>
    <row r="41" spans="1:18">
      <c r="A41" s="234">
        <v>38</v>
      </c>
      <c r="B41" s="230" t="s">
        <v>673</v>
      </c>
      <c r="C41" s="230" t="s">
        <v>674</v>
      </c>
      <c r="D41" s="230" t="s">
        <v>674</v>
      </c>
      <c r="E41" s="235" t="s">
        <v>702</v>
      </c>
      <c r="F41" s="235"/>
      <c r="G41" s="230" t="s">
        <v>1082</v>
      </c>
      <c r="H41" s="235" t="s">
        <v>1375</v>
      </c>
      <c r="I41" s="230" t="s">
        <v>694</v>
      </c>
      <c r="J41" s="236" t="s">
        <v>2088</v>
      </c>
      <c r="K41" s="236" t="s">
        <v>2061</v>
      </c>
      <c r="L41" s="236" t="s">
        <v>2061</v>
      </c>
      <c r="M41" s="236"/>
      <c r="N41" s="236"/>
      <c r="O41" s="236"/>
      <c r="P41" s="236"/>
      <c r="Q41" s="236"/>
      <c r="R41" s="237"/>
    </row>
    <row r="42" spans="1:18">
      <c r="A42" s="229">
        <v>39</v>
      </c>
      <c r="B42" s="230" t="s">
        <v>673</v>
      </c>
      <c r="C42" s="230" t="s">
        <v>674</v>
      </c>
      <c r="D42" s="230" t="s">
        <v>674</v>
      </c>
      <c r="E42" s="235" t="s">
        <v>702</v>
      </c>
      <c r="F42" s="235"/>
      <c r="G42" s="230" t="s">
        <v>1082</v>
      </c>
      <c r="H42" s="235" t="s">
        <v>695</v>
      </c>
      <c r="I42" s="230" t="s">
        <v>696</v>
      </c>
      <c r="J42" s="236" t="s">
        <v>2088</v>
      </c>
      <c r="K42" s="236" t="s">
        <v>2062</v>
      </c>
      <c r="L42" s="236" t="s">
        <v>2062</v>
      </c>
      <c r="M42" s="236"/>
      <c r="N42" s="236"/>
      <c r="O42" s="236"/>
      <c r="P42" s="236"/>
      <c r="Q42" s="236"/>
      <c r="R42" s="237"/>
    </row>
    <row r="43" spans="1:18">
      <c r="A43" s="229">
        <v>40</v>
      </c>
      <c r="B43" s="230" t="s">
        <v>673</v>
      </c>
      <c r="C43" s="230" t="s">
        <v>674</v>
      </c>
      <c r="D43" s="230" t="s">
        <v>674</v>
      </c>
      <c r="E43" s="235" t="s">
        <v>702</v>
      </c>
      <c r="F43" s="235"/>
      <c r="G43" s="235" t="s">
        <v>1165</v>
      </c>
      <c r="H43" s="235" t="s">
        <v>697</v>
      </c>
      <c r="I43" s="230" t="s">
        <v>696</v>
      </c>
      <c r="J43" s="236" t="s">
        <v>2018</v>
      </c>
      <c r="K43" s="236" t="s">
        <v>2114</v>
      </c>
      <c r="L43" s="236" t="s">
        <v>2114</v>
      </c>
      <c r="M43" s="236"/>
      <c r="N43" s="236"/>
      <c r="O43" s="236"/>
      <c r="P43" s="236"/>
      <c r="Q43" s="236"/>
      <c r="R43" s="237"/>
    </row>
    <row r="44" spans="1:18">
      <c r="A44" s="234">
        <v>41</v>
      </c>
      <c r="B44" s="230" t="s">
        <v>673</v>
      </c>
      <c r="C44" s="235" t="s">
        <v>699</v>
      </c>
      <c r="D44" s="235" t="s">
        <v>700</v>
      </c>
      <c r="E44" s="235" t="s">
        <v>701</v>
      </c>
      <c r="F44" s="235" t="s">
        <v>1416</v>
      </c>
      <c r="G44" s="235" t="s">
        <v>1167</v>
      </c>
      <c r="H44" s="235" t="s">
        <v>1387</v>
      </c>
      <c r="I44" s="235" t="s">
        <v>698</v>
      </c>
      <c r="J44" s="236" t="s">
        <v>2018</v>
      </c>
      <c r="K44" s="236" t="s">
        <v>2097</v>
      </c>
      <c r="L44" s="236" t="s">
        <v>2097</v>
      </c>
      <c r="M44" s="236"/>
      <c r="N44" s="236"/>
      <c r="O44" s="236"/>
      <c r="P44" s="236"/>
      <c r="Q44" s="236"/>
      <c r="R44" s="237"/>
    </row>
    <row r="45" spans="1:18">
      <c r="A45" s="234">
        <v>42</v>
      </c>
      <c r="B45" s="230" t="s">
        <v>673</v>
      </c>
      <c r="C45" s="235" t="s">
        <v>699</v>
      </c>
      <c r="D45" s="235" t="s">
        <v>700</v>
      </c>
      <c r="E45" s="235" t="s">
        <v>701</v>
      </c>
      <c r="F45" s="235" t="s">
        <v>1416</v>
      </c>
      <c r="G45" s="235" t="s">
        <v>1080</v>
      </c>
      <c r="H45" s="235" t="s">
        <v>1388</v>
      </c>
      <c r="I45" s="235" t="s">
        <v>698</v>
      </c>
      <c r="J45" s="236" t="s">
        <v>2018</v>
      </c>
      <c r="K45" s="236" t="s">
        <v>2069</v>
      </c>
      <c r="L45" s="236" t="s">
        <v>2069</v>
      </c>
      <c r="M45" s="236"/>
      <c r="N45" s="236"/>
      <c r="O45" s="236"/>
      <c r="P45" s="236"/>
      <c r="Q45" s="236"/>
      <c r="R45" s="237"/>
    </row>
    <row r="46" spans="1:18">
      <c r="A46" s="229">
        <v>43</v>
      </c>
      <c r="B46" s="230" t="s">
        <v>673</v>
      </c>
      <c r="C46" s="235" t="s">
        <v>699</v>
      </c>
      <c r="D46" s="235" t="s">
        <v>700</v>
      </c>
      <c r="E46" s="235" t="s">
        <v>701</v>
      </c>
      <c r="F46" s="235" t="s">
        <v>1416</v>
      </c>
      <c r="G46" s="235" t="s">
        <v>1080</v>
      </c>
      <c r="H46" s="235" t="s">
        <v>1389</v>
      </c>
      <c r="I46" s="235" t="s">
        <v>703</v>
      </c>
      <c r="J46" s="236" t="s">
        <v>2018</v>
      </c>
      <c r="K46" s="236" t="s">
        <v>2069</v>
      </c>
      <c r="L46" s="236" t="s">
        <v>2069</v>
      </c>
      <c r="M46" s="236"/>
      <c r="N46" s="236"/>
      <c r="O46" s="236"/>
      <c r="P46" s="236"/>
      <c r="Q46" s="236"/>
      <c r="R46" s="237"/>
    </row>
    <row r="47" spans="1:18">
      <c r="A47" s="229">
        <v>44</v>
      </c>
      <c r="B47" s="230" t="s">
        <v>190</v>
      </c>
      <c r="C47" s="235" t="s">
        <v>203</v>
      </c>
      <c r="D47" s="235" t="s">
        <v>208</v>
      </c>
      <c r="E47" s="235" t="s">
        <v>60</v>
      </c>
      <c r="F47" s="235" t="s">
        <v>1417</v>
      </c>
      <c r="G47" s="235" t="s">
        <v>1080</v>
      </c>
      <c r="H47" s="235" t="s">
        <v>1390</v>
      </c>
      <c r="I47" s="235" t="s">
        <v>705</v>
      </c>
      <c r="J47" s="236" t="s">
        <v>2018</v>
      </c>
      <c r="K47" s="236" t="s">
        <v>2071</v>
      </c>
      <c r="L47" s="236" t="s">
        <v>2071</v>
      </c>
      <c r="M47" s="236"/>
      <c r="N47" s="236"/>
      <c r="O47" s="236"/>
      <c r="P47" s="236"/>
      <c r="Q47" s="236"/>
      <c r="R47" s="237"/>
    </row>
    <row r="48" spans="1:18">
      <c r="A48" s="234">
        <v>45</v>
      </c>
      <c r="B48" s="230" t="s">
        <v>190</v>
      </c>
      <c r="C48" s="235" t="s">
        <v>203</v>
      </c>
      <c r="D48" s="235" t="s">
        <v>208</v>
      </c>
      <c r="E48" s="235" t="s">
        <v>60</v>
      </c>
      <c r="F48" s="235" t="s">
        <v>1417</v>
      </c>
      <c r="G48" s="235" t="s">
        <v>1080</v>
      </c>
      <c r="H48" s="235" t="s">
        <v>1391</v>
      </c>
      <c r="I48" s="235" t="s">
        <v>705</v>
      </c>
      <c r="J48" s="236" t="s">
        <v>2018</v>
      </c>
      <c r="K48" s="236" t="s">
        <v>2071</v>
      </c>
      <c r="L48" s="236" t="s">
        <v>2071</v>
      </c>
      <c r="M48" s="236"/>
      <c r="N48" s="236"/>
      <c r="O48" s="236"/>
      <c r="P48" s="236"/>
      <c r="Q48" s="236"/>
      <c r="R48" s="237"/>
    </row>
    <row r="49" spans="1:18">
      <c r="A49" s="234">
        <v>46</v>
      </c>
      <c r="B49" s="230" t="s">
        <v>673</v>
      </c>
      <c r="C49" s="235" t="s">
        <v>699</v>
      </c>
      <c r="D49" s="235" t="s">
        <v>700</v>
      </c>
      <c r="E49" s="235" t="s">
        <v>704</v>
      </c>
      <c r="F49" s="235" t="s">
        <v>1417</v>
      </c>
      <c r="G49" s="235" t="s">
        <v>1080</v>
      </c>
      <c r="H49" s="235" t="s">
        <v>1392</v>
      </c>
      <c r="I49" s="235" t="s">
        <v>705</v>
      </c>
      <c r="J49" s="236" t="s">
        <v>2018</v>
      </c>
      <c r="K49" s="236" t="s">
        <v>2073</v>
      </c>
      <c r="L49" s="236" t="s">
        <v>2073</v>
      </c>
      <c r="M49" s="236"/>
      <c r="N49" s="236"/>
      <c r="O49" s="236"/>
      <c r="P49" s="236"/>
      <c r="Q49" s="236"/>
      <c r="R49" s="237"/>
    </row>
    <row r="50" spans="1:18">
      <c r="A50" s="229">
        <v>47</v>
      </c>
      <c r="B50" s="230" t="s">
        <v>673</v>
      </c>
      <c r="C50" s="235" t="s">
        <v>699</v>
      </c>
      <c r="D50" s="235" t="s">
        <v>700</v>
      </c>
      <c r="E50" s="235" t="s">
        <v>704</v>
      </c>
      <c r="F50" s="235" t="s">
        <v>1417</v>
      </c>
      <c r="G50" s="235" t="s">
        <v>1080</v>
      </c>
      <c r="H50" s="235" t="s">
        <v>1393</v>
      </c>
      <c r="I50" s="235" t="s">
        <v>706</v>
      </c>
      <c r="J50" s="236" t="s">
        <v>2018</v>
      </c>
      <c r="K50" s="236" t="s">
        <v>2073</v>
      </c>
      <c r="L50" s="236" t="s">
        <v>2073</v>
      </c>
      <c r="M50" s="236"/>
      <c r="N50" s="236"/>
      <c r="O50" s="236"/>
      <c r="P50" s="236"/>
      <c r="Q50" s="236"/>
      <c r="R50" s="237"/>
    </row>
    <row r="51" spans="1:18">
      <c r="A51" s="234">
        <v>48</v>
      </c>
      <c r="B51" s="230" t="s">
        <v>673</v>
      </c>
      <c r="C51" s="235" t="s">
        <v>699</v>
      </c>
      <c r="D51" s="235" t="s">
        <v>700</v>
      </c>
      <c r="E51" s="235" t="s">
        <v>704</v>
      </c>
      <c r="F51" s="235" t="s">
        <v>1417</v>
      </c>
      <c r="G51" s="235" t="s">
        <v>1080</v>
      </c>
      <c r="H51" s="235" t="s">
        <v>1394</v>
      </c>
      <c r="I51" s="235" t="s">
        <v>706</v>
      </c>
      <c r="J51" s="236" t="s">
        <v>2018</v>
      </c>
      <c r="K51" s="236" t="s">
        <v>2075</v>
      </c>
      <c r="L51" s="236" t="s">
        <v>2075</v>
      </c>
      <c r="M51" s="236"/>
      <c r="N51" s="236"/>
      <c r="O51" s="236"/>
      <c r="P51" s="236"/>
      <c r="Q51" s="236"/>
      <c r="R51" s="237"/>
    </row>
    <row r="52" spans="1:18">
      <c r="A52" s="234">
        <v>49</v>
      </c>
      <c r="B52" s="230" t="s">
        <v>673</v>
      </c>
      <c r="C52" s="235" t="s">
        <v>699</v>
      </c>
      <c r="D52" s="235" t="s">
        <v>700</v>
      </c>
      <c r="E52" s="235" t="s">
        <v>704</v>
      </c>
      <c r="F52" s="235" t="s">
        <v>1417</v>
      </c>
      <c r="G52" s="235" t="s">
        <v>1080</v>
      </c>
      <c r="H52" s="235" t="s">
        <v>1395</v>
      </c>
      <c r="I52" s="235" t="s">
        <v>706</v>
      </c>
      <c r="J52" s="236" t="s">
        <v>2018</v>
      </c>
      <c r="K52" s="236" t="s">
        <v>2075</v>
      </c>
      <c r="L52" s="236" t="s">
        <v>2075</v>
      </c>
      <c r="M52" s="236"/>
      <c r="N52" s="236"/>
      <c r="O52" s="236"/>
      <c r="P52" s="236"/>
      <c r="Q52" s="236"/>
      <c r="R52" s="237"/>
    </row>
    <row r="53" spans="1:18">
      <c r="A53" s="229">
        <v>50</v>
      </c>
      <c r="B53" s="230" t="s">
        <v>673</v>
      </c>
      <c r="C53" s="235" t="s">
        <v>699</v>
      </c>
      <c r="D53" s="235" t="s">
        <v>700</v>
      </c>
      <c r="E53" s="235" t="s">
        <v>704</v>
      </c>
      <c r="F53" s="235" t="s">
        <v>1417</v>
      </c>
      <c r="G53" s="235" t="s">
        <v>1080</v>
      </c>
      <c r="H53" s="235" t="s">
        <v>1396</v>
      </c>
      <c r="I53" s="235" t="s">
        <v>707</v>
      </c>
      <c r="J53" s="236" t="s">
        <v>2018</v>
      </c>
      <c r="K53" s="236" t="s">
        <v>2077</v>
      </c>
      <c r="L53" s="236" t="s">
        <v>2077</v>
      </c>
      <c r="M53" s="236"/>
      <c r="N53" s="236"/>
      <c r="O53" s="236"/>
      <c r="P53" s="236"/>
      <c r="Q53" s="236"/>
      <c r="R53" s="237"/>
    </row>
    <row r="54" spans="1:18">
      <c r="A54" s="229">
        <v>51</v>
      </c>
      <c r="B54" s="230" t="s">
        <v>190</v>
      </c>
      <c r="C54" s="235" t="s">
        <v>203</v>
      </c>
      <c r="D54" s="235" t="s">
        <v>208</v>
      </c>
      <c r="E54" s="235" t="s">
        <v>60</v>
      </c>
      <c r="F54" s="235" t="s">
        <v>1417</v>
      </c>
      <c r="G54" s="235" t="s">
        <v>1080</v>
      </c>
      <c r="H54" s="235" t="s">
        <v>1397</v>
      </c>
      <c r="I54" s="235" t="s">
        <v>707</v>
      </c>
      <c r="J54" s="236" t="s">
        <v>2018</v>
      </c>
      <c r="K54" s="236" t="s">
        <v>2077</v>
      </c>
      <c r="L54" s="236" t="s">
        <v>2077</v>
      </c>
      <c r="M54" s="236"/>
      <c r="N54" s="236"/>
      <c r="O54" s="236"/>
      <c r="P54" s="236"/>
      <c r="Q54" s="236"/>
      <c r="R54" s="237"/>
    </row>
    <row r="55" spans="1:18">
      <c r="A55" s="234">
        <v>52</v>
      </c>
      <c r="B55" s="230" t="s">
        <v>673</v>
      </c>
      <c r="C55" s="235" t="s">
        <v>699</v>
      </c>
      <c r="D55" s="235" t="s">
        <v>700</v>
      </c>
      <c r="E55" s="235" t="s">
        <v>704</v>
      </c>
      <c r="F55" s="235" t="s">
        <v>1417</v>
      </c>
      <c r="G55" s="235" t="s">
        <v>1080</v>
      </c>
      <c r="H55" s="235" t="s">
        <v>1398</v>
      </c>
      <c r="I55" s="235" t="s">
        <v>707</v>
      </c>
      <c r="J55" s="236" t="s">
        <v>2018</v>
      </c>
      <c r="K55" s="236" t="s">
        <v>2077</v>
      </c>
      <c r="L55" s="236" t="s">
        <v>2077</v>
      </c>
      <c r="M55" s="236"/>
      <c r="N55" s="236"/>
      <c r="O55" s="236"/>
      <c r="P55" s="236"/>
      <c r="Q55" s="236"/>
      <c r="R55" s="237"/>
    </row>
    <row r="56" spans="1:18">
      <c r="A56" s="234">
        <v>53</v>
      </c>
      <c r="B56" s="230" t="s">
        <v>673</v>
      </c>
      <c r="C56" s="235" t="s">
        <v>699</v>
      </c>
      <c r="D56" s="235" t="s">
        <v>708</v>
      </c>
      <c r="E56" s="235" t="s">
        <v>709</v>
      </c>
      <c r="F56" s="235"/>
      <c r="G56" s="230" t="s">
        <v>1381</v>
      </c>
      <c r="H56" s="235" t="s">
        <v>1399</v>
      </c>
      <c r="I56" s="235" t="s">
        <v>710</v>
      </c>
      <c r="J56" s="236" t="s">
        <v>2088</v>
      </c>
      <c r="K56" s="236" t="s">
        <v>2108</v>
      </c>
      <c r="L56" s="236" t="s">
        <v>2108</v>
      </c>
      <c r="M56" s="236"/>
      <c r="N56" s="236"/>
      <c r="O56" s="236"/>
      <c r="P56" s="236"/>
      <c r="Q56" s="236"/>
      <c r="R56" s="237"/>
    </row>
    <row r="57" spans="1:18">
      <c r="A57" s="229">
        <v>54</v>
      </c>
      <c r="B57" s="230" t="s">
        <v>673</v>
      </c>
      <c r="C57" s="235" t="s">
        <v>699</v>
      </c>
      <c r="D57" s="235" t="s">
        <v>708</v>
      </c>
      <c r="E57" s="235" t="s">
        <v>709</v>
      </c>
      <c r="F57" s="235" t="s">
        <v>1418</v>
      </c>
      <c r="G57" s="235" t="s">
        <v>1224</v>
      </c>
      <c r="H57" s="235" t="s">
        <v>1400</v>
      </c>
      <c r="I57" s="235" t="s">
        <v>710</v>
      </c>
      <c r="J57" s="236" t="s">
        <v>2088</v>
      </c>
      <c r="K57" s="236" t="s">
        <v>2096</v>
      </c>
      <c r="L57" s="236" t="s">
        <v>2096</v>
      </c>
      <c r="M57" s="236" t="s">
        <v>2132</v>
      </c>
      <c r="N57" s="236" t="s">
        <v>2133</v>
      </c>
      <c r="O57" s="236"/>
      <c r="P57" s="236"/>
      <c r="Q57" s="236"/>
      <c r="R57" s="237"/>
    </row>
    <row r="58" spans="1:18">
      <c r="A58" s="229">
        <v>55</v>
      </c>
      <c r="B58" s="230" t="s">
        <v>673</v>
      </c>
      <c r="C58" s="235" t="s">
        <v>699</v>
      </c>
      <c r="D58" s="235" t="s">
        <v>708</v>
      </c>
      <c r="E58" s="235" t="s">
        <v>709</v>
      </c>
      <c r="F58" s="235" t="s">
        <v>1418</v>
      </c>
      <c r="G58" s="235" t="s">
        <v>1082</v>
      </c>
      <c r="H58" s="235" t="s">
        <v>1401</v>
      </c>
      <c r="I58" s="235" t="s">
        <v>711</v>
      </c>
      <c r="J58" s="236" t="s">
        <v>2088</v>
      </c>
      <c r="K58" s="236" t="s">
        <v>2062</v>
      </c>
      <c r="L58" s="236" t="s">
        <v>2062</v>
      </c>
      <c r="M58" s="236"/>
      <c r="N58" s="236"/>
      <c r="O58" s="236"/>
      <c r="P58" s="236"/>
      <c r="Q58" s="236"/>
      <c r="R58" s="237"/>
    </row>
    <row r="59" spans="1:18">
      <c r="A59" s="234">
        <v>56</v>
      </c>
      <c r="B59" s="230" t="s">
        <v>190</v>
      </c>
      <c r="C59" s="235" t="s">
        <v>203</v>
      </c>
      <c r="D59" s="235" t="s">
        <v>209</v>
      </c>
      <c r="E59" s="235" t="s">
        <v>709</v>
      </c>
      <c r="F59" s="235" t="s">
        <v>1418</v>
      </c>
      <c r="G59" s="235" t="s">
        <v>1082</v>
      </c>
      <c r="H59" s="235" t="s">
        <v>1402</v>
      </c>
      <c r="I59" s="235" t="s">
        <v>711</v>
      </c>
      <c r="J59" s="236" t="s">
        <v>2088</v>
      </c>
      <c r="K59" s="236" t="s">
        <v>2063</v>
      </c>
      <c r="L59" s="236" t="s">
        <v>2063</v>
      </c>
      <c r="M59" s="236"/>
      <c r="N59" s="236"/>
      <c r="O59" s="236"/>
      <c r="P59" s="236"/>
      <c r="Q59" s="236"/>
      <c r="R59" s="237"/>
    </row>
    <row r="60" spans="1:18">
      <c r="A60" s="234">
        <v>57</v>
      </c>
      <c r="B60" s="230" t="s">
        <v>673</v>
      </c>
      <c r="C60" s="235" t="s">
        <v>699</v>
      </c>
      <c r="D60" s="235" t="s">
        <v>708</v>
      </c>
      <c r="E60" s="235" t="s">
        <v>709</v>
      </c>
      <c r="F60" s="235" t="s">
        <v>1418</v>
      </c>
      <c r="G60" s="235" t="s">
        <v>1082</v>
      </c>
      <c r="H60" s="235" t="s">
        <v>1403</v>
      </c>
      <c r="I60" s="235" t="s">
        <v>711</v>
      </c>
      <c r="J60" s="236" t="s">
        <v>2088</v>
      </c>
      <c r="K60" s="236" t="s">
        <v>2063</v>
      </c>
      <c r="L60" s="236" t="s">
        <v>2063</v>
      </c>
      <c r="M60" s="236"/>
      <c r="N60" s="236"/>
      <c r="O60" s="236"/>
      <c r="P60" s="236"/>
      <c r="Q60" s="236"/>
      <c r="R60" s="237"/>
    </row>
    <row r="61" spans="1:18">
      <c r="A61" s="229">
        <v>58</v>
      </c>
      <c r="B61" s="230" t="s">
        <v>673</v>
      </c>
      <c r="C61" s="235" t="s">
        <v>699</v>
      </c>
      <c r="D61" s="235" t="s">
        <v>708</v>
      </c>
      <c r="E61" s="235" t="s">
        <v>712</v>
      </c>
      <c r="F61" s="235"/>
      <c r="G61" s="235" t="s">
        <v>1165</v>
      </c>
      <c r="H61" s="235" t="s">
        <v>714</v>
      </c>
      <c r="I61" s="235" t="s">
        <v>713</v>
      </c>
      <c r="J61" s="236" t="s">
        <v>2018</v>
      </c>
      <c r="K61" s="236" t="s">
        <v>2114</v>
      </c>
      <c r="L61" s="236" t="s">
        <v>2114</v>
      </c>
      <c r="M61" s="236"/>
      <c r="N61" s="236"/>
      <c r="O61" s="236"/>
      <c r="P61" s="236"/>
      <c r="Q61" s="236"/>
      <c r="R61" s="237"/>
    </row>
    <row r="62" spans="1:18" ht="54">
      <c r="A62" s="229">
        <v>59</v>
      </c>
      <c r="B62" s="230" t="s">
        <v>673</v>
      </c>
      <c r="C62" s="235" t="s">
        <v>699</v>
      </c>
      <c r="D62" s="235" t="s">
        <v>708</v>
      </c>
      <c r="E62" s="235" t="s">
        <v>715</v>
      </c>
      <c r="F62" s="235" t="s">
        <v>1420</v>
      </c>
      <c r="G62" s="235" t="s">
        <v>1165</v>
      </c>
      <c r="H62" s="243" t="s">
        <v>1404</v>
      </c>
      <c r="I62" s="235" t="s">
        <v>716</v>
      </c>
      <c r="J62" s="236" t="s">
        <v>2018</v>
      </c>
      <c r="K62" s="236" t="s">
        <v>2115</v>
      </c>
      <c r="L62" s="236" t="s">
        <v>2115</v>
      </c>
      <c r="M62" s="236"/>
      <c r="N62" s="236"/>
      <c r="O62" s="236"/>
      <c r="P62" s="236"/>
      <c r="Q62" s="236"/>
      <c r="R62" s="237"/>
    </row>
    <row r="63" spans="1:18">
      <c r="A63" s="234">
        <v>60</v>
      </c>
      <c r="B63" s="230" t="s">
        <v>673</v>
      </c>
      <c r="C63" s="235" t="s">
        <v>699</v>
      </c>
      <c r="D63" s="235" t="s">
        <v>708</v>
      </c>
      <c r="E63" s="235" t="s">
        <v>715</v>
      </c>
      <c r="F63" s="235" t="s">
        <v>1419</v>
      </c>
      <c r="G63" s="235" t="s">
        <v>1377</v>
      </c>
      <c r="H63" s="235" t="s">
        <v>1405</v>
      </c>
      <c r="I63" s="235" t="s">
        <v>716</v>
      </c>
      <c r="J63" s="236" t="s">
        <v>2018</v>
      </c>
      <c r="K63" s="236" t="s">
        <v>2108</v>
      </c>
      <c r="L63" s="236" t="s">
        <v>2108</v>
      </c>
      <c r="M63" s="236"/>
      <c r="N63" s="236"/>
      <c r="O63" s="236"/>
      <c r="P63" s="236"/>
      <c r="Q63" s="236"/>
      <c r="R63" s="237"/>
    </row>
    <row r="64" spans="1:18" ht="54">
      <c r="A64" s="234">
        <v>61</v>
      </c>
      <c r="B64" s="230" t="s">
        <v>673</v>
      </c>
      <c r="C64" s="235" t="s">
        <v>699</v>
      </c>
      <c r="D64" s="235" t="s">
        <v>708</v>
      </c>
      <c r="E64" s="235" t="s">
        <v>715</v>
      </c>
      <c r="F64" s="235" t="s">
        <v>1420</v>
      </c>
      <c r="G64" s="235" t="s">
        <v>1288</v>
      </c>
      <c r="H64" s="243" t="s">
        <v>1406</v>
      </c>
      <c r="I64" s="235" t="s">
        <v>717</v>
      </c>
      <c r="J64" s="236" t="s">
        <v>2088</v>
      </c>
      <c r="K64" s="236" t="s">
        <v>2102</v>
      </c>
      <c r="L64" s="236" t="s">
        <v>2102</v>
      </c>
      <c r="M64" s="236"/>
      <c r="N64" s="236"/>
      <c r="O64" s="236"/>
      <c r="P64" s="236"/>
      <c r="Q64" s="236"/>
      <c r="R64" s="237"/>
    </row>
    <row r="65" spans="1:18">
      <c r="A65" s="229">
        <v>62</v>
      </c>
      <c r="B65" s="230" t="s">
        <v>673</v>
      </c>
      <c r="C65" s="235" t="s">
        <v>699</v>
      </c>
      <c r="D65" s="235" t="s">
        <v>708</v>
      </c>
      <c r="E65" s="235" t="s">
        <v>718</v>
      </c>
      <c r="F65" s="235" t="s">
        <v>1422</v>
      </c>
      <c r="G65" s="235" t="s">
        <v>1082</v>
      </c>
      <c r="H65" s="235" t="s">
        <v>1407</v>
      </c>
      <c r="I65" s="235" t="s">
        <v>719</v>
      </c>
      <c r="J65" s="236" t="s">
        <v>2088</v>
      </c>
      <c r="K65" s="236" t="s">
        <v>2064</v>
      </c>
      <c r="L65" s="236" t="s">
        <v>2064</v>
      </c>
      <c r="M65" s="236"/>
      <c r="N65" s="236"/>
      <c r="O65" s="236"/>
      <c r="P65" s="236"/>
      <c r="Q65" s="236"/>
      <c r="R65" s="237"/>
    </row>
    <row r="66" spans="1:18" ht="54">
      <c r="A66" s="229">
        <v>63</v>
      </c>
      <c r="B66" s="230" t="s">
        <v>673</v>
      </c>
      <c r="C66" s="235" t="s">
        <v>699</v>
      </c>
      <c r="D66" s="235" t="s">
        <v>708</v>
      </c>
      <c r="E66" s="235" t="s">
        <v>718</v>
      </c>
      <c r="F66" s="235" t="s">
        <v>1421</v>
      </c>
      <c r="G66" s="235" t="s">
        <v>1082</v>
      </c>
      <c r="H66" s="243" t="s">
        <v>1408</v>
      </c>
      <c r="I66" s="235" t="s">
        <v>719</v>
      </c>
      <c r="J66" s="236" t="s">
        <v>2088</v>
      </c>
      <c r="K66" s="236" t="s">
        <v>2064</v>
      </c>
      <c r="L66" s="236" t="s">
        <v>2064</v>
      </c>
      <c r="M66" s="236"/>
      <c r="N66" s="236"/>
      <c r="O66" s="236"/>
      <c r="P66" s="236"/>
      <c r="Q66" s="236"/>
      <c r="R66" s="237"/>
    </row>
    <row r="67" spans="1:18">
      <c r="A67" s="234">
        <v>64</v>
      </c>
      <c r="B67" s="230" t="s">
        <v>673</v>
      </c>
      <c r="C67" s="235" t="s">
        <v>699</v>
      </c>
      <c r="D67" s="235" t="s">
        <v>708</v>
      </c>
      <c r="E67" s="235" t="s">
        <v>718</v>
      </c>
      <c r="F67" s="235"/>
      <c r="G67" s="235" t="s">
        <v>1165</v>
      </c>
      <c r="H67" s="235" t="s">
        <v>720</v>
      </c>
      <c r="I67" s="235" t="s">
        <v>721</v>
      </c>
      <c r="J67" s="236" t="s">
        <v>2018</v>
      </c>
      <c r="K67" s="236" t="s">
        <v>2115</v>
      </c>
      <c r="L67" s="236" t="s">
        <v>2115</v>
      </c>
      <c r="M67" s="236"/>
      <c r="N67" s="236"/>
      <c r="O67" s="236"/>
      <c r="P67" s="236"/>
      <c r="Q67" s="236"/>
      <c r="R67" s="237"/>
    </row>
    <row r="68" spans="1:18">
      <c r="A68" s="234">
        <v>65</v>
      </c>
      <c r="B68" s="230" t="s">
        <v>190</v>
      </c>
      <c r="C68" s="235" t="s">
        <v>203</v>
      </c>
      <c r="D68" s="235" t="s">
        <v>209</v>
      </c>
      <c r="E68" s="235" t="s">
        <v>718</v>
      </c>
      <c r="F68" s="235"/>
      <c r="G68" s="235" t="s">
        <v>1082</v>
      </c>
      <c r="H68" s="235" t="s">
        <v>1409</v>
      </c>
      <c r="I68" s="235" t="s">
        <v>721</v>
      </c>
      <c r="J68" s="236" t="s">
        <v>2088</v>
      </c>
      <c r="K68" s="236" t="s">
        <v>2065</v>
      </c>
      <c r="L68" s="236" t="s">
        <v>2065</v>
      </c>
      <c r="M68" s="236"/>
      <c r="N68" s="236"/>
      <c r="O68" s="236"/>
      <c r="P68" s="236"/>
      <c r="Q68" s="236"/>
      <c r="R68" s="237"/>
    </row>
    <row r="69" spans="1:18">
      <c r="A69" s="229">
        <v>66</v>
      </c>
      <c r="B69" s="230" t="s">
        <v>190</v>
      </c>
      <c r="C69" s="235" t="s">
        <v>203</v>
      </c>
      <c r="D69" s="235" t="s">
        <v>209</v>
      </c>
      <c r="E69" s="235" t="s">
        <v>718</v>
      </c>
      <c r="F69" s="235"/>
      <c r="G69" s="235" t="s">
        <v>1082</v>
      </c>
      <c r="H69" s="235" t="s">
        <v>1410</v>
      </c>
      <c r="I69" s="235" t="s">
        <v>721</v>
      </c>
      <c r="J69" s="236" t="s">
        <v>2088</v>
      </c>
      <c r="K69" s="236" t="s">
        <v>2065</v>
      </c>
      <c r="L69" s="236" t="s">
        <v>2065</v>
      </c>
      <c r="M69" s="236"/>
      <c r="N69" s="236"/>
      <c r="O69" s="236"/>
      <c r="P69" s="236"/>
      <c r="Q69" s="236"/>
      <c r="R69" s="237"/>
    </row>
    <row r="70" spans="1:18">
      <c r="A70" s="229">
        <v>67</v>
      </c>
      <c r="B70" s="230" t="s">
        <v>673</v>
      </c>
      <c r="C70" s="235" t="s">
        <v>699</v>
      </c>
      <c r="D70" s="235" t="s">
        <v>708</v>
      </c>
      <c r="E70" s="235" t="s">
        <v>718</v>
      </c>
      <c r="F70" s="235" t="s">
        <v>1422</v>
      </c>
      <c r="G70" s="235" t="s">
        <v>1082</v>
      </c>
      <c r="H70" s="235" t="s">
        <v>1411</v>
      </c>
      <c r="I70" s="235" t="s">
        <v>721</v>
      </c>
      <c r="J70" s="236" t="s">
        <v>2088</v>
      </c>
      <c r="K70" s="236" t="s">
        <v>2066</v>
      </c>
      <c r="L70" s="236" t="s">
        <v>2066</v>
      </c>
      <c r="M70" s="236"/>
      <c r="N70" s="236"/>
      <c r="O70" s="236"/>
      <c r="P70" s="236"/>
      <c r="Q70" s="236"/>
      <c r="R70" s="237"/>
    </row>
    <row r="71" spans="1:18" ht="27">
      <c r="A71" s="234">
        <v>68</v>
      </c>
      <c r="B71" s="230" t="s">
        <v>673</v>
      </c>
      <c r="C71" s="235" t="s">
        <v>699</v>
      </c>
      <c r="D71" s="235" t="s">
        <v>708</v>
      </c>
      <c r="E71" s="235" t="s">
        <v>718</v>
      </c>
      <c r="F71" s="235" t="s">
        <v>1422</v>
      </c>
      <c r="G71" s="235" t="s">
        <v>1288</v>
      </c>
      <c r="H71" s="243" t="s">
        <v>1412</v>
      </c>
      <c r="I71" s="235" t="s">
        <v>722</v>
      </c>
      <c r="J71" s="236" t="s">
        <v>2088</v>
      </c>
      <c r="K71" s="236" t="s">
        <v>2102</v>
      </c>
      <c r="L71" s="236" t="s">
        <v>2102</v>
      </c>
      <c r="M71" s="236"/>
      <c r="N71" s="236"/>
      <c r="O71" s="236"/>
      <c r="P71" s="236"/>
      <c r="Q71" s="236"/>
      <c r="R71" s="237"/>
    </row>
    <row r="72" spans="1:18" ht="67.5">
      <c r="A72" s="234">
        <v>69</v>
      </c>
      <c r="B72" s="230" t="s">
        <v>673</v>
      </c>
      <c r="C72" s="235" t="s">
        <v>699</v>
      </c>
      <c r="D72" s="235" t="s">
        <v>708</v>
      </c>
      <c r="E72" s="235" t="s">
        <v>718</v>
      </c>
      <c r="F72" s="235" t="s">
        <v>1422</v>
      </c>
      <c r="G72" s="235" t="s">
        <v>1082</v>
      </c>
      <c r="H72" s="243" t="s">
        <v>1413</v>
      </c>
      <c r="I72" s="235" t="s">
        <v>723</v>
      </c>
      <c r="J72" s="236" t="s">
        <v>2088</v>
      </c>
      <c r="K72" s="236" t="s">
        <v>2066</v>
      </c>
      <c r="L72" s="236" t="s">
        <v>2066</v>
      </c>
      <c r="M72" s="236"/>
      <c r="N72" s="236"/>
      <c r="O72" s="236"/>
      <c r="P72" s="236"/>
      <c r="Q72" s="236"/>
      <c r="R72" s="237"/>
    </row>
    <row r="73" spans="1:18" ht="40.5">
      <c r="A73" s="229">
        <v>70</v>
      </c>
      <c r="B73" s="230" t="s">
        <v>673</v>
      </c>
      <c r="C73" s="235" t="s">
        <v>699</v>
      </c>
      <c r="D73" s="235" t="s">
        <v>708</v>
      </c>
      <c r="E73" s="235" t="s">
        <v>718</v>
      </c>
      <c r="F73" s="235" t="s">
        <v>1422</v>
      </c>
      <c r="G73" s="235" t="s">
        <v>1082</v>
      </c>
      <c r="H73" s="243" t="s">
        <v>1414</v>
      </c>
      <c r="I73" s="235" t="s">
        <v>724</v>
      </c>
      <c r="J73" s="236" t="s">
        <v>2088</v>
      </c>
      <c r="K73" s="236" t="s">
        <v>2067</v>
      </c>
      <c r="L73" s="236" t="s">
        <v>2067</v>
      </c>
      <c r="M73" s="236"/>
      <c r="N73" s="236"/>
      <c r="O73" s="236"/>
      <c r="P73" s="236"/>
      <c r="Q73" s="236"/>
      <c r="R73" s="237"/>
    </row>
    <row r="74" spans="1:18">
      <c r="A74" s="234">
        <v>71</v>
      </c>
      <c r="B74" s="230" t="s">
        <v>673</v>
      </c>
      <c r="C74" s="235" t="s">
        <v>699</v>
      </c>
      <c r="D74" s="235" t="s">
        <v>725</v>
      </c>
      <c r="E74" s="235" t="s">
        <v>725</v>
      </c>
      <c r="F74" s="235" t="s">
        <v>1161</v>
      </c>
      <c r="G74" s="235" t="s">
        <v>1167</v>
      </c>
      <c r="H74" s="235" t="s">
        <v>726</v>
      </c>
      <c r="I74" s="235" t="s">
        <v>727</v>
      </c>
      <c r="J74" s="236" t="s">
        <v>2018</v>
      </c>
      <c r="K74" s="236" t="s">
        <v>2098</v>
      </c>
      <c r="L74" s="236" t="s">
        <v>2098</v>
      </c>
      <c r="M74" s="236"/>
      <c r="N74" s="236"/>
      <c r="O74" s="236"/>
      <c r="P74" s="236"/>
      <c r="Q74" s="236"/>
      <c r="R74" s="237"/>
    </row>
    <row r="75" spans="1:18" ht="27">
      <c r="A75" s="234">
        <v>72</v>
      </c>
      <c r="B75" s="230" t="s">
        <v>673</v>
      </c>
      <c r="C75" s="235" t="s">
        <v>699</v>
      </c>
      <c r="D75" s="235" t="s">
        <v>725</v>
      </c>
      <c r="E75" s="235" t="s">
        <v>725</v>
      </c>
      <c r="F75" s="235"/>
      <c r="G75" s="235" t="s">
        <v>1288</v>
      </c>
      <c r="H75" s="243" t="s">
        <v>1415</v>
      </c>
      <c r="I75" s="235" t="s">
        <v>727</v>
      </c>
      <c r="J75" s="236" t="s">
        <v>2088</v>
      </c>
      <c r="K75" s="236" t="s">
        <v>2103</v>
      </c>
      <c r="L75" s="236" t="s">
        <v>2103</v>
      </c>
      <c r="M75" s="236"/>
      <c r="N75" s="236"/>
      <c r="O75" s="236"/>
      <c r="P75" s="236"/>
      <c r="Q75" s="236"/>
      <c r="R75" s="237"/>
    </row>
    <row r="76" spans="1:18" ht="17.25" thickBot="1">
      <c r="A76" s="229">
        <v>73</v>
      </c>
      <c r="B76" s="230" t="s">
        <v>673</v>
      </c>
      <c r="C76" s="235" t="s">
        <v>699</v>
      </c>
      <c r="D76" s="235" t="s">
        <v>725</v>
      </c>
      <c r="E76" s="235" t="s">
        <v>725</v>
      </c>
      <c r="F76" s="235"/>
      <c r="G76" s="235" t="s">
        <v>1165</v>
      </c>
      <c r="H76" s="235" t="s">
        <v>728</v>
      </c>
      <c r="I76" s="235" t="s">
        <v>727</v>
      </c>
      <c r="J76" s="236" t="s">
        <v>2018</v>
      </c>
      <c r="K76" s="236" t="s">
        <v>2115</v>
      </c>
      <c r="L76" s="236" t="s">
        <v>2115</v>
      </c>
      <c r="M76" s="236"/>
      <c r="N76" s="236"/>
      <c r="O76" s="236"/>
      <c r="P76" s="240"/>
      <c r="Q76" s="240"/>
      <c r="R76" s="237"/>
    </row>
    <row r="77" spans="1:18">
      <c r="A77" s="229">
        <v>74</v>
      </c>
      <c r="B77" s="230" t="s">
        <v>673</v>
      </c>
      <c r="C77" s="235" t="s">
        <v>699</v>
      </c>
      <c r="D77" s="235" t="s">
        <v>725</v>
      </c>
      <c r="E77" s="235" t="s">
        <v>725</v>
      </c>
      <c r="F77" s="235"/>
      <c r="G77" s="235" t="s">
        <v>1167</v>
      </c>
      <c r="H77" s="235" t="s">
        <v>729</v>
      </c>
      <c r="I77" s="235" t="s">
        <v>727</v>
      </c>
      <c r="J77" s="236" t="s">
        <v>2018</v>
      </c>
      <c r="K77" s="236" t="s">
        <v>2098</v>
      </c>
      <c r="L77" s="236" t="s">
        <v>2098</v>
      </c>
      <c r="M77" s="236"/>
      <c r="N77" s="236"/>
      <c r="O77" s="236"/>
      <c r="R77" s="237"/>
    </row>
    <row r="78" spans="1:18">
      <c r="A78" s="234">
        <v>75</v>
      </c>
      <c r="B78" s="230" t="s">
        <v>673</v>
      </c>
      <c r="C78" s="235" t="s">
        <v>699</v>
      </c>
      <c r="D78" s="235" t="s">
        <v>725</v>
      </c>
      <c r="E78" s="235" t="s">
        <v>725</v>
      </c>
      <c r="F78" s="235" t="s">
        <v>1161</v>
      </c>
      <c r="G78" s="235" t="s">
        <v>1167</v>
      </c>
      <c r="H78" s="235" t="s">
        <v>730</v>
      </c>
      <c r="I78" s="235" t="s">
        <v>727</v>
      </c>
      <c r="J78" s="236" t="s">
        <v>2018</v>
      </c>
      <c r="K78" s="236" t="s">
        <v>2098</v>
      </c>
      <c r="L78" s="236" t="s">
        <v>2098</v>
      </c>
      <c r="M78" s="236"/>
      <c r="N78" s="236"/>
      <c r="O78" s="236"/>
      <c r="R78" s="237"/>
    </row>
    <row r="79" spans="1:18">
      <c r="A79" s="234">
        <v>76</v>
      </c>
      <c r="B79" s="230" t="s">
        <v>673</v>
      </c>
      <c r="C79" s="235" t="s">
        <v>699</v>
      </c>
      <c r="D79" s="235" t="s">
        <v>731</v>
      </c>
      <c r="E79" s="235" t="s">
        <v>732</v>
      </c>
      <c r="F79" s="235"/>
      <c r="G79" s="235" t="s">
        <v>1082</v>
      </c>
      <c r="H79" s="235" t="s">
        <v>733</v>
      </c>
      <c r="I79" s="235" t="s">
        <v>734</v>
      </c>
      <c r="J79" s="236" t="s">
        <v>2088</v>
      </c>
      <c r="K79" s="236" t="s">
        <v>2067</v>
      </c>
      <c r="L79" s="236" t="s">
        <v>2067</v>
      </c>
      <c r="M79" s="236"/>
      <c r="N79" s="236"/>
      <c r="O79" s="236"/>
      <c r="R79" s="237"/>
    </row>
    <row r="80" spans="1:18">
      <c r="A80" s="229">
        <v>77</v>
      </c>
      <c r="B80" s="230" t="s">
        <v>673</v>
      </c>
      <c r="C80" s="235" t="s">
        <v>699</v>
      </c>
      <c r="D80" s="235" t="s">
        <v>731</v>
      </c>
      <c r="E80" s="235" t="s">
        <v>732</v>
      </c>
      <c r="F80" s="235"/>
      <c r="G80" s="235" t="s">
        <v>1082</v>
      </c>
      <c r="H80" s="235" t="s">
        <v>735</v>
      </c>
      <c r="I80" s="235" t="s">
        <v>734</v>
      </c>
      <c r="J80" s="236" t="s">
        <v>2088</v>
      </c>
      <c r="K80" s="236" t="s">
        <v>2068</v>
      </c>
      <c r="L80" s="236" t="s">
        <v>2068</v>
      </c>
      <c r="M80" s="236"/>
      <c r="N80" s="236"/>
      <c r="O80" s="236"/>
      <c r="R80" s="237"/>
    </row>
    <row r="81" spans="1:18">
      <c r="A81" s="229">
        <v>78</v>
      </c>
      <c r="B81" s="230" t="s">
        <v>673</v>
      </c>
      <c r="C81" s="235" t="s">
        <v>699</v>
      </c>
      <c r="D81" s="235" t="s">
        <v>731</v>
      </c>
      <c r="E81" s="235" t="s">
        <v>732</v>
      </c>
      <c r="F81" s="235"/>
      <c r="G81" s="235" t="s">
        <v>1386</v>
      </c>
      <c r="H81" s="235" t="s">
        <v>736</v>
      </c>
      <c r="I81" s="235" t="s">
        <v>734</v>
      </c>
      <c r="J81" s="236" t="s">
        <v>2018</v>
      </c>
      <c r="K81" s="236" t="s">
        <v>2094</v>
      </c>
      <c r="L81" s="236" t="s">
        <v>2096</v>
      </c>
      <c r="M81" s="236"/>
      <c r="N81" s="236"/>
      <c r="O81" s="236"/>
      <c r="R81" s="237"/>
    </row>
    <row r="82" spans="1:18" ht="40.5">
      <c r="A82" s="234">
        <v>79</v>
      </c>
      <c r="B82" s="230" t="s">
        <v>673</v>
      </c>
      <c r="C82" s="235" t="s">
        <v>737</v>
      </c>
      <c r="D82" s="235" t="s">
        <v>738</v>
      </c>
      <c r="E82" s="235" t="s">
        <v>739</v>
      </c>
      <c r="F82" s="235" t="s">
        <v>1424</v>
      </c>
      <c r="G82" s="235" t="s">
        <v>1080</v>
      </c>
      <c r="H82" s="243" t="s">
        <v>1423</v>
      </c>
      <c r="I82" s="235" t="s">
        <v>740</v>
      </c>
      <c r="J82" s="236" t="s">
        <v>2088</v>
      </c>
      <c r="K82" s="236" t="s">
        <v>2083</v>
      </c>
      <c r="L82" s="236" t="s">
        <v>2083</v>
      </c>
      <c r="M82" s="236"/>
      <c r="N82" s="236"/>
      <c r="O82" s="236"/>
      <c r="R82" s="237"/>
    </row>
    <row r="83" spans="1:18">
      <c r="A83" s="234">
        <v>80</v>
      </c>
      <c r="B83" s="230" t="s">
        <v>673</v>
      </c>
      <c r="C83" s="235" t="s">
        <v>737</v>
      </c>
      <c r="D83" s="235" t="s">
        <v>742</v>
      </c>
      <c r="E83" s="235" t="s">
        <v>743</v>
      </c>
      <c r="F83" s="235" t="s">
        <v>1425</v>
      </c>
      <c r="G83" s="235" t="s">
        <v>1380</v>
      </c>
      <c r="H83" s="235" t="s">
        <v>744</v>
      </c>
      <c r="I83" s="235" t="s">
        <v>745</v>
      </c>
      <c r="J83" s="236" t="s">
        <v>2088</v>
      </c>
      <c r="K83" s="236" t="s">
        <v>2114</v>
      </c>
      <c r="L83" s="236" t="s">
        <v>2114</v>
      </c>
      <c r="M83" s="236"/>
      <c r="N83" s="236"/>
      <c r="O83" s="236"/>
      <c r="R83" s="237"/>
    </row>
    <row r="84" spans="1:18">
      <c r="A84" s="229">
        <v>81</v>
      </c>
      <c r="B84" s="230" t="s">
        <v>673</v>
      </c>
      <c r="C84" s="235" t="s">
        <v>737</v>
      </c>
      <c r="D84" s="235" t="s">
        <v>742</v>
      </c>
      <c r="E84" s="235" t="s">
        <v>743</v>
      </c>
      <c r="F84" s="235" t="s">
        <v>1425</v>
      </c>
      <c r="G84" s="230" t="s">
        <v>1381</v>
      </c>
      <c r="H84" s="235" t="s">
        <v>746</v>
      </c>
      <c r="I84" s="235" t="s">
        <v>745</v>
      </c>
      <c r="J84" s="236" t="s">
        <v>2088</v>
      </c>
      <c r="K84" s="236" t="s">
        <v>2108</v>
      </c>
      <c r="L84" s="236" t="s">
        <v>2108</v>
      </c>
      <c r="M84" s="236"/>
      <c r="N84" s="236"/>
      <c r="O84" s="236"/>
      <c r="R84" s="237"/>
    </row>
    <row r="85" spans="1:18">
      <c r="A85" s="229">
        <v>82</v>
      </c>
      <c r="B85" s="230" t="s">
        <v>673</v>
      </c>
      <c r="C85" s="235" t="s">
        <v>737</v>
      </c>
      <c r="D85" s="235" t="s">
        <v>742</v>
      </c>
      <c r="E85" s="235" t="s">
        <v>743</v>
      </c>
      <c r="F85" s="235" t="s">
        <v>1425</v>
      </c>
      <c r="G85" s="235" t="s">
        <v>1082</v>
      </c>
      <c r="H85" s="235" t="s">
        <v>747</v>
      </c>
      <c r="I85" s="235" t="s">
        <v>748</v>
      </c>
      <c r="J85" s="236" t="s">
        <v>2088</v>
      </c>
      <c r="K85" s="236" t="s">
        <v>2068</v>
      </c>
      <c r="L85" s="236" t="s">
        <v>2068</v>
      </c>
      <c r="M85" s="236"/>
      <c r="N85" s="236"/>
      <c r="O85" s="236"/>
      <c r="R85" s="237"/>
    </row>
    <row r="86" spans="1:18">
      <c r="A86" s="234">
        <v>83</v>
      </c>
      <c r="B86" s="230" t="s">
        <v>673</v>
      </c>
      <c r="C86" s="235" t="s">
        <v>737</v>
      </c>
      <c r="D86" s="235" t="s">
        <v>766</v>
      </c>
      <c r="E86" s="235" t="s">
        <v>743</v>
      </c>
      <c r="F86" s="235" t="s">
        <v>1425</v>
      </c>
      <c r="G86" s="235" t="s">
        <v>1082</v>
      </c>
      <c r="H86" s="235" t="s">
        <v>749</v>
      </c>
      <c r="I86" s="235" t="s">
        <v>748</v>
      </c>
      <c r="J86" s="236" t="s">
        <v>2088</v>
      </c>
      <c r="K86" s="236" t="s">
        <v>2069</v>
      </c>
      <c r="L86" s="236" t="s">
        <v>2069</v>
      </c>
      <c r="M86" s="236"/>
      <c r="N86" s="236"/>
      <c r="O86" s="236"/>
      <c r="R86" s="237"/>
    </row>
    <row r="87" spans="1:18">
      <c r="A87" s="234">
        <v>84</v>
      </c>
      <c r="B87" s="230" t="s">
        <v>673</v>
      </c>
      <c r="C87" s="235" t="s">
        <v>737</v>
      </c>
      <c r="D87" s="235" t="s">
        <v>742</v>
      </c>
      <c r="E87" s="235" t="s">
        <v>743</v>
      </c>
      <c r="F87" s="235" t="s">
        <v>1425</v>
      </c>
      <c r="G87" s="235" t="s">
        <v>1082</v>
      </c>
      <c r="H87" s="235" t="s">
        <v>750</v>
      </c>
      <c r="I87" s="235" t="s">
        <v>751</v>
      </c>
      <c r="J87" s="236" t="s">
        <v>2088</v>
      </c>
      <c r="K87" s="236" t="s">
        <v>2069</v>
      </c>
      <c r="L87" s="236" t="s">
        <v>2069</v>
      </c>
      <c r="M87" s="236"/>
      <c r="N87" s="236"/>
      <c r="O87" s="236"/>
      <c r="R87" s="237"/>
    </row>
    <row r="88" spans="1:18">
      <c r="A88" s="229">
        <v>85</v>
      </c>
      <c r="B88" s="230" t="s">
        <v>673</v>
      </c>
      <c r="C88" s="235" t="s">
        <v>737</v>
      </c>
      <c r="D88" s="235" t="s">
        <v>742</v>
      </c>
      <c r="E88" s="235" t="s">
        <v>743</v>
      </c>
      <c r="F88" s="235" t="s">
        <v>1425</v>
      </c>
      <c r="G88" s="235" t="s">
        <v>1082</v>
      </c>
      <c r="H88" s="235" t="s">
        <v>752</v>
      </c>
      <c r="I88" s="235" t="s">
        <v>753</v>
      </c>
      <c r="J88" s="236" t="s">
        <v>2088</v>
      </c>
      <c r="K88" s="236" t="s">
        <v>2071</v>
      </c>
      <c r="L88" s="236" t="s">
        <v>2071</v>
      </c>
      <c r="M88" s="236"/>
      <c r="N88" s="236"/>
      <c r="O88" s="236"/>
      <c r="R88" s="237"/>
    </row>
    <row r="89" spans="1:18">
      <c r="A89" s="229">
        <v>86</v>
      </c>
      <c r="B89" s="230" t="s">
        <v>673</v>
      </c>
      <c r="C89" s="235" t="s">
        <v>737</v>
      </c>
      <c r="D89" s="235" t="s">
        <v>742</v>
      </c>
      <c r="E89" s="235" t="s">
        <v>743</v>
      </c>
      <c r="F89" s="235" t="s">
        <v>1425</v>
      </c>
      <c r="G89" s="235" t="s">
        <v>1165</v>
      </c>
      <c r="H89" s="235" t="s">
        <v>754</v>
      </c>
      <c r="I89" s="235" t="s">
        <v>753</v>
      </c>
      <c r="J89" s="236" t="s">
        <v>2018</v>
      </c>
      <c r="K89" s="236" t="s">
        <v>2116</v>
      </c>
      <c r="L89" s="236" t="s">
        <v>2116</v>
      </c>
      <c r="M89" s="236"/>
      <c r="N89" s="236"/>
      <c r="O89" s="236"/>
      <c r="R89" s="237"/>
    </row>
    <row r="90" spans="1:18">
      <c r="A90" s="234">
        <v>87</v>
      </c>
      <c r="B90" s="230" t="s">
        <v>673</v>
      </c>
      <c r="C90" s="235" t="s">
        <v>737</v>
      </c>
      <c r="D90" s="235" t="s">
        <v>742</v>
      </c>
      <c r="E90" s="235" t="s">
        <v>743</v>
      </c>
      <c r="F90" s="235" t="s">
        <v>1425</v>
      </c>
      <c r="G90" s="235" t="s">
        <v>1288</v>
      </c>
      <c r="H90" s="235" t="s">
        <v>755</v>
      </c>
      <c r="I90" s="235" t="s">
        <v>753</v>
      </c>
      <c r="J90" s="236" t="s">
        <v>2088</v>
      </c>
      <c r="K90" s="236" t="s">
        <v>2103</v>
      </c>
      <c r="L90" s="236" t="s">
        <v>2103</v>
      </c>
      <c r="M90" s="236"/>
      <c r="N90" s="236"/>
      <c r="O90" s="236"/>
      <c r="R90" s="237"/>
    </row>
    <row r="91" spans="1:18">
      <c r="A91" s="234">
        <v>88</v>
      </c>
      <c r="B91" s="230" t="s">
        <v>673</v>
      </c>
      <c r="C91" s="235" t="s">
        <v>737</v>
      </c>
      <c r="D91" s="235" t="s">
        <v>742</v>
      </c>
      <c r="E91" s="235" t="s">
        <v>743</v>
      </c>
      <c r="F91" s="235" t="s">
        <v>1425</v>
      </c>
      <c r="G91" s="235" t="s">
        <v>1082</v>
      </c>
      <c r="H91" s="235" t="s">
        <v>756</v>
      </c>
      <c r="I91" s="235" t="s">
        <v>753</v>
      </c>
      <c r="J91" s="236" t="s">
        <v>2088</v>
      </c>
      <c r="K91" s="236" t="s">
        <v>2071</v>
      </c>
      <c r="L91" s="236" t="s">
        <v>2071</v>
      </c>
      <c r="M91" s="236"/>
      <c r="N91" s="236"/>
      <c r="O91" s="236"/>
      <c r="R91" s="237"/>
    </row>
    <row r="92" spans="1:18">
      <c r="A92" s="229">
        <v>89</v>
      </c>
      <c r="B92" s="230" t="s">
        <v>673</v>
      </c>
      <c r="C92" s="235" t="s">
        <v>737</v>
      </c>
      <c r="D92" s="235" t="s">
        <v>742</v>
      </c>
      <c r="E92" s="235" t="s">
        <v>743</v>
      </c>
      <c r="F92" s="235" t="s">
        <v>1425</v>
      </c>
      <c r="G92" s="235" t="s">
        <v>1082</v>
      </c>
      <c r="H92" s="235" t="s">
        <v>757</v>
      </c>
      <c r="I92" s="235" t="s">
        <v>758</v>
      </c>
      <c r="J92" s="236" t="s">
        <v>2088</v>
      </c>
      <c r="K92" s="236" t="s">
        <v>2073</v>
      </c>
      <c r="L92" s="236" t="s">
        <v>2073</v>
      </c>
      <c r="M92" s="236"/>
      <c r="N92" s="236"/>
      <c r="O92" s="236"/>
      <c r="R92" s="237"/>
    </row>
    <row r="93" spans="1:18">
      <c r="A93" s="229">
        <v>90</v>
      </c>
      <c r="B93" s="230" t="s">
        <v>673</v>
      </c>
      <c r="C93" s="235" t="s">
        <v>737</v>
      </c>
      <c r="D93" s="235" t="s">
        <v>742</v>
      </c>
      <c r="E93" s="235" t="s">
        <v>743</v>
      </c>
      <c r="F93" s="235" t="s">
        <v>1425</v>
      </c>
      <c r="G93" s="235" t="s">
        <v>1082</v>
      </c>
      <c r="H93" s="235" t="s">
        <v>759</v>
      </c>
      <c r="I93" s="235" t="s">
        <v>758</v>
      </c>
      <c r="J93" s="236" t="s">
        <v>2088</v>
      </c>
      <c r="K93" s="236" t="s">
        <v>2073</v>
      </c>
      <c r="L93" s="236" t="s">
        <v>2073</v>
      </c>
      <c r="M93" s="236"/>
      <c r="N93" s="236"/>
      <c r="O93" s="236"/>
      <c r="R93" s="237"/>
    </row>
    <row r="94" spans="1:18">
      <c r="A94" s="234">
        <v>91</v>
      </c>
      <c r="B94" s="230" t="s">
        <v>673</v>
      </c>
      <c r="C94" s="235" t="s">
        <v>737</v>
      </c>
      <c r="D94" s="235" t="s">
        <v>742</v>
      </c>
      <c r="E94" s="235" t="s">
        <v>743</v>
      </c>
      <c r="F94" s="235" t="s">
        <v>1425</v>
      </c>
      <c r="G94" s="235" t="s">
        <v>1386</v>
      </c>
      <c r="H94" s="235" t="s">
        <v>760</v>
      </c>
      <c r="I94" s="235" t="s">
        <v>758</v>
      </c>
      <c r="J94" s="236" t="s">
        <v>2018</v>
      </c>
      <c r="K94" s="236" t="s">
        <v>2094</v>
      </c>
      <c r="L94" s="236" t="s">
        <v>2096</v>
      </c>
      <c r="M94" s="236"/>
      <c r="N94" s="236"/>
      <c r="O94" s="236"/>
      <c r="R94" s="237"/>
    </row>
    <row r="95" spans="1:18">
      <c r="A95" s="234">
        <v>92</v>
      </c>
      <c r="B95" s="230" t="s">
        <v>673</v>
      </c>
      <c r="C95" s="235" t="s">
        <v>737</v>
      </c>
      <c r="D95" s="235" t="s">
        <v>742</v>
      </c>
      <c r="E95" s="235" t="s">
        <v>743</v>
      </c>
      <c r="F95" s="235" t="s">
        <v>1425</v>
      </c>
      <c r="G95" s="235" t="s">
        <v>1288</v>
      </c>
      <c r="H95" s="235" t="s">
        <v>761</v>
      </c>
      <c r="I95" s="235" t="s">
        <v>758</v>
      </c>
      <c r="J95" s="236" t="s">
        <v>2088</v>
      </c>
      <c r="K95" s="236" t="s">
        <v>2103</v>
      </c>
      <c r="L95" s="236" t="s">
        <v>2103</v>
      </c>
      <c r="M95" s="236"/>
      <c r="N95" s="236"/>
      <c r="O95" s="236"/>
      <c r="R95" s="237"/>
    </row>
    <row r="96" spans="1:18">
      <c r="A96" s="229">
        <v>93</v>
      </c>
      <c r="B96" s="230" t="s">
        <v>673</v>
      </c>
      <c r="C96" s="235" t="s">
        <v>737</v>
      </c>
      <c r="D96" s="235" t="s">
        <v>742</v>
      </c>
      <c r="E96" s="235" t="s">
        <v>743</v>
      </c>
      <c r="F96" s="235" t="s">
        <v>1425</v>
      </c>
      <c r="G96" s="235" t="s">
        <v>1082</v>
      </c>
      <c r="H96" s="235" t="s">
        <v>762</v>
      </c>
      <c r="I96" s="235" t="s">
        <v>758</v>
      </c>
      <c r="J96" s="236" t="s">
        <v>2088</v>
      </c>
      <c r="K96" s="236" t="s">
        <v>2075</v>
      </c>
      <c r="L96" s="236" t="s">
        <v>2075</v>
      </c>
      <c r="M96" s="236"/>
      <c r="N96" s="236"/>
      <c r="O96" s="236"/>
      <c r="R96" s="237"/>
    </row>
    <row r="97" spans="1:18">
      <c r="A97" s="234">
        <v>94</v>
      </c>
      <c r="B97" s="230" t="s">
        <v>673</v>
      </c>
      <c r="C97" s="235" t="s">
        <v>737</v>
      </c>
      <c r="D97" s="235" t="s">
        <v>742</v>
      </c>
      <c r="E97" s="235" t="s">
        <v>743</v>
      </c>
      <c r="F97" s="235" t="s">
        <v>1425</v>
      </c>
      <c r="G97" s="235" t="s">
        <v>1082</v>
      </c>
      <c r="H97" s="235" t="s">
        <v>763</v>
      </c>
      <c r="I97" s="235" t="s">
        <v>758</v>
      </c>
      <c r="J97" s="236" t="s">
        <v>2088</v>
      </c>
      <c r="K97" s="236" t="s">
        <v>2075</v>
      </c>
      <c r="L97" s="236" t="s">
        <v>2075</v>
      </c>
      <c r="M97" s="236"/>
      <c r="N97" s="236"/>
      <c r="O97" s="236"/>
      <c r="R97" s="237"/>
    </row>
    <row r="98" spans="1:18">
      <c r="A98" s="234">
        <v>95</v>
      </c>
      <c r="B98" s="230" t="s">
        <v>673</v>
      </c>
      <c r="C98" s="235" t="s">
        <v>737</v>
      </c>
      <c r="D98" s="235" t="s">
        <v>742</v>
      </c>
      <c r="E98" s="235" t="s">
        <v>743</v>
      </c>
      <c r="F98" s="235" t="s">
        <v>1425</v>
      </c>
      <c r="G98" s="235" t="s">
        <v>1082</v>
      </c>
      <c r="H98" s="235" t="s">
        <v>764</v>
      </c>
      <c r="I98" s="235" t="s">
        <v>758</v>
      </c>
      <c r="J98" s="236" t="s">
        <v>2088</v>
      </c>
      <c r="K98" s="236" t="s">
        <v>2077</v>
      </c>
      <c r="L98" s="236" t="s">
        <v>2077</v>
      </c>
      <c r="M98" s="236"/>
      <c r="N98" s="236"/>
      <c r="O98" s="236"/>
      <c r="R98" s="237"/>
    </row>
    <row r="99" spans="1:18">
      <c r="A99" s="229">
        <v>96</v>
      </c>
      <c r="B99" s="230" t="s">
        <v>673</v>
      </c>
      <c r="C99" s="235" t="s">
        <v>737</v>
      </c>
      <c r="D99" s="235" t="s">
        <v>766</v>
      </c>
      <c r="E99" s="235" t="s">
        <v>765</v>
      </c>
      <c r="F99" s="235" t="s">
        <v>1426</v>
      </c>
      <c r="G99" s="235" t="s">
        <v>1080</v>
      </c>
      <c r="H99" s="235" t="s">
        <v>1427</v>
      </c>
      <c r="I99" s="235" t="s">
        <v>767</v>
      </c>
      <c r="J99" s="236" t="s">
        <v>2088</v>
      </c>
      <c r="K99" s="236" t="s">
        <v>2083</v>
      </c>
      <c r="L99" s="236" t="s">
        <v>2083</v>
      </c>
      <c r="M99" s="236"/>
      <c r="N99" s="236"/>
      <c r="O99" s="236"/>
      <c r="R99" s="237"/>
    </row>
    <row r="100" spans="1:18">
      <c r="A100" s="229">
        <v>97</v>
      </c>
      <c r="B100" s="230" t="s">
        <v>673</v>
      </c>
      <c r="C100" s="235" t="s">
        <v>737</v>
      </c>
      <c r="D100" s="235" t="s">
        <v>919</v>
      </c>
      <c r="E100" s="235" t="s">
        <v>915</v>
      </c>
      <c r="F100" s="235" t="s">
        <v>1428</v>
      </c>
      <c r="G100" s="235" t="s">
        <v>1380</v>
      </c>
      <c r="H100" s="235" t="s">
        <v>741</v>
      </c>
      <c r="I100" s="235" t="s">
        <v>770</v>
      </c>
      <c r="J100" s="236" t="s">
        <v>2088</v>
      </c>
      <c r="K100" s="236" t="s">
        <v>2115</v>
      </c>
      <c r="L100" s="236" t="s">
        <v>2115</v>
      </c>
      <c r="M100" s="236"/>
      <c r="N100" s="236"/>
      <c r="O100" s="236"/>
      <c r="R100" s="237"/>
    </row>
    <row r="101" spans="1:18">
      <c r="A101" s="234">
        <v>98</v>
      </c>
      <c r="B101" s="230" t="s">
        <v>673</v>
      </c>
      <c r="C101" s="235" t="s">
        <v>737</v>
      </c>
      <c r="D101" s="235" t="s">
        <v>769</v>
      </c>
      <c r="E101" s="235" t="s">
        <v>768</v>
      </c>
      <c r="F101" s="235" t="s">
        <v>1428</v>
      </c>
      <c r="G101" s="235" t="s">
        <v>1380</v>
      </c>
      <c r="H101" s="235" t="s">
        <v>771</v>
      </c>
      <c r="I101" s="235" t="s">
        <v>770</v>
      </c>
      <c r="J101" s="236" t="s">
        <v>2088</v>
      </c>
      <c r="K101" s="236" t="s">
        <v>2115</v>
      </c>
      <c r="L101" s="236" t="s">
        <v>2115</v>
      </c>
      <c r="M101" s="236"/>
      <c r="N101" s="236"/>
      <c r="O101" s="236"/>
      <c r="R101" s="237"/>
    </row>
    <row r="102" spans="1:18">
      <c r="A102" s="234">
        <v>99</v>
      </c>
      <c r="B102" s="230" t="s">
        <v>673</v>
      </c>
      <c r="C102" s="235" t="s">
        <v>737</v>
      </c>
      <c r="D102" s="235" t="s">
        <v>769</v>
      </c>
      <c r="E102" s="235" t="s">
        <v>768</v>
      </c>
      <c r="F102" s="235" t="s">
        <v>1428</v>
      </c>
      <c r="G102" s="235" t="s">
        <v>1380</v>
      </c>
      <c r="H102" s="235" t="s">
        <v>772</v>
      </c>
      <c r="I102" s="235" t="s">
        <v>770</v>
      </c>
      <c r="J102" s="236" t="s">
        <v>2088</v>
      </c>
      <c r="K102" s="236" t="s">
        <v>2115</v>
      </c>
      <c r="L102" s="236" t="s">
        <v>2115</v>
      </c>
      <c r="M102" s="236"/>
      <c r="N102" s="236"/>
      <c r="O102" s="236"/>
      <c r="R102" s="237"/>
    </row>
    <row r="103" spans="1:18">
      <c r="A103" s="229">
        <v>100</v>
      </c>
      <c r="B103" s="230" t="s">
        <v>673</v>
      </c>
      <c r="C103" s="235" t="s">
        <v>737</v>
      </c>
      <c r="D103" s="235" t="s">
        <v>769</v>
      </c>
      <c r="E103" s="235" t="s">
        <v>768</v>
      </c>
      <c r="F103" s="235" t="s">
        <v>1428</v>
      </c>
      <c r="G103" s="235" t="s">
        <v>1377</v>
      </c>
      <c r="H103" s="235" t="s">
        <v>773</v>
      </c>
      <c r="I103" s="235" t="s">
        <v>774</v>
      </c>
      <c r="J103" s="236" t="s">
        <v>2018</v>
      </c>
      <c r="K103" s="236" t="s">
        <v>2108</v>
      </c>
      <c r="L103" s="236" t="s">
        <v>2108</v>
      </c>
      <c r="M103" s="236"/>
      <c r="N103" s="236"/>
      <c r="O103" s="236"/>
      <c r="R103" s="237"/>
    </row>
    <row r="104" spans="1:18">
      <c r="A104" s="229">
        <v>101</v>
      </c>
      <c r="B104" s="230" t="s">
        <v>673</v>
      </c>
      <c r="C104" s="235" t="s">
        <v>737</v>
      </c>
      <c r="D104" s="235" t="s">
        <v>769</v>
      </c>
      <c r="E104" s="235" t="s">
        <v>768</v>
      </c>
      <c r="F104" s="235" t="s">
        <v>1428</v>
      </c>
      <c r="G104" s="235" t="s">
        <v>1286</v>
      </c>
      <c r="H104" s="235" t="s">
        <v>775</v>
      </c>
      <c r="I104" s="235" t="s">
        <v>774</v>
      </c>
      <c r="J104" s="236" t="s">
        <v>2088</v>
      </c>
      <c r="K104" s="236" t="s">
        <v>2112</v>
      </c>
      <c r="L104" s="236" t="s">
        <v>2112</v>
      </c>
      <c r="M104" s="236"/>
      <c r="N104" s="236"/>
      <c r="O104" s="236"/>
      <c r="R104" s="237"/>
    </row>
    <row r="105" spans="1:18">
      <c r="A105" s="234">
        <v>102</v>
      </c>
      <c r="B105" s="230" t="s">
        <v>673</v>
      </c>
      <c r="C105" s="235" t="s">
        <v>737</v>
      </c>
      <c r="D105" s="235" t="s">
        <v>769</v>
      </c>
      <c r="E105" s="235" t="s">
        <v>768</v>
      </c>
      <c r="F105" s="235" t="s">
        <v>1428</v>
      </c>
      <c r="G105" s="235" t="s">
        <v>1288</v>
      </c>
      <c r="H105" s="235" t="s">
        <v>776</v>
      </c>
      <c r="I105" s="235" t="s">
        <v>774</v>
      </c>
      <c r="J105" s="236" t="s">
        <v>2088</v>
      </c>
      <c r="K105" s="236" t="s">
        <v>2104</v>
      </c>
      <c r="L105" s="236" t="s">
        <v>2104</v>
      </c>
      <c r="M105" s="236"/>
      <c r="N105" s="236"/>
      <c r="O105" s="236"/>
      <c r="R105" s="237"/>
    </row>
    <row r="106" spans="1:18">
      <c r="A106" s="234">
        <v>103</v>
      </c>
      <c r="B106" s="230" t="s">
        <v>673</v>
      </c>
      <c r="C106" s="235" t="s">
        <v>737</v>
      </c>
      <c r="D106" s="235" t="s">
        <v>769</v>
      </c>
      <c r="E106" s="235" t="s">
        <v>768</v>
      </c>
      <c r="F106" s="235" t="s">
        <v>1428</v>
      </c>
      <c r="G106" s="235" t="s">
        <v>1082</v>
      </c>
      <c r="H106" s="235" t="s">
        <v>777</v>
      </c>
      <c r="I106" s="235" t="s">
        <v>774</v>
      </c>
      <c r="J106" s="236" t="s">
        <v>2088</v>
      </c>
      <c r="K106" s="236" t="s">
        <v>2077</v>
      </c>
      <c r="L106" s="236" t="s">
        <v>2077</v>
      </c>
      <c r="M106" s="236"/>
      <c r="N106" s="236"/>
      <c r="O106" s="236"/>
      <c r="R106" s="237"/>
    </row>
    <row r="107" spans="1:18">
      <c r="A107" s="229">
        <v>104</v>
      </c>
      <c r="B107" s="230" t="s">
        <v>673</v>
      </c>
      <c r="C107" s="235" t="s">
        <v>737</v>
      </c>
      <c r="D107" s="235" t="s">
        <v>769</v>
      </c>
      <c r="E107" s="235" t="s">
        <v>768</v>
      </c>
      <c r="F107" s="235" t="s">
        <v>1428</v>
      </c>
      <c r="G107" s="235" t="s">
        <v>1082</v>
      </c>
      <c r="H107" s="235" t="s">
        <v>778</v>
      </c>
      <c r="I107" s="235" t="s">
        <v>779</v>
      </c>
      <c r="J107" s="236" t="s">
        <v>2088</v>
      </c>
      <c r="K107" s="236" t="s">
        <v>2079</v>
      </c>
      <c r="L107" s="236" t="s">
        <v>2079</v>
      </c>
      <c r="M107" s="236"/>
      <c r="N107" s="236"/>
      <c r="O107" s="236"/>
      <c r="R107" s="237"/>
    </row>
    <row r="108" spans="1:18">
      <c r="A108" s="229">
        <v>105</v>
      </c>
      <c r="B108" s="230" t="s">
        <v>673</v>
      </c>
      <c r="C108" s="235" t="s">
        <v>737</v>
      </c>
      <c r="D108" s="235" t="s">
        <v>769</v>
      </c>
      <c r="E108" s="235" t="s">
        <v>768</v>
      </c>
      <c r="F108" s="235" t="s">
        <v>1428</v>
      </c>
      <c r="G108" s="235" t="s">
        <v>1082</v>
      </c>
      <c r="H108" s="235" t="s">
        <v>780</v>
      </c>
      <c r="I108" s="235" t="s">
        <v>779</v>
      </c>
      <c r="J108" s="236" t="s">
        <v>2088</v>
      </c>
      <c r="K108" s="236" t="s">
        <v>2079</v>
      </c>
      <c r="L108" s="236" t="s">
        <v>2079</v>
      </c>
      <c r="M108" s="236"/>
      <c r="N108" s="236"/>
      <c r="O108" s="236"/>
      <c r="R108" s="237"/>
    </row>
    <row r="109" spans="1:18">
      <c r="A109" s="234">
        <v>106</v>
      </c>
      <c r="B109" s="230" t="s">
        <v>673</v>
      </c>
      <c r="C109" s="235" t="s">
        <v>737</v>
      </c>
      <c r="D109" s="235" t="s">
        <v>769</v>
      </c>
      <c r="E109" s="235" t="s">
        <v>768</v>
      </c>
      <c r="F109" s="235" t="s">
        <v>1428</v>
      </c>
      <c r="G109" s="235" t="s">
        <v>1288</v>
      </c>
      <c r="H109" s="235" t="s">
        <v>781</v>
      </c>
      <c r="I109" s="235" t="s">
        <v>779</v>
      </c>
      <c r="J109" s="236" t="s">
        <v>2088</v>
      </c>
      <c r="K109" s="236" t="s">
        <v>2104</v>
      </c>
      <c r="L109" s="236" t="s">
        <v>2104</v>
      </c>
      <c r="M109" s="236"/>
      <c r="N109" s="236"/>
      <c r="O109" s="236"/>
      <c r="R109" s="237"/>
    </row>
    <row r="110" spans="1:18">
      <c r="A110" s="234">
        <v>107</v>
      </c>
      <c r="B110" s="230" t="s">
        <v>673</v>
      </c>
      <c r="C110" s="235" t="s">
        <v>737</v>
      </c>
      <c r="D110" s="235" t="s">
        <v>769</v>
      </c>
      <c r="E110" s="235" t="s">
        <v>768</v>
      </c>
      <c r="F110" s="235" t="s">
        <v>1428</v>
      </c>
      <c r="G110" s="235" t="s">
        <v>1167</v>
      </c>
      <c r="H110" s="235" t="s">
        <v>782</v>
      </c>
      <c r="I110" s="235" t="s">
        <v>779</v>
      </c>
      <c r="J110" s="236" t="s">
        <v>2018</v>
      </c>
      <c r="K110" s="236" t="s">
        <v>2100</v>
      </c>
      <c r="L110" s="236" t="s">
        <v>2100</v>
      </c>
      <c r="M110" s="236"/>
      <c r="N110" s="236"/>
      <c r="O110" s="236"/>
      <c r="R110" s="237"/>
    </row>
    <row r="111" spans="1:18">
      <c r="A111" s="229">
        <v>108</v>
      </c>
      <c r="B111" s="230" t="s">
        <v>673</v>
      </c>
      <c r="C111" s="235" t="s">
        <v>737</v>
      </c>
      <c r="D111" s="235" t="s">
        <v>769</v>
      </c>
      <c r="E111" s="235" t="s">
        <v>768</v>
      </c>
      <c r="F111" s="235" t="s">
        <v>1428</v>
      </c>
      <c r="G111" s="235" t="s">
        <v>1082</v>
      </c>
      <c r="H111" s="235" t="s">
        <v>783</v>
      </c>
      <c r="I111" s="235" t="s">
        <v>784</v>
      </c>
      <c r="J111" s="236" t="s">
        <v>2088</v>
      </c>
      <c r="K111" s="236" t="s">
        <v>2081</v>
      </c>
      <c r="L111" s="236" t="s">
        <v>2081</v>
      </c>
      <c r="M111" s="236"/>
      <c r="N111" s="236"/>
      <c r="O111" s="236"/>
      <c r="R111" s="237"/>
    </row>
    <row r="112" spans="1:18">
      <c r="A112" s="229">
        <v>109</v>
      </c>
      <c r="B112" s="230" t="s">
        <v>673</v>
      </c>
      <c r="C112" s="235" t="s">
        <v>737</v>
      </c>
      <c r="D112" s="235" t="s">
        <v>769</v>
      </c>
      <c r="E112" s="235" t="s">
        <v>768</v>
      </c>
      <c r="F112" s="235" t="s">
        <v>1428</v>
      </c>
      <c r="G112" s="235" t="s">
        <v>1082</v>
      </c>
      <c r="H112" s="235" t="s">
        <v>785</v>
      </c>
      <c r="I112" s="235" t="s">
        <v>784</v>
      </c>
      <c r="J112" s="236" t="s">
        <v>2088</v>
      </c>
      <c r="K112" s="236" t="s">
        <v>2081</v>
      </c>
      <c r="L112" s="236" t="s">
        <v>2081</v>
      </c>
      <c r="M112" s="236"/>
      <c r="N112" s="236"/>
      <c r="O112" s="236"/>
      <c r="R112" s="237"/>
    </row>
    <row r="113" spans="1:18">
      <c r="A113" s="234">
        <v>110</v>
      </c>
      <c r="B113" s="230" t="s">
        <v>673</v>
      </c>
      <c r="C113" s="235" t="s">
        <v>788</v>
      </c>
      <c r="D113" s="235" t="s">
        <v>787</v>
      </c>
      <c r="E113" s="235" t="s">
        <v>787</v>
      </c>
      <c r="F113" s="235" t="s">
        <v>1430</v>
      </c>
      <c r="G113" s="235" t="s">
        <v>1431</v>
      </c>
      <c r="H113" s="235" t="s">
        <v>1433</v>
      </c>
      <c r="I113" s="235" t="s">
        <v>786</v>
      </c>
      <c r="J113" s="236" t="s">
        <v>2018</v>
      </c>
      <c r="K113" s="236" t="s">
        <v>2061</v>
      </c>
      <c r="L113" s="236" t="s">
        <v>2061</v>
      </c>
      <c r="M113" s="236"/>
      <c r="N113" s="236"/>
      <c r="O113" s="236"/>
      <c r="R113" s="237"/>
    </row>
    <row r="114" spans="1:18">
      <c r="A114" s="234">
        <v>111</v>
      </c>
      <c r="B114" s="230" t="s">
        <v>673</v>
      </c>
      <c r="C114" s="235" t="s">
        <v>788</v>
      </c>
      <c r="D114" s="235" t="s">
        <v>787</v>
      </c>
      <c r="E114" s="235" t="s">
        <v>787</v>
      </c>
      <c r="F114" s="235" t="s">
        <v>1430</v>
      </c>
      <c r="G114" s="235" t="s">
        <v>1431</v>
      </c>
      <c r="H114" s="235" t="s">
        <v>1435</v>
      </c>
      <c r="I114" s="235" t="s">
        <v>786</v>
      </c>
      <c r="J114" s="236" t="s">
        <v>2018</v>
      </c>
      <c r="K114" s="236" t="s">
        <v>2061</v>
      </c>
      <c r="L114" s="236" t="s">
        <v>2061</v>
      </c>
      <c r="M114" s="236"/>
      <c r="N114" s="236"/>
      <c r="O114" s="236"/>
      <c r="R114" s="237"/>
    </row>
    <row r="115" spans="1:18">
      <c r="A115" s="229">
        <v>112</v>
      </c>
      <c r="B115" s="230" t="s">
        <v>673</v>
      </c>
      <c r="C115" s="235" t="s">
        <v>788</v>
      </c>
      <c r="D115" s="235" t="s">
        <v>787</v>
      </c>
      <c r="E115" s="235" t="s">
        <v>787</v>
      </c>
      <c r="F115" s="235" t="s">
        <v>1430</v>
      </c>
      <c r="G115" s="235" t="s">
        <v>1431</v>
      </c>
      <c r="H115" s="235" t="s">
        <v>1437</v>
      </c>
      <c r="I115" s="235" t="s">
        <v>786</v>
      </c>
      <c r="J115" s="236" t="s">
        <v>2018</v>
      </c>
      <c r="K115" s="236" t="s">
        <v>2062</v>
      </c>
      <c r="L115" s="236" t="s">
        <v>2062</v>
      </c>
      <c r="M115" s="236"/>
      <c r="N115" s="236"/>
      <c r="O115" s="236"/>
      <c r="R115" s="237"/>
    </row>
    <row r="116" spans="1:18">
      <c r="A116" s="229">
        <v>113</v>
      </c>
      <c r="B116" s="230" t="s">
        <v>673</v>
      </c>
      <c r="C116" s="235" t="s">
        <v>788</v>
      </c>
      <c r="D116" s="235" t="s">
        <v>787</v>
      </c>
      <c r="E116" s="235" t="s">
        <v>787</v>
      </c>
      <c r="F116" s="235" t="s">
        <v>1430</v>
      </c>
      <c r="G116" s="235" t="s">
        <v>1431</v>
      </c>
      <c r="H116" s="235" t="s">
        <v>1439</v>
      </c>
      <c r="I116" s="235" t="s">
        <v>789</v>
      </c>
      <c r="J116" s="236" t="s">
        <v>2018</v>
      </c>
      <c r="K116" s="236" t="s">
        <v>2062</v>
      </c>
      <c r="L116" s="236" t="s">
        <v>2062</v>
      </c>
      <c r="M116" s="236"/>
      <c r="N116" s="236"/>
      <c r="O116" s="236"/>
      <c r="R116" s="237"/>
    </row>
    <row r="117" spans="1:18">
      <c r="A117" s="234">
        <v>114</v>
      </c>
      <c r="B117" s="230" t="s">
        <v>673</v>
      </c>
      <c r="C117" s="235" t="s">
        <v>788</v>
      </c>
      <c r="D117" s="235" t="s">
        <v>787</v>
      </c>
      <c r="E117" s="235" t="s">
        <v>787</v>
      </c>
      <c r="F117" s="235" t="s">
        <v>1430</v>
      </c>
      <c r="G117" s="235" t="s">
        <v>1431</v>
      </c>
      <c r="H117" s="235" t="s">
        <v>1441</v>
      </c>
      <c r="I117" s="235" t="s">
        <v>789</v>
      </c>
      <c r="J117" s="236" t="s">
        <v>2018</v>
      </c>
      <c r="K117" s="236" t="s">
        <v>2063</v>
      </c>
      <c r="L117" s="236" t="s">
        <v>2063</v>
      </c>
      <c r="M117" s="236"/>
      <c r="N117" s="236"/>
      <c r="O117" s="236"/>
      <c r="R117" s="237"/>
    </row>
    <row r="118" spans="1:18">
      <c r="A118" s="234">
        <v>115</v>
      </c>
      <c r="B118" s="230" t="s">
        <v>673</v>
      </c>
      <c r="C118" s="235" t="s">
        <v>788</v>
      </c>
      <c r="D118" s="235" t="s">
        <v>787</v>
      </c>
      <c r="E118" s="235" t="s">
        <v>787</v>
      </c>
      <c r="F118" s="235" t="s">
        <v>1430</v>
      </c>
      <c r="G118" s="235" t="s">
        <v>1431</v>
      </c>
      <c r="H118" s="235" t="s">
        <v>1443</v>
      </c>
      <c r="I118" s="235" t="s">
        <v>789</v>
      </c>
      <c r="J118" s="236" t="s">
        <v>2018</v>
      </c>
      <c r="K118" s="236" t="s">
        <v>2063</v>
      </c>
      <c r="L118" s="236" t="s">
        <v>2063</v>
      </c>
      <c r="M118" s="236"/>
      <c r="N118" s="236"/>
      <c r="O118" s="236"/>
      <c r="R118" s="237"/>
    </row>
    <row r="119" spans="1:18">
      <c r="A119" s="229">
        <v>116</v>
      </c>
      <c r="B119" s="230" t="s">
        <v>673</v>
      </c>
      <c r="C119" s="235" t="s">
        <v>788</v>
      </c>
      <c r="D119" s="235" t="s">
        <v>787</v>
      </c>
      <c r="E119" s="235" t="s">
        <v>787</v>
      </c>
      <c r="F119" s="235" t="s">
        <v>1430</v>
      </c>
      <c r="G119" s="235" t="s">
        <v>1431</v>
      </c>
      <c r="H119" s="235" t="s">
        <v>1445</v>
      </c>
      <c r="I119" s="235" t="s">
        <v>789</v>
      </c>
      <c r="J119" s="236" t="s">
        <v>2018</v>
      </c>
      <c r="K119" s="236" t="s">
        <v>2064</v>
      </c>
      <c r="L119" s="236" t="s">
        <v>2064</v>
      </c>
      <c r="M119" s="236"/>
      <c r="N119" s="236"/>
      <c r="O119" s="236"/>
      <c r="R119" s="237"/>
    </row>
    <row r="120" spans="1:18">
      <c r="A120" s="234">
        <v>117</v>
      </c>
      <c r="B120" s="230" t="s">
        <v>673</v>
      </c>
      <c r="C120" s="235" t="s">
        <v>788</v>
      </c>
      <c r="D120" s="235" t="s">
        <v>787</v>
      </c>
      <c r="E120" s="235" t="s">
        <v>787</v>
      </c>
      <c r="F120" s="235" t="s">
        <v>1430</v>
      </c>
      <c r="G120" s="235" t="s">
        <v>1431</v>
      </c>
      <c r="H120" s="235" t="s">
        <v>1447</v>
      </c>
      <c r="I120" s="235" t="s">
        <v>789</v>
      </c>
      <c r="J120" s="236" t="s">
        <v>2018</v>
      </c>
      <c r="K120" s="236" t="s">
        <v>2064</v>
      </c>
      <c r="L120" s="236" t="s">
        <v>2064</v>
      </c>
      <c r="M120" s="236"/>
      <c r="N120" s="236"/>
      <c r="O120" s="236"/>
      <c r="R120" s="237"/>
    </row>
    <row r="121" spans="1:18">
      <c r="A121" s="234">
        <v>118</v>
      </c>
      <c r="B121" s="230" t="s">
        <v>673</v>
      </c>
      <c r="C121" s="235" t="s">
        <v>788</v>
      </c>
      <c r="D121" s="235" t="s">
        <v>787</v>
      </c>
      <c r="E121" s="235" t="s">
        <v>787</v>
      </c>
      <c r="F121" s="235" t="s">
        <v>1430</v>
      </c>
      <c r="G121" s="235" t="s">
        <v>1431</v>
      </c>
      <c r="H121" s="235" t="s">
        <v>1449</v>
      </c>
      <c r="I121" s="235" t="s">
        <v>790</v>
      </c>
      <c r="J121" s="236" t="s">
        <v>2018</v>
      </c>
      <c r="K121" s="236" t="s">
        <v>2065</v>
      </c>
      <c r="L121" s="236" t="s">
        <v>2065</v>
      </c>
      <c r="M121" s="236"/>
      <c r="N121" s="236"/>
      <c r="O121" s="236"/>
      <c r="R121" s="237"/>
    </row>
    <row r="122" spans="1:18">
      <c r="A122" s="229">
        <v>119</v>
      </c>
      <c r="B122" s="230" t="s">
        <v>673</v>
      </c>
      <c r="C122" s="235" t="s">
        <v>788</v>
      </c>
      <c r="D122" s="235" t="s">
        <v>787</v>
      </c>
      <c r="E122" s="235" t="s">
        <v>787</v>
      </c>
      <c r="F122" s="235" t="s">
        <v>1430</v>
      </c>
      <c r="G122" s="235" t="s">
        <v>1431</v>
      </c>
      <c r="H122" s="235" t="s">
        <v>1451</v>
      </c>
      <c r="I122" s="235" t="s">
        <v>790</v>
      </c>
      <c r="J122" s="236" t="s">
        <v>2018</v>
      </c>
      <c r="K122" s="236" t="s">
        <v>2065</v>
      </c>
      <c r="L122" s="236" t="s">
        <v>2065</v>
      </c>
      <c r="M122" s="236"/>
      <c r="N122" s="236"/>
      <c r="O122" s="236"/>
      <c r="R122" s="237"/>
    </row>
    <row r="123" spans="1:18">
      <c r="A123" s="229">
        <v>120</v>
      </c>
      <c r="B123" s="230" t="s">
        <v>673</v>
      </c>
      <c r="C123" s="235" t="s">
        <v>788</v>
      </c>
      <c r="D123" s="235" t="s">
        <v>787</v>
      </c>
      <c r="E123" s="235" t="s">
        <v>787</v>
      </c>
      <c r="F123" s="235" t="s">
        <v>1430</v>
      </c>
      <c r="G123" s="235" t="s">
        <v>1431</v>
      </c>
      <c r="H123" s="235" t="s">
        <v>1453</v>
      </c>
      <c r="I123" s="235" t="s">
        <v>790</v>
      </c>
      <c r="J123" s="236" t="s">
        <v>2018</v>
      </c>
      <c r="K123" s="236" t="s">
        <v>2066</v>
      </c>
      <c r="L123" s="236" t="s">
        <v>2066</v>
      </c>
      <c r="M123" s="236"/>
      <c r="N123" s="236"/>
      <c r="O123" s="236"/>
      <c r="R123" s="237"/>
    </row>
    <row r="124" spans="1:18">
      <c r="A124" s="234">
        <v>121</v>
      </c>
      <c r="B124" s="230" t="s">
        <v>673</v>
      </c>
      <c r="C124" s="235" t="s">
        <v>788</v>
      </c>
      <c r="D124" s="235" t="s">
        <v>787</v>
      </c>
      <c r="E124" s="235" t="s">
        <v>787</v>
      </c>
      <c r="F124" s="235" t="s">
        <v>1430</v>
      </c>
      <c r="G124" s="235" t="s">
        <v>1431</v>
      </c>
      <c r="H124" s="235" t="s">
        <v>1455</v>
      </c>
      <c r="I124" s="235" t="s">
        <v>790</v>
      </c>
      <c r="J124" s="236" t="s">
        <v>2018</v>
      </c>
      <c r="K124" s="236" t="s">
        <v>2066</v>
      </c>
      <c r="L124" s="236" t="s">
        <v>2066</v>
      </c>
      <c r="M124" s="236"/>
      <c r="N124" s="236"/>
      <c r="O124" s="236"/>
      <c r="R124" s="237"/>
    </row>
    <row r="125" spans="1:18">
      <c r="A125" s="234">
        <v>122</v>
      </c>
      <c r="B125" s="230" t="s">
        <v>673</v>
      </c>
      <c r="C125" s="235" t="s">
        <v>788</v>
      </c>
      <c r="D125" s="235" t="s">
        <v>787</v>
      </c>
      <c r="E125" s="235" t="s">
        <v>787</v>
      </c>
      <c r="F125" s="235" t="s">
        <v>1430</v>
      </c>
      <c r="G125" s="235" t="s">
        <v>1431</v>
      </c>
      <c r="H125" s="235" t="s">
        <v>1457</v>
      </c>
      <c r="I125" s="235" t="s">
        <v>790</v>
      </c>
      <c r="J125" s="236" t="s">
        <v>2018</v>
      </c>
      <c r="K125" s="236" t="s">
        <v>2067</v>
      </c>
      <c r="L125" s="236" t="s">
        <v>2067</v>
      </c>
      <c r="M125" s="236"/>
      <c r="N125" s="236"/>
      <c r="O125" s="236"/>
      <c r="R125" s="237"/>
    </row>
    <row r="126" spans="1:18">
      <c r="A126" s="229">
        <v>123</v>
      </c>
      <c r="B126" s="230" t="s">
        <v>673</v>
      </c>
      <c r="C126" s="235" t="s">
        <v>788</v>
      </c>
      <c r="D126" s="235" t="s">
        <v>787</v>
      </c>
      <c r="E126" s="235" t="s">
        <v>787</v>
      </c>
      <c r="F126" s="235" t="s">
        <v>1430</v>
      </c>
      <c r="G126" s="235" t="s">
        <v>1431</v>
      </c>
      <c r="H126" s="235" t="s">
        <v>1459</v>
      </c>
      <c r="I126" s="235" t="s">
        <v>791</v>
      </c>
      <c r="J126" s="236" t="s">
        <v>2018</v>
      </c>
      <c r="K126" s="236" t="s">
        <v>2067</v>
      </c>
      <c r="L126" s="236" t="s">
        <v>2067</v>
      </c>
      <c r="M126" s="236"/>
      <c r="N126" s="236"/>
      <c r="O126" s="236"/>
      <c r="R126" s="237"/>
    </row>
    <row r="127" spans="1:18">
      <c r="A127" s="229">
        <v>124</v>
      </c>
      <c r="B127" s="230" t="s">
        <v>673</v>
      </c>
      <c r="C127" s="235" t="s">
        <v>792</v>
      </c>
      <c r="D127" s="235" t="s">
        <v>793</v>
      </c>
      <c r="E127" s="235" t="s">
        <v>794</v>
      </c>
      <c r="F127" s="235" t="s">
        <v>1461</v>
      </c>
      <c r="G127" s="230" t="s">
        <v>1381</v>
      </c>
      <c r="H127" s="235" t="s">
        <v>795</v>
      </c>
      <c r="I127" s="235" t="s">
        <v>1473</v>
      </c>
      <c r="J127" s="236" t="s">
        <v>2088</v>
      </c>
      <c r="K127" s="236" t="s">
        <v>2108</v>
      </c>
      <c r="L127" s="236" t="s">
        <v>2108</v>
      </c>
      <c r="M127" s="236"/>
      <c r="N127" s="236"/>
      <c r="O127" s="236"/>
      <c r="R127" s="237"/>
    </row>
    <row r="128" spans="1:18" ht="54">
      <c r="A128" s="234">
        <v>125</v>
      </c>
      <c r="B128" s="230" t="s">
        <v>673</v>
      </c>
      <c r="C128" s="235" t="s">
        <v>792</v>
      </c>
      <c r="D128" s="235" t="s">
        <v>793</v>
      </c>
      <c r="E128" s="235" t="s">
        <v>794</v>
      </c>
      <c r="F128" s="235" t="s">
        <v>1461</v>
      </c>
      <c r="G128" s="235" t="s">
        <v>1431</v>
      </c>
      <c r="H128" s="243" t="s">
        <v>1463</v>
      </c>
      <c r="I128" s="235" t="s">
        <v>1473</v>
      </c>
      <c r="J128" s="236" t="s">
        <v>2018</v>
      </c>
      <c r="K128" s="236" t="s">
        <v>2028</v>
      </c>
      <c r="L128" s="236" t="s">
        <v>2028</v>
      </c>
      <c r="M128" s="236"/>
      <c r="N128" s="236"/>
      <c r="O128" s="236"/>
      <c r="R128" s="237"/>
    </row>
    <row r="129" spans="1:18">
      <c r="A129" s="234">
        <v>126</v>
      </c>
      <c r="B129" s="230" t="s">
        <v>673</v>
      </c>
      <c r="C129" s="235" t="s">
        <v>792</v>
      </c>
      <c r="D129" s="235" t="s">
        <v>793</v>
      </c>
      <c r="E129" s="235" t="s">
        <v>794</v>
      </c>
      <c r="F129" s="235" t="s">
        <v>1461</v>
      </c>
      <c r="G129" s="235" t="s">
        <v>1286</v>
      </c>
      <c r="H129" s="235" t="s">
        <v>796</v>
      </c>
      <c r="I129" s="235" t="s">
        <v>1473</v>
      </c>
      <c r="J129" s="236" t="s">
        <v>2088</v>
      </c>
      <c r="K129" s="236" t="s">
        <v>2112</v>
      </c>
      <c r="L129" s="236" t="s">
        <v>2112</v>
      </c>
      <c r="M129" s="236"/>
      <c r="N129" s="236"/>
      <c r="O129" s="236"/>
      <c r="R129" s="237"/>
    </row>
    <row r="130" spans="1:18">
      <c r="A130" s="229">
        <v>127</v>
      </c>
      <c r="B130" s="230" t="s">
        <v>673</v>
      </c>
      <c r="C130" s="235" t="s">
        <v>792</v>
      </c>
      <c r="D130" s="235" t="s">
        <v>793</v>
      </c>
      <c r="E130" s="235" t="s">
        <v>794</v>
      </c>
      <c r="F130" s="235" t="s">
        <v>1461</v>
      </c>
      <c r="G130" s="235" t="s">
        <v>1165</v>
      </c>
      <c r="H130" s="235" t="s">
        <v>797</v>
      </c>
      <c r="I130" s="235" t="s">
        <v>1473</v>
      </c>
      <c r="J130" s="236" t="s">
        <v>2018</v>
      </c>
      <c r="K130" s="236" t="s">
        <v>2117</v>
      </c>
      <c r="L130" s="236" t="s">
        <v>2117</v>
      </c>
      <c r="M130" s="236"/>
      <c r="N130" s="236"/>
      <c r="O130" s="236"/>
      <c r="R130" s="237"/>
    </row>
    <row r="131" spans="1:18">
      <c r="A131" s="229">
        <v>128</v>
      </c>
      <c r="B131" s="230" t="s">
        <v>673</v>
      </c>
      <c r="C131" s="235" t="s">
        <v>792</v>
      </c>
      <c r="D131" s="235" t="s">
        <v>793</v>
      </c>
      <c r="E131" s="235" t="s">
        <v>794</v>
      </c>
      <c r="F131" s="235" t="s">
        <v>1461</v>
      </c>
      <c r="G131" s="235" t="s">
        <v>1386</v>
      </c>
      <c r="H131" s="235" t="s">
        <v>798</v>
      </c>
      <c r="I131" s="235" t="s">
        <v>1473</v>
      </c>
      <c r="J131" s="236" t="s">
        <v>2018</v>
      </c>
      <c r="K131" s="236" t="s">
        <v>2094</v>
      </c>
      <c r="L131" s="236" t="s">
        <v>2096</v>
      </c>
      <c r="M131" s="236"/>
      <c r="N131" s="236"/>
      <c r="O131" s="236"/>
      <c r="R131" s="237"/>
    </row>
    <row r="132" spans="1:18" ht="40.5">
      <c r="A132" s="234">
        <v>129</v>
      </c>
      <c r="B132" s="230" t="s">
        <v>673</v>
      </c>
      <c r="C132" s="235" t="s">
        <v>792</v>
      </c>
      <c r="D132" s="235" t="s">
        <v>793</v>
      </c>
      <c r="E132" s="235" t="s">
        <v>794</v>
      </c>
      <c r="F132" s="235" t="s">
        <v>1461</v>
      </c>
      <c r="G132" s="235" t="s">
        <v>1431</v>
      </c>
      <c r="H132" s="243" t="s">
        <v>1465</v>
      </c>
      <c r="I132" s="235" t="s">
        <v>1475</v>
      </c>
      <c r="J132" s="236" t="s">
        <v>2018</v>
      </c>
      <c r="K132" s="236" t="s">
        <v>2028</v>
      </c>
      <c r="L132" s="236" t="s">
        <v>2028</v>
      </c>
      <c r="M132" s="236"/>
      <c r="N132" s="236"/>
      <c r="O132" s="236"/>
      <c r="R132" s="237"/>
    </row>
    <row r="133" spans="1:18" ht="54">
      <c r="A133" s="234">
        <v>130</v>
      </c>
      <c r="B133" s="230" t="s">
        <v>673</v>
      </c>
      <c r="C133" s="235" t="s">
        <v>792</v>
      </c>
      <c r="D133" s="235" t="s">
        <v>793</v>
      </c>
      <c r="E133" s="235" t="s">
        <v>794</v>
      </c>
      <c r="F133" s="235" t="s">
        <v>1461</v>
      </c>
      <c r="G133" s="235" t="s">
        <v>1431</v>
      </c>
      <c r="H133" s="243" t="s">
        <v>1467</v>
      </c>
      <c r="I133" s="235" t="s">
        <v>1475</v>
      </c>
      <c r="J133" s="236" t="s">
        <v>2018</v>
      </c>
      <c r="K133" s="236" t="s">
        <v>2029</v>
      </c>
      <c r="L133" s="236" t="s">
        <v>2029</v>
      </c>
      <c r="M133" s="236"/>
      <c r="N133" s="236"/>
      <c r="O133" s="236"/>
      <c r="R133" s="237"/>
    </row>
    <row r="134" spans="1:18">
      <c r="A134" s="229">
        <v>131</v>
      </c>
      <c r="B134" s="230" t="s">
        <v>673</v>
      </c>
      <c r="C134" s="235" t="s">
        <v>792</v>
      </c>
      <c r="D134" s="235" t="s">
        <v>793</v>
      </c>
      <c r="E134" s="235" t="s">
        <v>794</v>
      </c>
      <c r="F134" s="235" t="s">
        <v>1461</v>
      </c>
      <c r="G134" s="235" t="s">
        <v>1431</v>
      </c>
      <c r="H134" s="235" t="s">
        <v>1469</v>
      </c>
      <c r="I134" s="235" t="s">
        <v>1475</v>
      </c>
      <c r="J134" s="236" t="s">
        <v>2018</v>
      </c>
      <c r="K134" s="236" t="s">
        <v>2029</v>
      </c>
      <c r="L134" s="236" t="s">
        <v>2029</v>
      </c>
      <c r="M134" s="236"/>
      <c r="N134" s="236"/>
      <c r="O134" s="236"/>
      <c r="R134" s="237"/>
    </row>
    <row r="135" spans="1:18">
      <c r="A135" s="229">
        <v>132</v>
      </c>
      <c r="B135" s="230" t="s">
        <v>673</v>
      </c>
      <c r="C135" s="235" t="s">
        <v>792</v>
      </c>
      <c r="D135" s="235" t="s">
        <v>793</v>
      </c>
      <c r="E135" s="235" t="s">
        <v>794</v>
      </c>
      <c r="F135" s="235" t="s">
        <v>1461</v>
      </c>
      <c r="G135" s="235" t="s">
        <v>1167</v>
      </c>
      <c r="H135" s="235" t="s">
        <v>799</v>
      </c>
      <c r="I135" s="235" t="s">
        <v>1475</v>
      </c>
      <c r="J135" s="236" t="s">
        <v>2018</v>
      </c>
      <c r="K135" s="236" t="s">
        <v>2100</v>
      </c>
      <c r="L135" s="236" t="s">
        <v>2100</v>
      </c>
      <c r="M135" s="236"/>
      <c r="N135" s="236"/>
      <c r="O135" s="236"/>
      <c r="R135" s="237"/>
    </row>
    <row r="136" spans="1:18">
      <c r="A136" s="234">
        <v>133</v>
      </c>
      <c r="B136" s="230" t="s">
        <v>673</v>
      </c>
      <c r="C136" s="235" t="s">
        <v>792</v>
      </c>
      <c r="D136" s="235" t="s">
        <v>793</v>
      </c>
      <c r="E136" s="235" t="s">
        <v>794</v>
      </c>
      <c r="F136" s="235" t="s">
        <v>1461</v>
      </c>
      <c r="G136" s="235" t="s">
        <v>1431</v>
      </c>
      <c r="H136" s="235" t="s">
        <v>800</v>
      </c>
      <c r="I136" s="235" t="s">
        <v>1477</v>
      </c>
      <c r="J136" s="236" t="s">
        <v>2018</v>
      </c>
      <c r="K136" s="236" t="s">
        <v>2030</v>
      </c>
      <c r="L136" s="236" t="s">
        <v>2030</v>
      </c>
      <c r="M136" s="236"/>
      <c r="N136" s="236"/>
      <c r="O136" s="236"/>
      <c r="R136" s="237"/>
    </row>
    <row r="137" spans="1:18" ht="54">
      <c r="A137" s="234">
        <v>134</v>
      </c>
      <c r="B137" s="230" t="s">
        <v>673</v>
      </c>
      <c r="C137" s="235" t="s">
        <v>792</v>
      </c>
      <c r="D137" s="235" t="s">
        <v>793</v>
      </c>
      <c r="E137" s="235" t="s">
        <v>794</v>
      </c>
      <c r="F137" s="235" t="s">
        <v>1461</v>
      </c>
      <c r="G137" s="235" t="s">
        <v>1431</v>
      </c>
      <c r="H137" s="243" t="s">
        <v>1471</v>
      </c>
      <c r="I137" s="235" t="s">
        <v>1477</v>
      </c>
      <c r="J137" s="236" t="s">
        <v>2018</v>
      </c>
      <c r="K137" s="236" t="s">
        <v>2030</v>
      </c>
      <c r="L137" s="236" t="s">
        <v>2030</v>
      </c>
      <c r="M137" s="236"/>
      <c r="N137" s="236"/>
      <c r="O137" s="236"/>
      <c r="R137" s="237"/>
    </row>
    <row r="138" spans="1:18">
      <c r="A138" s="229">
        <v>135</v>
      </c>
      <c r="B138" s="230" t="s">
        <v>673</v>
      </c>
      <c r="C138" s="235" t="s">
        <v>792</v>
      </c>
      <c r="D138" s="235" t="s">
        <v>793</v>
      </c>
      <c r="E138" s="235" t="s">
        <v>794</v>
      </c>
      <c r="F138" s="235" t="s">
        <v>1461</v>
      </c>
      <c r="G138" s="235" t="s">
        <v>1288</v>
      </c>
      <c r="H138" s="235" t="s">
        <v>801</v>
      </c>
      <c r="I138" s="235" t="s">
        <v>1477</v>
      </c>
      <c r="J138" s="236" t="s">
        <v>2088</v>
      </c>
      <c r="K138" s="236" t="s">
        <v>2104</v>
      </c>
      <c r="L138" s="236" t="s">
        <v>2104</v>
      </c>
      <c r="M138" s="236"/>
      <c r="N138" s="236"/>
      <c r="O138" s="236"/>
      <c r="R138" s="237"/>
    </row>
    <row r="139" spans="1:18">
      <c r="A139" s="229">
        <v>136</v>
      </c>
      <c r="B139" s="230" t="s">
        <v>673</v>
      </c>
      <c r="C139" s="235" t="s">
        <v>803</v>
      </c>
      <c r="D139" s="235" t="s">
        <v>941</v>
      </c>
      <c r="E139" s="235" t="s">
        <v>926</v>
      </c>
      <c r="F139" s="235" t="s">
        <v>1479</v>
      </c>
      <c r="G139" s="235" t="s">
        <v>1431</v>
      </c>
      <c r="H139" s="235" t="s">
        <v>1481</v>
      </c>
      <c r="I139" s="235" t="s">
        <v>1483</v>
      </c>
      <c r="J139" s="236" t="s">
        <v>2018</v>
      </c>
      <c r="K139" s="236" t="s">
        <v>2031</v>
      </c>
      <c r="L139" s="236" t="s">
        <v>2031</v>
      </c>
      <c r="M139" s="236"/>
      <c r="N139" s="236"/>
      <c r="O139" s="236"/>
      <c r="R139" s="237"/>
    </row>
    <row r="140" spans="1:18">
      <c r="A140" s="234">
        <v>137</v>
      </c>
      <c r="B140" s="230" t="s">
        <v>673</v>
      </c>
      <c r="C140" s="235" t="s">
        <v>803</v>
      </c>
      <c r="D140" s="235" t="s">
        <v>804</v>
      </c>
      <c r="E140" s="235" t="s">
        <v>807</v>
      </c>
      <c r="F140" s="235" t="s">
        <v>1526</v>
      </c>
      <c r="G140" s="235" t="s">
        <v>1380</v>
      </c>
      <c r="H140" s="235" t="s">
        <v>805</v>
      </c>
      <c r="I140" s="235" t="s">
        <v>806</v>
      </c>
      <c r="J140" s="236" t="s">
        <v>2088</v>
      </c>
      <c r="K140" s="236" t="s">
        <v>2116</v>
      </c>
      <c r="L140" s="236" t="s">
        <v>2116</v>
      </c>
      <c r="M140" s="236"/>
      <c r="N140" s="236"/>
      <c r="O140" s="236"/>
      <c r="R140" s="237"/>
    </row>
    <row r="141" spans="1:18">
      <c r="A141" s="234">
        <v>138</v>
      </c>
      <c r="B141" s="230" t="s">
        <v>673</v>
      </c>
      <c r="C141" s="235" t="s">
        <v>803</v>
      </c>
      <c r="D141" s="235" t="s">
        <v>804</v>
      </c>
      <c r="E141" s="235" t="s">
        <v>807</v>
      </c>
      <c r="F141" s="235" t="s">
        <v>1526</v>
      </c>
      <c r="G141" s="235" t="s">
        <v>1380</v>
      </c>
      <c r="H141" s="235" t="s">
        <v>1485</v>
      </c>
      <c r="I141" s="235" t="s">
        <v>806</v>
      </c>
      <c r="J141" s="236" t="s">
        <v>2088</v>
      </c>
      <c r="K141" s="236" t="s">
        <v>2116</v>
      </c>
      <c r="L141" s="236" t="s">
        <v>2116</v>
      </c>
      <c r="M141" s="236"/>
      <c r="N141" s="236"/>
      <c r="O141" s="236"/>
      <c r="R141" s="237"/>
    </row>
    <row r="142" spans="1:18" ht="54">
      <c r="A142" s="229">
        <v>139</v>
      </c>
      <c r="B142" s="230" t="s">
        <v>673</v>
      </c>
      <c r="C142" s="235" t="s">
        <v>803</v>
      </c>
      <c r="D142" s="235" t="s">
        <v>804</v>
      </c>
      <c r="E142" s="235" t="s">
        <v>807</v>
      </c>
      <c r="F142" s="235" t="s">
        <v>1525</v>
      </c>
      <c r="G142" s="235" t="s">
        <v>1431</v>
      </c>
      <c r="H142" s="243" t="s">
        <v>1487</v>
      </c>
      <c r="I142" s="235" t="s">
        <v>808</v>
      </c>
      <c r="J142" s="236" t="s">
        <v>2018</v>
      </c>
      <c r="K142" s="236" t="s">
        <v>2031</v>
      </c>
      <c r="L142" s="236" t="s">
        <v>2031</v>
      </c>
      <c r="M142" s="236"/>
      <c r="N142" s="236"/>
      <c r="O142" s="236"/>
      <c r="R142" s="237"/>
    </row>
    <row r="143" spans="1:18">
      <c r="A143" s="234">
        <v>140</v>
      </c>
      <c r="B143" s="230" t="s">
        <v>673</v>
      </c>
      <c r="C143" s="235" t="s">
        <v>803</v>
      </c>
      <c r="D143" s="235" t="s">
        <v>804</v>
      </c>
      <c r="E143" s="235" t="s">
        <v>807</v>
      </c>
      <c r="F143" s="235" t="s">
        <v>1527</v>
      </c>
      <c r="G143" s="235" t="s">
        <v>1431</v>
      </c>
      <c r="H143" s="235" t="s">
        <v>1489</v>
      </c>
      <c r="I143" s="235" t="s">
        <v>808</v>
      </c>
      <c r="J143" s="236" t="s">
        <v>2018</v>
      </c>
      <c r="K143" s="236" t="s">
        <v>2032</v>
      </c>
      <c r="L143" s="236" t="s">
        <v>2032</v>
      </c>
      <c r="M143" s="236"/>
      <c r="N143" s="236"/>
      <c r="O143" s="236"/>
      <c r="R143" s="237"/>
    </row>
    <row r="144" spans="1:18">
      <c r="A144" s="234">
        <v>141</v>
      </c>
      <c r="B144" s="230" t="s">
        <v>673</v>
      </c>
      <c r="C144" s="235" t="s">
        <v>803</v>
      </c>
      <c r="D144" s="235" t="s">
        <v>804</v>
      </c>
      <c r="E144" s="235" t="s">
        <v>807</v>
      </c>
      <c r="F144" s="235" t="s">
        <v>1527</v>
      </c>
      <c r="G144" s="235" t="s">
        <v>1288</v>
      </c>
      <c r="H144" s="235" t="s">
        <v>1490</v>
      </c>
      <c r="I144" s="235" t="s">
        <v>808</v>
      </c>
      <c r="J144" s="236" t="s">
        <v>2088</v>
      </c>
      <c r="K144" s="236" t="s">
        <v>2106</v>
      </c>
      <c r="L144" s="236" t="s">
        <v>2106</v>
      </c>
      <c r="M144" s="236"/>
      <c r="N144" s="236"/>
      <c r="O144" s="236"/>
      <c r="R144" s="237"/>
    </row>
    <row r="145" spans="1:18">
      <c r="A145" s="229">
        <v>142</v>
      </c>
      <c r="B145" s="230" t="s">
        <v>673</v>
      </c>
      <c r="C145" s="235" t="s">
        <v>803</v>
      </c>
      <c r="D145" s="235" t="s">
        <v>804</v>
      </c>
      <c r="E145" s="235" t="s">
        <v>807</v>
      </c>
      <c r="F145" s="235" t="s">
        <v>1527</v>
      </c>
      <c r="G145" s="235" t="s">
        <v>1165</v>
      </c>
      <c r="H145" s="235" t="s">
        <v>809</v>
      </c>
      <c r="I145" s="235" t="s">
        <v>810</v>
      </c>
      <c r="J145" s="236" t="s">
        <v>2018</v>
      </c>
      <c r="K145" s="236" t="s">
        <v>2117</v>
      </c>
      <c r="L145" s="236" t="s">
        <v>2117</v>
      </c>
      <c r="M145" s="236"/>
      <c r="N145" s="236"/>
      <c r="O145" s="236"/>
      <c r="R145" s="237"/>
    </row>
    <row r="146" spans="1:18" ht="40.5">
      <c r="A146" s="229">
        <v>143</v>
      </c>
      <c r="B146" s="230" t="s">
        <v>673</v>
      </c>
      <c r="C146" s="235" t="s">
        <v>803</v>
      </c>
      <c r="D146" s="235" t="s">
        <v>804</v>
      </c>
      <c r="E146" s="235" t="s">
        <v>807</v>
      </c>
      <c r="F146" s="235" t="s">
        <v>1527</v>
      </c>
      <c r="G146" s="235" t="s">
        <v>1431</v>
      </c>
      <c r="H146" s="243" t="s">
        <v>1492</v>
      </c>
      <c r="I146" s="235" t="s">
        <v>810</v>
      </c>
      <c r="J146" s="236" t="s">
        <v>2018</v>
      </c>
      <c r="K146" s="236" t="s">
        <v>2032</v>
      </c>
      <c r="L146" s="236" t="s">
        <v>2032</v>
      </c>
      <c r="M146" s="236"/>
      <c r="N146" s="236"/>
      <c r="O146" s="236"/>
      <c r="R146" s="237"/>
    </row>
    <row r="147" spans="1:18">
      <c r="A147" s="234">
        <v>144</v>
      </c>
      <c r="B147" s="230" t="s">
        <v>673</v>
      </c>
      <c r="C147" s="235" t="s">
        <v>803</v>
      </c>
      <c r="D147" s="235" t="s">
        <v>804</v>
      </c>
      <c r="E147" s="235" t="s">
        <v>807</v>
      </c>
      <c r="F147" s="235" t="s">
        <v>1527</v>
      </c>
      <c r="G147" s="235" t="s">
        <v>1431</v>
      </c>
      <c r="H147" s="235" t="s">
        <v>811</v>
      </c>
      <c r="I147" s="235" t="s">
        <v>810</v>
      </c>
      <c r="J147" s="236" t="s">
        <v>2018</v>
      </c>
      <c r="K147" s="236" t="s">
        <v>2033</v>
      </c>
      <c r="L147" s="236" t="s">
        <v>2033</v>
      </c>
      <c r="M147" s="236"/>
      <c r="N147" s="236"/>
      <c r="O147" s="236"/>
      <c r="R147" s="237"/>
    </row>
    <row r="148" spans="1:18">
      <c r="A148" s="234">
        <v>145</v>
      </c>
      <c r="B148" s="230" t="s">
        <v>673</v>
      </c>
      <c r="C148" s="235" t="s">
        <v>803</v>
      </c>
      <c r="D148" s="235" t="s">
        <v>804</v>
      </c>
      <c r="E148" s="235" t="s">
        <v>807</v>
      </c>
      <c r="F148" s="235" t="s">
        <v>1527</v>
      </c>
      <c r="G148" s="235" t="s">
        <v>1431</v>
      </c>
      <c r="H148" s="235" t="s">
        <v>812</v>
      </c>
      <c r="I148" s="235" t="s">
        <v>810</v>
      </c>
      <c r="J148" s="236" t="s">
        <v>2018</v>
      </c>
      <c r="K148" s="236" t="s">
        <v>2033</v>
      </c>
      <c r="L148" s="236" t="s">
        <v>2033</v>
      </c>
      <c r="M148" s="236"/>
      <c r="N148" s="236"/>
      <c r="O148" s="236"/>
      <c r="R148" s="237"/>
    </row>
    <row r="149" spans="1:18">
      <c r="A149" s="229">
        <v>146</v>
      </c>
      <c r="B149" s="230" t="s">
        <v>673</v>
      </c>
      <c r="C149" s="235" t="s">
        <v>803</v>
      </c>
      <c r="D149" s="235" t="s">
        <v>804</v>
      </c>
      <c r="E149" s="235" t="s">
        <v>814</v>
      </c>
      <c r="F149" s="235"/>
      <c r="G149" s="230" t="s">
        <v>1381</v>
      </c>
      <c r="H149" s="235" t="s">
        <v>815</v>
      </c>
      <c r="I149" s="235" t="s">
        <v>813</v>
      </c>
      <c r="J149" s="236" t="s">
        <v>2088</v>
      </c>
      <c r="K149" s="236" t="s">
        <v>2110</v>
      </c>
      <c r="L149" s="236" t="s">
        <v>2110</v>
      </c>
      <c r="M149" s="236"/>
      <c r="N149" s="236"/>
      <c r="O149" s="236"/>
      <c r="R149" s="237"/>
    </row>
    <row r="150" spans="1:18">
      <c r="A150" s="229">
        <v>147</v>
      </c>
      <c r="B150" s="230" t="s">
        <v>673</v>
      </c>
      <c r="C150" s="235" t="s">
        <v>803</v>
      </c>
      <c r="D150" s="235" t="s">
        <v>804</v>
      </c>
      <c r="E150" s="235" t="s">
        <v>814</v>
      </c>
      <c r="F150" s="235"/>
      <c r="G150" s="235" t="s">
        <v>1380</v>
      </c>
      <c r="H150" s="235" t="s">
        <v>816</v>
      </c>
      <c r="I150" s="235" t="s">
        <v>813</v>
      </c>
      <c r="J150" s="236" t="s">
        <v>2088</v>
      </c>
      <c r="K150" s="236" t="s">
        <v>2116</v>
      </c>
      <c r="L150" s="236" t="s">
        <v>2116</v>
      </c>
      <c r="M150" s="236"/>
      <c r="N150" s="236"/>
      <c r="O150" s="236"/>
      <c r="R150" s="237"/>
    </row>
    <row r="151" spans="1:18">
      <c r="A151" s="234">
        <v>148</v>
      </c>
      <c r="B151" s="230" t="s">
        <v>673</v>
      </c>
      <c r="C151" s="235" t="s">
        <v>803</v>
      </c>
      <c r="D151" s="235" t="s">
        <v>804</v>
      </c>
      <c r="E151" s="235" t="s">
        <v>814</v>
      </c>
      <c r="F151" s="235"/>
      <c r="G151" s="235" t="s">
        <v>1380</v>
      </c>
      <c r="H151" s="235" t="s">
        <v>817</v>
      </c>
      <c r="I151" s="235" t="s">
        <v>813</v>
      </c>
      <c r="J151" s="236" t="s">
        <v>2088</v>
      </c>
      <c r="K151" s="236" t="s">
        <v>2117</v>
      </c>
      <c r="L151" s="236" t="s">
        <v>2117</v>
      </c>
      <c r="M151" s="236"/>
      <c r="N151" s="236"/>
      <c r="O151" s="236"/>
      <c r="R151" s="237"/>
    </row>
    <row r="152" spans="1:18" ht="54">
      <c r="A152" s="234">
        <v>149</v>
      </c>
      <c r="B152" s="230" t="s">
        <v>673</v>
      </c>
      <c r="C152" s="235" t="s">
        <v>803</v>
      </c>
      <c r="D152" s="235" t="s">
        <v>804</v>
      </c>
      <c r="E152" s="235" t="s">
        <v>819</v>
      </c>
      <c r="F152" s="235"/>
      <c r="G152" s="235" t="s">
        <v>1431</v>
      </c>
      <c r="H152" s="243" t="s">
        <v>1494</v>
      </c>
      <c r="I152" s="235" t="s">
        <v>818</v>
      </c>
      <c r="J152" s="236" t="s">
        <v>2018</v>
      </c>
      <c r="K152" s="236" t="s">
        <v>2034</v>
      </c>
      <c r="L152" s="236" t="s">
        <v>2034</v>
      </c>
      <c r="M152" s="236"/>
      <c r="N152" s="236"/>
      <c r="O152" s="236"/>
      <c r="R152" s="237"/>
    </row>
    <row r="153" spans="1:18">
      <c r="A153" s="229">
        <v>150</v>
      </c>
      <c r="B153" s="230" t="s">
        <v>673</v>
      </c>
      <c r="C153" s="235" t="s">
        <v>803</v>
      </c>
      <c r="D153" s="235" t="s">
        <v>804</v>
      </c>
      <c r="E153" s="235" t="s">
        <v>819</v>
      </c>
      <c r="F153" s="235"/>
      <c r="G153" s="235" t="s">
        <v>1165</v>
      </c>
      <c r="H153" s="235" t="s">
        <v>820</v>
      </c>
      <c r="I153" s="235" t="s">
        <v>818</v>
      </c>
      <c r="J153" s="236" t="s">
        <v>2018</v>
      </c>
      <c r="K153" s="236" t="s">
        <v>2118</v>
      </c>
      <c r="L153" s="236" t="s">
        <v>2118</v>
      </c>
      <c r="M153" s="236"/>
      <c r="N153" s="236"/>
      <c r="O153" s="236"/>
      <c r="R153" s="237"/>
    </row>
    <row r="154" spans="1:18" ht="54">
      <c r="A154" s="229">
        <v>151</v>
      </c>
      <c r="B154" s="230" t="s">
        <v>673</v>
      </c>
      <c r="C154" s="235" t="s">
        <v>803</v>
      </c>
      <c r="D154" s="235" t="s">
        <v>804</v>
      </c>
      <c r="E154" s="235" t="s">
        <v>819</v>
      </c>
      <c r="F154" s="235"/>
      <c r="G154" s="235" t="s">
        <v>1431</v>
      </c>
      <c r="H154" s="243" t="s">
        <v>1496</v>
      </c>
      <c r="I154" s="235" t="s">
        <v>818</v>
      </c>
      <c r="J154" s="236" t="s">
        <v>2018</v>
      </c>
      <c r="K154" s="236" t="s">
        <v>2034</v>
      </c>
      <c r="L154" s="236" t="s">
        <v>2034</v>
      </c>
      <c r="M154" s="236"/>
      <c r="N154" s="236"/>
      <c r="O154" s="236"/>
      <c r="R154" s="237"/>
    </row>
    <row r="155" spans="1:18" ht="67.5">
      <c r="A155" s="234">
        <v>152</v>
      </c>
      <c r="B155" s="230" t="s">
        <v>673</v>
      </c>
      <c r="C155" s="235" t="s">
        <v>803</v>
      </c>
      <c r="D155" s="235" t="s">
        <v>804</v>
      </c>
      <c r="E155" s="235" t="s">
        <v>819</v>
      </c>
      <c r="F155" s="235" t="s">
        <v>1528</v>
      </c>
      <c r="G155" s="235" t="s">
        <v>1167</v>
      </c>
      <c r="H155" s="243" t="s">
        <v>1498</v>
      </c>
      <c r="I155" s="235" t="s">
        <v>818</v>
      </c>
      <c r="J155" s="236" t="s">
        <v>2018</v>
      </c>
      <c r="K155" s="236" t="s">
        <v>2102</v>
      </c>
      <c r="L155" s="236" t="s">
        <v>2102</v>
      </c>
      <c r="M155" s="236"/>
      <c r="N155" s="236"/>
      <c r="O155" s="236"/>
      <c r="R155" s="237"/>
    </row>
    <row r="156" spans="1:18" ht="27">
      <c r="A156" s="234">
        <v>153</v>
      </c>
      <c r="B156" s="230" t="s">
        <v>673</v>
      </c>
      <c r="C156" s="235" t="s">
        <v>803</v>
      </c>
      <c r="D156" s="235" t="s">
        <v>804</v>
      </c>
      <c r="E156" s="235" t="s">
        <v>819</v>
      </c>
      <c r="F156" s="235" t="s">
        <v>1530</v>
      </c>
      <c r="G156" s="235" t="s">
        <v>1288</v>
      </c>
      <c r="H156" s="243" t="s">
        <v>1499</v>
      </c>
      <c r="I156" s="235" t="s">
        <v>821</v>
      </c>
      <c r="J156" s="236" t="s">
        <v>2088</v>
      </c>
      <c r="K156" s="236" t="s">
        <v>2106</v>
      </c>
      <c r="L156" s="236" t="s">
        <v>2106</v>
      </c>
      <c r="M156" s="236"/>
      <c r="N156" s="236"/>
      <c r="O156" s="236"/>
      <c r="R156" s="237"/>
    </row>
    <row r="157" spans="1:18">
      <c r="A157" s="229">
        <v>154</v>
      </c>
      <c r="B157" s="230" t="s">
        <v>673</v>
      </c>
      <c r="C157" s="235" t="s">
        <v>803</v>
      </c>
      <c r="D157" s="235" t="s">
        <v>804</v>
      </c>
      <c r="E157" s="235" t="s">
        <v>819</v>
      </c>
      <c r="F157" s="235"/>
      <c r="G157" s="235" t="s">
        <v>1165</v>
      </c>
      <c r="H157" s="235" t="s">
        <v>822</v>
      </c>
      <c r="I157" s="235" t="s">
        <v>821</v>
      </c>
      <c r="J157" s="236" t="s">
        <v>2018</v>
      </c>
      <c r="K157" s="236" t="s">
        <v>2118</v>
      </c>
      <c r="L157" s="236" t="s">
        <v>2118</v>
      </c>
      <c r="M157" s="236"/>
      <c r="N157" s="236"/>
      <c r="O157" s="236"/>
      <c r="R157" s="237"/>
    </row>
    <row r="158" spans="1:18" ht="54">
      <c r="A158" s="229">
        <v>155</v>
      </c>
      <c r="B158" s="230" t="s">
        <v>673</v>
      </c>
      <c r="C158" s="235" t="s">
        <v>803</v>
      </c>
      <c r="D158" s="235" t="s">
        <v>804</v>
      </c>
      <c r="E158" s="235" t="s">
        <v>819</v>
      </c>
      <c r="F158" s="235" t="s">
        <v>1528</v>
      </c>
      <c r="G158" s="235" t="s">
        <v>1167</v>
      </c>
      <c r="H158" s="243" t="s">
        <v>1501</v>
      </c>
      <c r="I158" s="235" t="s">
        <v>823</v>
      </c>
      <c r="J158" s="236" t="s">
        <v>2018</v>
      </c>
      <c r="K158" s="236" t="s">
        <v>2102</v>
      </c>
      <c r="L158" s="236" t="s">
        <v>2102</v>
      </c>
      <c r="M158" s="236"/>
      <c r="N158" s="236"/>
      <c r="O158" s="236"/>
      <c r="R158" s="237"/>
    </row>
    <row r="159" spans="1:18" ht="67.5">
      <c r="A159" s="234">
        <v>156</v>
      </c>
      <c r="B159" s="230" t="s">
        <v>673</v>
      </c>
      <c r="C159" s="235" t="s">
        <v>803</v>
      </c>
      <c r="D159" s="235" t="s">
        <v>804</v>
      </c>
      <c r="E159" s="235" t="s">
        <v>819</v>
      </c>
      <c r="F159" s="235"/>
      <c r="G159" s="235" t="s">
        <v>1431</v>
      </c>
      <c r="H159" s="243" t="s">
        <v>1503</v>
      </c>
      <c r="I159" s="235" t="s">
        <v>823</v>
      </c>
      <c r="J159" s="236" t="s">
        <v>2018</v>
      </c>
      <c r="K159" s="236" t="s">
        <v>2035</v>
      </c>
      <c r="L159" s="236" t="s">
        <v>2035</v>
      </c>
      <c r="M159" s="236"/>
      <c r="N159" s="236"/>
      <c r="O159" s="236"/>
      <c r="R159" s="237"/>
    </row>
    <row r="160" spans="1:18" ht="81">
      <c r="A160" s="234">
        <v>157</v>
      </c>
      <c r="B160" s="230" t="s">
        <v>673</v>
      </c>
      <c r="C160" s="235" t="s">
        <v>803</v>
      </c>
      <c r="D160" s="235" t="s">
        <v>804</v>
      </c>
      <c r="E160" s="235" t="s">
        <v>819</v>
      </c>
      <c r="F160" s="235"/>
      <c r="G160" s="235" t="s">
        <v>1431</v>
      </c>
      <c r="H160" s="243" t="s">
        <v>1505</v>
      </c>
      <c r="I160" s="235" t="s">
        <v>823</v>
      </c>
      <c r="J160" s="236" t="s">
        <v>2018</v>
      </c>
      <c r="K160" s="236" t="s">
        <v>2035</v>
      </c>
      <c r="L160" s="236" t="s">
        <v>2035</v>
      </c>
      <c r="M160" s="236"/>
      <c r="N160" s="236"/>
      <c r="O160" s="236"/>
      <c r="R160" s="237"/>
    </row>
    <row r="161" spans="1:18" ht="54">
      <c r="A161" s="229">
        <v>158</v>
      </c>
      <c r="B161" s="230" t="s">
        <v>673</v>
      </c>
      <c r="C161" s="235" t="s">
        <v>803</v>
      </c>
      <c r="D161" s="235" t="s">
        <v>804</v>
      </c>
      <c r="E161" s="235" t="s">
        <v>819</v>
      </c>
      <c r="F161" s="235"/>
      <c r="G161" s="235" t="s">
        <v>1431</v>
      </c>
      <c r="H161" s="243" t="s">
        <v>1507</v>
      </c>
      <c r="I161" s="235" t="s">
        <v>823</v>
      </c>
      <c r="J161" s="236" t="s">
        <v>2018</v>
      </c>
      <c r="K161" s="236" t="s">
        <v>2036</v>
      </c>
      <c r="L161" s="236" t="s">
        <v>2036</v>
      </c>
      <c r="M161" s="236"/>
      <c r="N161" s="236"/>
      <c r="O161" s="236"/>
      <c r="R161" s="237"/>
    </row>
    <row r="162" spans="1:18">
      <c r="A162" s="229">
        <v>159</v>
      </c>
      <c r="B162" s="230" t="s">
        <v>673</v>
      </c>
      <c r="C162" s="235" t="s">
        <v>803</v>
      </c>
      <c r="D162" s="235" t="s">
        <v>804</v>
      </c>
      <c r="E162" s="235" t="s">
        <v>825</v>
      </c>
      <c r="F162" s="235"/>
      <c r="G162" s="235" t="s">
        <v>1431</v>
      </c>
      <c r="H162" s="235" t="s">
        <v>826</v>
      </c>
      <c r="I162" s="235" t="s">
        <v>824</v>
      </c>
      <c r="J162" s="236" t="s">
        <v>2018</v>
      </c>
      <c r="K162" s="236" t="s">
        <v>2036</v>
      </c>
      <c r="L162" s="236" t="s">
        <v>2036</v>
      </c>
      <c r="M162" s="236"/>
      <c r="N162" s="236"/>
      <c r="O162" s="236"/>
      <c r="R162" s="237"/>
    </row>
    <row r="163" spans="1:18">
      <c r="A163" s="234">
        <v>160</v>
      </c>
      <c r="B163" s="230" t="s">
        <v>673</v>
      </c>
      <c r="C163" s="235" t="s">
        <v>803</v>
      </c>
      <c r="D163" s="235" t="s">
        <v>804</v>
      </c>
      <c r="E163" s="235" t="s">
        <v>825</v>
      </c>
      <c r="F163" s="235"/>
      <c r="G163" s="235" t="s">
        <v>1165</v>
      </c>
      <c r="H163" s="235" t="s">
        <v>827</v>
      </c>
      <c r="I163" s="235" t="s">
        <v>824</v>
      </c>
      <c r="J163" s="236" t="s">
        <v>2018</v>
      </c>
      <c r="K163" s="236" t="s">
        <v>2118</v>
      </c>
      <c r="L163" s="236" t="s">
        <v>2118</v>
      </c>
      <c r="M163" s="236"/>
      <c r="N163" s="236"/>
      <c r="O163" s="236"/>
      <c r="R163" s="237"/>
    </row>
    <row r="164" spans="1:18">
      <c r="A164" s="234">
        <v>161</v>
      </c>
      <c r="B164" s="230" t="s">
        <v>673</v>
      </c>
      <c r="C164" s="235" t="s">
        <v>803</v>
      </c>
      <c r="D164" s="235" t="s">
        <v>804</v>
      </c>
      <c r="E164" s="235" t="s">
        <v>825</v>
      </c>
      <c r="F164" s="235" t="s">
        <v>1528</v>
      </c>
      <c r="G164" s="235" t="s">
        <v>1167</v>
      </c>
      <c r="H164" s="235" t="s">
        <v>828</v>
      </c>
      <c r="I164" s="235" t="s">
        <v>824</v>
      </c>
      <c r="J164" s="236" t="s">
        <v>2018</v>
      </c>
      <c r="K164" s="236" t="s">
        <v>2103</v>
      </c>
      <c r="L164" s="236" t="s">
        <v>2103</v>
      </c>
      <c r="M164" s="236"/>
      <c r="N164" s="236"/>
      <c r="O164" s="236"/>
      <c r="R164" s="237"/>
    </row>
    <row r="165" spans="1:18">
      <c r="A165" s="229">
        <v>162</v>
      </c>
      <c r="B165" s="230" t="s">
        <v>673</v>
      </c>
      <c r="C165" s="235" t="s">
        <v>803</v>
      </c>
      <c r="D165" s="235" t="s">
        <v>804</v>
      </c>
      <c r="E165" s="235" t="s">
        <v>825</v>
      </c>
      <c r="F165" s="235"/>
      <c r="G165" s="235" t="s">
        <v>1167</v>
      </c>
      <c r="H165" s="235" t="s">
        <v>829</v>
      </c>
      <c r="I165" s="235" t="s">
        <v>824</v>
      </c>
      <c r="J165" s="236" t="s">
        <v>2018</v>
      </c>
      <c r="K165" s="236" t="s">
        <v>2103</v>
      </c>
      <c r="L165" s="236" t="s">
        <v>2103</v>
      </c>
      <c r="M165" s="236"/>
      <c r="N165" s="236"/>
      <c r="O165" s="236"/>
      <c r="R165" s="237"/>
    </row>
    <row r="166" spans="1:18" ht="40.5">
      <c r="A166" s="234">
        <v>163</v>
      </c>
      <c r="B166" s="230" t="s">
        <v>673</v>
      </c>
      <c r="C166" s="235" t="s">
        <v>803</v>
      </c>
      <c r="D166" s="235" t="s">
        <v>804</v>
      </c>
      <c r="E166" s="235" t="s">
        <v>825</v>
      </c>
      <c r="F166" s="235"/>
      <c r="G166" s="235" t="s">
        <v>1431</v>
      </c>
      <c r="H166" s="243" t="s">
        <v>1509</v>
      </c>
      <c r="I166" s="235" t="s">
        <v>824</v>
      </c>
      <c r="J166" s="236" t="s">
        <v>2018</v>
      </c>
      <c r="K166" s="236" t="s">
        <v>2037</v>
      </c>
      <c r="L166" s="236" t="s">
        <v>2037</v>
      </c>
      <c r="M166" s="236"/>
      <c r="N166" s="236"/>
      <c r="O166" s="236"/>
      <c r="R166" s="237"/>
    </row>
    <row r="167" spans="1:18">
      <c r="A167" s="234">
        <v>164</v>
      </c>
      <c r="B167" s="230" t="s">
        <v>673</v>
      </c>
      <c r="C167" s="235" t="s">
        <v>803</v>
      </c>
      <c r="D167" s="235" t="s">
        <v>804</v>
      </c>
      <c r="E167" s="235" t="s">
        <v>825</v>
      </c>
      <c r="F167" s="235"/>
      <c r="G167" s="235" t="s">
        <v>1431</v>
      </c>
      <c r="H167" s="235" t="s">
        <v>830</v>
      </c>
      <c r="I167" s="235" t="s">
        <v>824</v>
      </c>
      <c r="J167" s="236" t="s">
        <v>2018</v>
      </c>
      <c r="K167" s="236" t="s">
        <v>2037</v>
      </c>
      <c r="L167" s="236" t="s">
        <v>2037</v>
      </c>
      <c r="M167" s="236"/>
      <c r="N167" s="236"/>
      <c r="O167" s="236"/>
      <c r="R167" s="237"/>
    </row>
    <row r="168" spans="1:18">
      <c r="A168" s="229">
        <v>165</v>
      </c>
      <c r="B168" s="230" t="s">
        <v>673</v>
      </c>
      <c r="C168" s="235" t="s">
        <v>803</v>
      </c>
      <c r="D168" s="235" t="s">
        <v>939</v>
      </c>
      <c r="E168" s="235" t="s">
        <v>833</v>
      </c>
      <c r="F168" s="235"/>
      <c r="G168" s="230" t="s">
        <v>1381</v>
      </c>
      <c r="H168" s="235" t="s">
        <v>834</v>
      </c>
      <c r="I168" s="235" t="s">
        <v>831</v>
      </c>
      <c r="J168" s="236" t="s">
        <v>2088</v>
      </c>
      <c r="K168" s="236" t="s">
        <v>2110</v>
      </c>
      <c r="L168" s="236" t="s">
        <v>2110</v>
      </c>
      <c r="M168" s="236"/>
      <c r="N168" s="236"/>
      <c r="O168" s="236"/>
      <c r="R168" s="237"/>
    </row>
    <row r="169" spans="1:18">
      <c r="A169" s="229">
        <v>166</v>
      </c>
      <c r="B169" s="230" t="s">
        <v>673</v>
      </c>
      <c r="C169" s="235" t="s">
        <v>803</v>
      </c>
      <c r="D169" s="235" t="s">
        <v>832</v>
      </c>
      <c r="E169" s="235" t="s">
        <v>833</v>
      </c>
      <c r="F169" s="235"/>
      <c r="G169" s="235" t="s">
        <v>1431</v>
      </c>
      <c r="H169" s="235" t="s">
        <v>1511</v>
      </c>
      <c r="I169" s="235" t="s">
        <v>831</v>
      </c>
      <c r="J169" s="236" t="s">
        <v>2018</v>
      </c>
      <c r="K169" s="236" t="s">
        <v>2038</v>
      </c>
      <c r="L169" s="236" t="s">
        <v>2038</v>
      </c>
      <c r="M169" s="236"/>
      <c r="N169" s="236"/>
      <c r="O169" s="236"/>
      <c r="R169" s="237"/>
    </row>
    <row r="170" spans="1:18">
      <c r="A170" s="234">
        <v>167</v>
      </c>
      <c r="B170" s="230" t="s">
        <v>673</v>
      </c>
      <c r="C170" s="235" t="s">
        <v>803</v>
      </c>
      <c r="D170" s="235" t="s">
        <v>832</v>
      </c>
      <c r="E170" s="235" t="s">
        <v>833</v>
      </c>
      <c r="F170" s="235"/>
      <c r="G170" s="235" t="s">
        <v>1431</v>
      </c>
      <c r="H170" s="235" t="s">
        <v>835</v>
      </c>
      <c r="I170" s="235" t="s">
        <v>831</v>
      </c>
      <c r="J170" s="236" t="s">
        <v>2018</v>
      </c>
      <c r="K170" s="236" t="s">
        <v>2038</v>
      </c>
      <c r="L170" s="236" t="s">
        <v>2038</v>
      </c>
      <c r="M170" s="236"/>
      <c r="N170" s="236"/>
      <c r="O170" s="236"/>
      <c r="R170" s="237"/>
    </row>
    <row r="171" spans="1:18">
      <c r="A171" s="234">
        <v>168</v>
      </c>
      <c r="B171" s="230" t="s">
        <v>673</v>
      </c>
      <c r="C171" s="235" t="s">
        <v>803</v>
      </c>
      <c r="D171" s="235" t="s">
        <v>832</v>
      </c>
      <c r="E171" s="235" t="s">
        <v>833</v>
      </c>
      <c r="F171" s="235"/>
      <c r="G171" s="235" t="s">
        <v>1431</v>
      </c>
      <c r="H171" s="235" t="s">
        <v>837</v>
      </c>
      <c r="I171" s="235" t="s">
        <v>836</v>
      </c>
      <c r="J171" s="236" t="s">
        <v>2018</v>
      </c>
      <c r="K171" s="236" t="s">
        <v>2039</v>
      </c>
      <c r="L171" s="236" t="s">
        <v>2039</v>
      </c>
      <c r="M171" s="236"/>
      <c r="N171" s="236"/>
      <c r="O171" s="236"/>
      <c r="R171" s="237"/>
    </row>
    <row r="172" spans="1:18">
      <c r="A172" s="229">
        <v>169</v>
      </c>
      <c r="B172" s="230" t="s">
        <v>673</v>
      </c>
      <c r="C172" s="235" t="s">
        <v>803</v>
      </c>
      <c r="D172" s="235" t="s">
        <v>832</v>
      </c>
      <c r="E172" s="235" t="s">
        <v>833</v>
      </c>
      <c r="F172" s="235"/>
      <c r="G172" s="235" t="s">
        <v>1431</v>
      </c>
      <c r="H172" s="235" t="s">
        <v>838</v>
      </c>
      <c r="I172" s="235" t="s">
        <v>836</v>
      </c>
      <c r="J172" s="236" t="s">
        <v>2018</v>
      </c>
      <c r="K172" s="236" t="s">
        <v>2039</v>
      </c>
      <c r="L172" s="236" t="s">
        <v>2039</v>
      </c>
      <c r="M172" s="236"/>
      <c r="N172" s="236"/>
      <c r="O172" s="236"/>
      <c r="R172" s="237"/>
    </row>
    <row r="173" spans="1:18">
      <c r="A173" s="229">
        <v>170</v>
      </c>
      <c r="B173" s="230" t="s">
        <v>190</v>
      </c>
      <c r="C173" s="235" t="s">
        <v>86</v>
      </c>
      <c r="D173" s="235" t="s">
        <v>832</v>
      </c>
      <c r="E173" s="235" t="s">
        <v>833</v>
      </c>
      <c r="F173" s="235"/>
      <c r="G173" s="235" t="s">
        <v>1431</v>
      </c>
      <c r="H173" s="235" t="s">
        <v>839</v>
      </c>
      <c r="I173" s="235" t="s">
        <v>836</v>
      </c>
      <c r="J173" s="236" t="s">
        <v>2018</v>
      </c>
      <c r="K173" s="236" t="s">
        <v>2040</v>
      </c>
      <c r="L173" s="236" t="s">
        <v>2040</v>
      </c>
      <c r="M173" s="236"/>
      <c r="N173" s="236"/>
      <c r="O173" s="236"/>
      <c r="R173" s="237"/>
    </row>
    <row r="174" spans="1:18">
      <c r="A174" s="234">
        <v>171</v>
      </c>
      <c r="B174" s="230" t="s">
        <v>673</v>
      </c>
      <c r="C174" s="235" t="s">
        <v>803</v>
      </c>
      <c r="D174" s="235" t="s">
        <v>832</v>
      </c>
      <c r="E174" s="235" t="s">
        <v>833</v>
      </c>
      <c r="F174" s="235"/>
      <c r="G174" s="235" t="s">
        <v>1431</v>
      </c>
      <c r="H174" s="235" t="s">
        <v>1513</v>
      </c>
      <c r="I174" s="235" t="s">
        <v>836</v>
      </c>
      <c r="J174" s="236" t="s">
        <v>2018</v>
      </c>
      <c r="K174" s="236" t="s">
        <v>2040</v>
      </c>
      <c r="L174" s="236" t="s">
        <v>2040</v>
      </c>
      <c r="M174" s="236"/>
      <c r="N174" s="236"/>
      <c r="O174" s="236"/>
      <c r="R174" s="237"/>
    </row>
    <row r="175" spans="1:18">
      <c r="A175" s="234">
        <v>172</v>
      </c>
      <c r="B175" s="230" t="s">
        <v>673</v>
      </c>
      <c r="C175" s="235" t="s">
        <v>803</v>
      </c>
      <c r="D175" s="235" t="s">
        <v>832</v>
      </c>
      <c r="E175" s="235" t="s">
        <v>841</v>
      </c>
      <c r="F175" s="235"/>
      <c r="G175" s="230" t="s">
        <v>1381</v>
      </c>
      <c r="H175" s="235" t="s">
        <v>842</v>
      </c>
      <c r="I175" s="235" t="s">
        <v>840</v>
      </c>
      <c r="J175" s="236" t="s">
        <v>2088</v>
      </c>
      <c r="K175" s="236" t="s">
        <v>2110</v>
      </c>
      <c r="L175" s="236" t="s">
        <v>2110</v>
      </c>
      <c r="M175" s="236"/>
      <c r="N175" s="236"/>
      <c r="O175" s="236"/>
      <c r="R175" s="237"/>
    </row>
    <row r="176" spans="1:18">
      <c r="A176" s="229">
        <v>173</v>
      </c>
      <c r="B176" s="230" t="s">
        <v>673</v>
      </c>
      <c r="C176" s="235" t="s">
        <v>803</v>
      </c>
      <c r="D176" s="235" t="s">
        <v>832</v>
      </c>
      <c r="E176" s="235" t="s">
        <v>841</v>
      </c>
      <c r="F176" s="235" t="s">
        <v>1531</v>
      </c>
      <c r="G176" s="235" t="s">
        <v>1165</v>
      </c>
      <c r="H176" s="235" t="s">
        <v>843</v>
      </c>
      <c r="I176" s="235" t="s">
        <v>840</v>
      </c>
      <c r="J176" s="236" t="s">
        <v>2018</v>
      </c>
      <c r="K176" s="236" t="s">
        <v>2119</v>
      </c>
      <c r="L176" s="236" t="s">
        <v>2119</v>
      </c>
      <c r="M176" s="236"/>
      <c r="N176" s="236"/>
      <c r="O176" s="236"/>
      <c r="R176" s="237"/>
    </row>
    <row r="177" spans="1:18">
      <c r="A177" s="229">
        <v>174</v>
      </c>
      <c r="B177" s="230" t="s">
        <v>673</v>
      </c>
      <c r="C177" s="235" t="s">
        <v>803</v>
      </c>
      <c r="D177" s="235" t="s">
        <v>832</v>
      </c>
      <c r="E177" s="235" t="s">
        <v>841</v>
      </c>
      <c r="F177" s="235"/>
      <c r="G177" s="235" t="s">
        <v>1386</v>
      </c>
      <c r="H177" s="235" t="s">
        <v>844</v>
      </c>
      <c r="I177" s="235" t="s">
        <v>840</v>
      </c>
      <c r="J177" s="236" t="s">
        <v>2018</v>
      </c>
      <c r="K177" s="236" t="s">
        <v>2094</v>
      </c>
      <c r="L177" s="236" t="s">
        <v>2096</v>
      </c>
      <c r="M177" s="236"/>
      <c r="N177" s="236"/>
      <c r="O177" s="236"/>
      <c r="R177" s="237"/>
    </row>
    <row r="178" spans="1:18" ht="40.5">
      <c r="A178" s="234">
        <v>175</v>
      </c>
      <c r="B178" s="230" t="s">
        <v>673</v>
      </c>
      <c r="C178" s="235" t="s">
        <v>803</v>
      </c>
      <c r="D178" s="235" t="s">
        <v>832</v>
      </c>
      <c r="E178" s="235" t="s">
        <v>841</v>
      </c>
      <c r="F178" s="235"/>
      <c r="G178" s="235" t="s">
        <v>1431</v>
      </c>
      <c r="H178" s="243" t="s">
        <v>1515</v>
      </c>
      <c r="I178" s="235" t="s">
        <v>840</v>
      </c>
      <c r="J178" s="236" t="s">
        <v>2018</v>
      </c>
      <c r="K178" s="236" t="s">
        <v>2041</v>
      </c>
      <c r="L178" s="236" t="s">
        <v>2041</v>
      </c>
      <c r="M178" s="236"/>
      <c r="N178" s="236"/>
      <c r="O178" s="236"/>
      <c r="R178" s="237"/>
    </row>
    <row r="179" spans="1:18">
      <c r="A179" s="234">
        <v>176</v>
      </c>
      <c r="B179" s="230" t="s">
        <v>673</v>
      </c>
      <c r="C179" s="235" t="s">
        <v>803</v>
      </c>
      <c r="D179" s="235" t="s">
        <v>832</v>
      </c>
      <c r="E179" s="235" t="s">
        <v>841</v>
      </c>
      <c r="F179" s="235"/>
      <c r="G179" s="235" t="s">
        <v>1431</v>
      </c>
      <c r="H179" s="235" t="s">
        <v>846</v>
      </c>
      <c r="I179" s="235" t="s">
        <v>845</v>
      </c>
      <c r="J179" s="236" t="s">
        <v>2018</v>
      </c>
      <c r="K179" s="236" t="s">
        <v>2041</v>
      </c>
      <c r="L179" s="236" t="s">
        <v>2041</v>
      </c>
      <c r="M179" s="236"/>
      <c r="N179" s="236"/>
      <c r="O179" s="236"/>
      <c r="R179" s="237"/>
    </row>
    <row r="180" spans="1:18" ht="54">
      <c r="A180" s="229">
        <v>177</v>
      </c>
      <c r="B180" s="230" t="s">
        <v>673</v>
      </c>
      <c r="C180" s="235" t="s">
        <v>803</v>
      </c>
      <c r="D180" s="235" t="s">
        <v>832</v>
      </c>
      <c r="E180" s="235" t="s">
        <v>841</v>
      </c>
      <c r="F180" s="235"/>
      <c r="G180" s="235" t="s">
        <v>1431</v>
      </c>
      <c r="H180" s="243" t="s">
        <v>1517</v>
      </c>
      <c r="I180" s="235" t="s">
        <v>845</v>
      </c>
      <c r="J180" s="236" t="s">
        <v>2018</v>
      </c>
      <c r="K180" s="236" t="s">
        <v>2042</v>
      </c>
      <c r="L180" s="236" t="s">
        <v>2042</v>
      </c>
      <c r="M180" s="236"/>
      <c r="N180" s="236"/>
      <c r="O180" s="236"/>
      <c r="R180" s="237"/>
    </row>
    <row r="181" spans="1:18" ht="40.5">
      <c r="A181" s="229">
        <v>178</v>
      </c>
      <c r="B181" s="230" t="s">
        <v>673</v>
      </c>
      <c r="C181" s="235" t="s">
        <v>803</v>
      </c>
      <c r="D181" s="235" t="s">
        <v>832</v>
      </c>
      <c r="E181" s="235" t="s">
        <v>841</v>
      </c>
      <c r="F181" s="235"/>
      <c r="G181" s="235" t="s">
        <v>1431</v>
      </c>
      <c r="H181" s="243" t="s">
        <v>1519</v>
      </c>
      <c r="I181" s="235" t="s">
        <v>847</v>
      </c>
      <c r="J181" s="236" t="s">
        <v>2018</v>
      </c>
      <c r="K181" s="236" t="s">
        <v>2042</v>
      </c>
      <c r="L181" s="236" t="s">
        <v>2042</v>
      </c>
      <c r="M181" s="236"/>
      <c r="N181" s="236"/>
      <c r="O181" s="236"/>
      <c r="R181" s="237"/>
    </row>
    <row r="182" spans="1:18">
      <c r="A182" s="234">
        <v>179</v>
      </c>
      <c r="B182" s="230" t="s">
        <v>673</v>
      </c>
      <c r="C182" s="235" t="s">
        <v>803</v>
      </c>
      <c r="D182" s="235" t="s">
        <v>832</v>
      </c>
      <c r="E182" s="235" t="s">
        <v>841</v>
      </c>
      <c r="F182" s="235"/>
      <c r="G182" s="235" t="s">
        <v>1431</v>
      </c>
      <c r="H182" s="235" t="s">
        <v>1521</v>
      </c>
      <c r="I182" s="235" t="s">
        <v>848</v>
      </c>
      <c r="J182" s="236" t="s">
        <v>2018</v>
      </c>
      <c r="K182" s="236" t="s">
        <v>2043</v>
      </c>
      <c r="L182" s="236" t="s">
        <v>2043</v>
      </c>
      <c r="M182" s="236"/>
      <c r="N182" s="236"/>
      <c r="O182" s="236"/>
      <c r="R182" s="237"/>
    </row>
    <row r="183" spans="1:18">
      <c r="A183" s="234">
        <v>180</v>
      </c>
      <c r="B183" s="230" t="s">
        <v>673</v>
      </c>
      <c r="C183" s="235" t="s">
        <v>803</v>
      </c>
      <c r="D183" s="235" t="s">
        <v>832</v>
      </c>
      <c r="E183" s="235" t="s">
        <v>841</v>
      </c>
      <c r="F183" s="235"/>
      <c r="G183" s="235" t="s">
        <v>1431</v>
      </c>
      <c r="H183" s="235" t="s">
        <v>849</v>
      </c>
      <c r="I183" s="235" t="s">
        <v>848</v>
      </c>
      <c r="J183" s="236" t="s">
        <v>2018</v>
      </c>
      <c r="K183" s="236" t="s">
        <v>2043</v>
      </c>
      <c r="L183" s="236" t="s">
        <v>2043</v>
      </c>
      <c r="M183" s="236"/>
      <c r="N183" s="236"/>
      <c r="O183" s="236"/>
      <c r="R183" s="237"/>
    </row>
    <row r="184" spans="1:18">
      <c r="A184" s="229">
        <v>181</v>
      </c>
      <c r="B184" s="230" t="s">
        <v>673</v>
      </c>
      <c r="C184" s="235" t="s">
        <v>803</v>
      </c>
      <c r="D184" s="235" t="s">
        <v>832</v>
      </c>
      <c r="E184" s="235" t="s">
        <v>841</v>
      </c>
      <c r="F184" s="235"/>
      <c r="G184" s="235" t="s">
        <v>1224</v>
      </c>
      <c r="H184" s="235" t="s">
        <v>850</v>
      </c>
      <c r="I184" s="235" t="s">
        <v>848</v>
      </c>
      <c r="J184" s="236" t="s">
        <v>2088</v>
      </c>
      <c r="K184" s="236" t="s">
        <v>2096</v>
      </c>
      <c r="L184" s="236" t="s">
        <v>2096</v>
      </c>
      <c r="M184" s="236"/>
      <c r="N184" s="236"/>
      <c r="O184" s="236"/>
      <c r="R184" s="237"/>
    </row>
    <row r="185" spans="1:18" ht="54">
      <c r="A185" s="229">
        <v>182</v>
      </c>
      <c r="B185" s="230" t="s">
        <v>673</v>
      </c>
      <c r="C185" s="235" t="s">
        <v>803</v>
      </c>
      <c r="D185" s="235" t="s">
        <v>832</v>
      </c>
      <c r="E185" s="235" t="s">
        <v>841</v>
      </c>
      <c r="F185" s="235"/>
      <c r="G185" s="235" t="s">
        <v>1431</v>
      </c>
      <c r="H185" s="243" t="s">
        <v>1523</v>
      </c>
      <c r="I185" s="235" t="s">
        <v>851</v>
      </c>
      <c r="J185" s="236" t="s">
        <v>2018</v>
      </c>
      <c r="K185" s="236" t="s">
        <v>2044</v>
      </c>
      <c r="L185" s="236" t="s">
        <v>2044</v>
      </c>
      <c r="M185" s="236"/>
      <c r="N185" s="236"/>
      <c r="O185" s="236"/>
      <c r="R185" s="237"/>
    </row>
    <row r="186" spans="1:18">
      <c r="A186" s="234">
        <v>183</v>
      </c>
      <c r="B186" s="230" t="s">
        <v>673</v>
      </c>
      <c r="C186" s="235" t="s">
        <v>803</v>
      </c>
      <c r="D186" s="235" t="s">
        <v>832</v>
      </c>
      <c r="E186" s="235" t="s">
        <v>853</v>
      </c>
      <c r="F186" s="235"/>
      <c r="G186" s="235" t="s">
        <v>1431</v>
      </c>
      <c r="H186" s="235" t="s">
        <v>854</v>
      </c>
      <c r="I186" s="235" t="s">
        <v>852</v>
      </c>
      <c r="J186" s="236" t="s">
        <v>2018</v>
      </c>
      <c r="K186" s="236" t="s">
        <v>2044</v>
      </c>
      <c r="L186" s="236" t="s">
        <v>2044</v>
      </c>
      <c r="M186" s="236"/>
      <c r="N186" s="236"/>
      <c r="O186" s="236"/>
      <c r="R186" s="237"/>
    </row>
    <row r="187" spans="1:18">
      <c r="A187" s="234">
        <v>184</v>
      </c>
      <c r="B187" s="230" t="s">
        <v>673</v>
      </c>
      <c r="C187" s="235" t="s">
        <v>855</v>
      </c>
      <c r="D187" s="235" t="s">
        <v>856</v>
      </c>
      <c r="E187" s="235" t="s">
        <v>857</v>
      </c>
      <c r="F187" s="235" t="s">
        <v>1555</v>
      </c>
      <c r="G187" s="235" t="s">
        <v>1431</v>
      </c>
      <c r="H187" s="235" t="s">
        <v>1533</v>
      </c>
      <c r="I187" s="235" t="s">
        <v>858</v>
      </c>
      <c r="J187" s="236" t="s">
        <v>2018</v>
      </c>
      <c r="K187" s="236" t="s">
        <v>2045</v>
      </c>
      <c r="L187" s="236" t="s">
        <v>2045</v>
      </c>
      <c r="M187" s="236"/>
      <c r="N187" s="236"/>
      <c r="O187" s="236"/>
      <c r="R187" s="237"/>
    </row>
    <row r="188" spans="1:18">
      <c r="A188" s="229">
        <v>185</v>
      </c>
      <c r="B188" s="230" t="s">
        <v>673</v>
      </c>
      <c r="C188" s="235" t="s">
        <v>855</v>
      </c>
      <c r="D188" s="235" t="s">
        <v>856</v>
      </c>
      <c r="E188" s="235" t="s">
        <v>857</v>
      </c>
      <c r="F188" s="235"/>
      <c r="G188" s="235" t="s">
        <v>1286</v>
      </c>
      <c r="H188" s="235" t="s">
        <v>859</v>
      </c>
      <c r="I188" s="235" t="s">
        <v>858</v>
      </c>
      <c r="J188" s="236" t="s">
        <v>2088</v>
      </c>
      <c r="K188" s="236" t="s">
        <v>2112</v>
      </c>
      <c r="L188" s="236" t="s">
        <v>2112</v>
      </c>
      <c r="M188" s="236"/>
      <c r="N188" s="236"/>
      <c r="O188" s="236"/>
      <c r="R188" s="237"/>
    </row>
    <row r="189" spans="1:18" ht="40.5">
      <c r="A189" s="234">
        <v>186</v>
      </c>
      <c r="B189" s="230" t="s">
        <v>673</v>
      </c>
      <c r="C189" s="235" t="s">
        <v>855</v>
      </c>
      <c r="D189" s="235" t="s">
        <v>856</v>
      </c>
      <c r="E189" s="235" t="s">
        <v>857</v>
      </c>
      <c r="F189" s="235" t="s">
        <v>1555</v>
      </c>
      <c r="G189" s="235" t="s">
        <v>1431</v>
      </c>
      <c r="H189" s="243" t="s">
        <v>1535</v>
      </c>
      <c r="I189" s="235" t="s">
        <v>858</v>
      </c>
      <c r="J189" s="236" t="s">
        <v>2018</v>
      </c>
      <c r="K189" s="236" t="s">
        <v>2045</v>
      </c>
      <c r="L189" s="236" t="s">
        <v>2045</v>
      </c>
      <c r="M189" s="236"/>
      <c r="N189" s="236"/>
      <c r="O189" s="236"/>
      <c r="R189" s="237"/>
    </row>
    <row r="190" spans="1:18">
      <c r="A190" s="234">
        <v>187</v>
      </c>
      <c r="B190" s="230" t="s">
        <v>673</v>
      </c>
      <c r="C190" s="235" t="s">
        <v>855</v>
      </c>
      <c r="D190" s="235" t="s">
        <v>856</v>
      </c>
      <c r="E190" s="235" t="s">
        <v>857</v>
      </c>
      <c r="F190" s="235"/>
      <c r="G190" s="235" t="s">
        <v>1380</v>
      </c>
      <c r="H190" s="235" t="s">
        <v>861</v>
      </c>
      <c r="I190" s="235" t="s">
        <v>860</v>
      </c>
      <c r="J190" s="236" t="s">
        <v>2088</v>
      </c>
      <c r="K190" s="236" t="s">
        <v>2117</v>
      </c>
      <c r="L190" s="236" t="s">
        <v>2117</v>
      </c>
      <c r="M190" s="236"/>
      <c r="N190" s="236"/>
      <c r="O190" s="236"/>
      <c r="R190" s="237"/>
    </row>
    <row r="191" spans="1:18">
      <c r="A191" s="229">
        <v>188</v>
      </c>
      <c r="B191" s="230" t="s">
        <v>673</v>
      </c>
      <c r="C191" s="235" t="s">
        <v>855</v>
      </c>
      <c r="D191" s="235" t="s">
        <v>856</v>
      </c>
      <c r="E191" s="235" t="s">
        <v>857</v>
      </c>
      <c r="F191" s="235" t="s">
        <v>1557</v>
      </c>
      <c r="G191" s="235" t="s">
        <v>1380</v>
      </c>
      <c r="H191" s="235" t="s">
        <v>1537</v>
      </c>
      <c r="I191" s="235" t="s">
        <v>860</v>
      </c>
      <c r="J191" s="236" t="s">
        <v>2088</v>
      </c>
      <c r="K191" s="236" t="s">
        <v>2118</v>
      </c>
      <c r="L191" s="236" t="s">
        <v>2118</v>
      </c>
      <c r="M191" s="236"/>
      <c r="N191" s="236"/>
      <c r="O191" s="236"/>
      <c r="R191" s="237"/>
    </row>
    <row r="192" spans="1:18">
      <c r="A192" s="229">
        <v>189</v>
      </c>
      <c r="B192" s="230" t="s">
        <v>673</v>
      </c>
      <c r="C192" s="235" t="s">
        <v>855</v>
      </c>
      <c r="D192" s="235" t="s">
        <v>856</v>
      </c>
      <c r="E192" s="235" t="s">
        <v>857</v>
      </c>
      <c r="F192" s="235" t="s">
        <v>1559</v>
      </c>
      <c r="G192" s="235" t="s">
        <v>1431</v>
      </c>
      <c r="H192" s="235" t="s">
        <v>1539</v>
      </c>
      <c r="I192" s="235" t="s">
        <v>860</v>
      </c>
      <c r="J192" s="236" t="s">
        <v>2018</v>
      </c>
      <c r="K192" s="236" t="s">
        <v>2046</v>
      </c>
      <c r="L192" s="236" t="s">
        <v>2046</v>
      </c>
      <c r="M192" s="236"/>
      <c r="N192" s="236"/>
      <c r="O192" s="236"/>
      <c r="R192" s="237"/>
    </row>
    <row r="193" spans="1:18">
      <c r="A193" s="234">
        <v>190</v>
      </c>
      <c r="B193" s="230" t="s">
        <v>673</v>
      </c>
      <c r="C193" s="235" t="s">
        <v>855</v>
      </c>
      <c r="D193" s="235" t="s">
        <v>856</v>
      </c>
      <c r="E193" s="235" t="s">
        <v>857</v>
      </c>
      <c r="F193" s="235"/>
      <c r="G193" s="235" t="s">
        <v>1431</v>
      </c>
      <c r="H193" s="235" t="s">
        <v>862</v>
      </c>
      <c r="I193" s="235" t="s">
        <v>860</v>
      </c>
      <c r="J193" s="236" t="s">
        <v>2018</v>
      </c>
      <c r="K193" s="236" t="s">
        <v>2046</v>
      </c>
      <c r="L193" s="236" t="s">
        <v>2046</v>
      </c>
      <c r="M193" s="236"/>
      <c r="N193" s="236"/>
      <c r="O193" s="236"/>
      <c r="R193" s="237"/>
    </row>
    <row r="194" spans="1:18">
      <c r="A194" s="234">
        <v>191</v>
      </c>
      <c r="B194" s="230" t="s">
        <v>673</v>
      </c>
      <c r="C194" s="235" t="s">
        <v>855</v>
      </c>
      <c r="D194" s="235" t="s">
        <v>856</v>
      </c>
      <c r="E194" s="235" t="s">
        <v>857</v>
      </c>
      <c r="F194" s="235"/>
      <c r="G194" s="235" t="s">
        <v>1431</v>
      </c>
      <c r="H194" s="235" t="s">
        <v>864</v>
      </c>
      <c r="I194" s="235" t="s">
        <v>863</v>
      </c>
      <c r="J194" s="236" t="s">
        <v>2018</v>
      </c>
      <c r="K194" s="236" t="s">
        <v>2047</v>
      </c>
      <c r="L194" s="236" t="s">
        <v>2047</v>
      </c>
      <c r="M194" s="236"/>
      <c r="N194" s="236"/>
      <c r="O194" s="236"/>
      <c r="R194" s="237"/>
    </row>
    <row r="195" spans="1:18">
      <c r="A195" s="229">
        <v>192</v>
      </c>
      <c r="B195" s="230" t="s">
        <v>673</v>
      </c>
      <c r="C195" s="235" t="s">
        <v>855</v>
      </c>
      <c r="D195" s="235" t="s">
        <v>856</v>
      </c>
      <c r="E195" s="235" t="s">
        <v>857</v>
      </c>
      <c r="F195" s="235"/>
      <c r="G195" s="235" t="s">
        <v>1380</v>
      </c>
      <c r="H195" s="235" t="s">
        <v>865</v>
      </c>
      <c r="I195" s="235" t="s">
        <v>868</v>
      </c>
      <c r="J195" s="236" t="s">
        <v>2088</v>
      </c>
      <c r="K195" s="236" t="s">
        <v>2118</v>
      </c>
      <c r="L195" s="236" t="s">
        <v>2118</v>
      </c>
      <c r="M195" s="236"/>
      <c r="N195" s="236"/>
      <c r="O195" s="236"/>
      <c r="R195" s="237"/>
    </row>
    <row r="196" spans="1:18">
      <c r="A196" s="229">
        <v>193</v>
      </c>
      <c r="B196" s="230" t="s">
        <v>673</v>
      </c>
      <c r="C196" s="235" t="s">
        <v>855</v>
      </c>
      <c r="D196" s="235" t="s">
        <v>856</v>
      </c>
      <c r="E196" s="235" t="s">
        <v>857</v>
      </c>
      <c r="F196" s="235"/>
      <c r="G196" s="230" t="s">
        <v>1381</v>
      </c>
      <c r="H196" s="235" t="s">
        <v>866</v>
      </c>
      <c r="I196" s="235" t="s">
        <v>868</v>
      </c>
      <c r="J196" s="236" t="s">
        <v>2088</v>
      </c>
      <c r="K196" s="236" t="s">
        <v>2121</v>
      </c>
      <c r="L196" s="236" t="s">
        <v>2121</v>
      </c>
      <c r="M196" s="236"/>
      <c r="N196" s="236"/>
      <c r="O196" s="236"/>
      <c r="R196" s="237"/>
    </row>
    <row r="197" spans="1:18">
      <c r="A197" s="234">
        <v>194</v>
      </c>
      <c r="B197" s="230" t="s">
        <v>673</v>
      </c>
      <c r="C197" s="235" t="s">
        <v>855</v>
      </c>
      <c r="D197" s="235" t="s">
        <v>856</v>
      </c>
      <c r="E197" s="235" t="s">
        <v>857</v>
      </c>
      <c r="F197" s="235"/>
      <c r="G197" s="235" t="s">
        <v>1380</v>
      </c>
      <c r="H197" s="235" t="s">
        <v>867</v>
      </c>
      <c r="I197" s="235" t="s">
        <v>868</v>
      </c>
      <c r="J197" s="236" t="s">
        <v>2088</v>
      </c>
      <c r="K197" s="236" t="s">
        <v>2118</v>
      </c>
      <c r="L197" s="236" t="s">
        <v>2118</v>
      </c>
      <c r="M197" s="236"/>
      <c r="N197" s="236"/>
      <c r="O197" s="236"/>
      <c r="R197" s="237"/>
    </row>
    <row r="198" spans="1:18">
      <c r="A198" s="234">
        <v>195</v>
      </c>
      <c r="B198" s="230" t="s">
        <v>673</v>
      </c>
      <c r="C198" s="235" t="s">
        <v>855</v>
      </c>
      <c r="D198" s="235" t="s">
        <v>856</v>
      </c>
      <c r="E198" s="235" t="s">
        <v>857</v>
      </c>
      <c r="F198" s="235"/>
      <c r="G198" s="230" t="s">
        <v>1381</v>
      </c>
      <c r="H198" s="235" t="s">
        <v>869</v>
      </c>
      <c r="I198" s="235" t="s">
        <v>871</v>
      </c>
      <c r="J198" s="236" t="s">
        <v>2088</v>
      </c>
      <c r="K198" s="236" t="s">
        <v>2121</v>
      </c>
      <c r="L198" s="236" t="s">
        <v>2121</v>
      </c>
      <c r="M198" s="236"/>
      <c r="N198" s="236"/>
      <c r="O198" s="236"/>
      <c r="R198" s="237"/>
    </row>
    <row r="199" spans="1:18">
      <c r="A199" s="229">
        <v>196</v>
      </c>
      <c r="B199" s="230" t="s">
        <v>673</v>
      </c>
      <c r="C199" s="235" t="s">
        <v>855</v>
      </c>
      <c r="D199" s="235" t="s">
        <v>856</v>
      </c>
      <c r="E199" s="235" t="s">
        <v>857</v>
      </c>
      <c r="F199" s="235"/>
      <c r="G199" s="235" t="s">
        <v>1431</v>
      </c>
      <c r="H199" s="235" t="s">
        <v>870</v>
      </c>
      <c r="I199" s="235" t="s">
        <v>871</v>
      </c>
      <c r="J199" s="236" t="s">
        <v>2018</v>
      </c>
      <c r="K199" s="236" t="s">
        <v>2047</v>
      </c>
      <c r="L199" s="236" t="s">
        <v>2047</v>
      </c>
      <c r="M199" s="236"/>
      <c r="N199" s="236"/>
      <c r="O199" s="236"/>
      <c r="R199" s="237"/>
    </row>
    <row r="200" spans="1:18" ht="15.75" customHeight="1">
      <c r="A200" s="229">
        <v>197</v>
      </c>
      <c r="B200" s="230" t="s">
        <v>673</v>
      </c>
      <c r="C200" s="235" t="s">
        <v>855</v>
      </c>
      <c r="D200" s="235" t="s">
        <v>856</v>
      </c>
      <c r="E200" s="235" t="s">
        <v>873</v>
      </c>
      <c r="F200" s="235"/>
      <c r="G200" s="235" t="s">
        <v>1380</v>
      </c>
      <c r="H200" s="235" t="s">
        <v>872</v>
      </c>
      <c r="I200" s="235" t="s">
        <v>875</v>
      </c>
      <c r="J200" s="236" t="s">
        <v>2088</v>
      </c>
      <c r="K200" s="236" t="s">
        <v>2119</v>
      </c>
      <c r="L200" s="236" t="s">
        <v>2119</v>
      </c>
      <c r="M200" s="236"/>
      <c r="N200" s="236"/>
      <c r="O200" s="236"/>
      <c r="R200" s="237"/>
    </row>
    <row r="201" spans="1:18">
      <c r="A201" s="234">
        <v>198</v>
      </c>
      <c r="B201" s="230" t="s">
        <v>673</v>
      </c>
      <c r="C201" s="235" t="s">
        <v>855</v>
      </c>
      <c r="D201" s="235" t="s">
        <v>856</v>
      </c>
      <c r="E201" s="235" t="s">
        <v>873</v>
      </c>
      <c r="F201" s="235"/>
      <c r="G201" s="235" t="s">
        <v>1380</v>
      </c>
      <c r="H201" s="235" t="s">
        <v>874</v>
      </c>
      <c r="I201" s="235" t="s">
        <v>875</v>
      </c>
      <c r="J201" s="236" t="s">
        <v>2088</v>
      </c>
      <c r="K201" s="236" t="s">
        <v>2119</v>
      </c>
      <c r="L201" s="236" t="s">
        <v>2119</v>
      </c>
      <c r="M201" s="236"/>
      <c r="N201" s="236"/>
      <c r="O201" s="236"/>
      <c r="R201" s="237"/>
    </row>
    <row r="202" spans="1:18">
      <c r="A202" s="234">
        <v>199</v>
      </c>
      <c r="B202" s="230" t="s">
        <v>673</v>
      </c>
      <c r="C202" s="235" t="s">
        <v>855</v>
      </c>
      <c r="D202" s="235" t="s">
        <v>856</v>
      </c>
      <c r="E202" s="235" t="s">
        <v>873</v>
      </c>
      <c r="F202" s="235"/>
      <c r="G202" s="235" t="s">
        <v>1165</v>
      </c>
      <c r="H202" s="235" t="s">
        <v>877</v>
      </c>
      <c r="I202" s="235" t="s">
        <v>876</v>
      </c>
      <c r="J202" s="236" t="s">
        <v>2018</v>
      </c>
      <c r="K202" s="236" t="s">
        <v>2119</v>
      </c>
      <c r="L202" s="236" t="s">
        <v>2119</v>
      </c>
      <c r="M202" s="236"/>
      <c r="N202" s="236"/>
      <c r="O202" s="236"/>
      <c r="R202" s="237"/>
    </row>
    <row r="203" spans="1:18" ht="40.5">
      <c r="A203" s="229">
        <v>200</v>
      </c>
      <c r="B203" s="230" t="s">
        <v>673</v>
      </c>
      <c r="C203" s="235" t="s">
        <v>855</v>
      </c>
      <c r="D203" s="235" t="s">
        <v>856</v>
      </c>
      <c r="E203" s="235" t="s">
        <v>873</v>
      </c>
      <c r="F203" s="235" t="s">
        <v>1552</v>
      </c>
      <c r="G203" s="235" t="s">
        <v>1431</v>
      </c>
      <c r="H203" s="243" t="s">
        <v>1541</v>
      </c>
      <c r="I203" s="235" t="s">
        <v>876</v>
      </c>
      <c r="J203" s="236" t="s">
        <v>2018</v>
      </c>
      <c r="K203" s="236" t="s">
        <v>2048</v>
      </c>
      <c r="L203" s="236" t="s">
        <v>2048</v>
      </c>
      <c r="M203" s="236"/>
      <c r="N203" s="236"/>
      <c r="O203" s="236"/>
      <c r="R203" s="237"/>
    </row>
    <row r="204" spans="1:18" ht="27">
      <c r="A204" s="229">
        <v>201</v>
      </c>
      <c r="B204" s="230" t="s">
        <v>190</v>
      </c>
      <c r="C204" s="235" t="s">
        <v>198</v>
      </c>
      <c r="D204" s="235" t="s">
        <v>856</v>
      </c>
      <c r="E204" s="235" t="s">
        <v>873</v>
      </c>
      <c r="F204" s="235" t="s">
        <v>1553</v>
      </c>
      <c r="G204" s="235" t="s">
        <v>1431</v>
      </c>
      <c r="H204" s="243" t="s">
        <v>1543</v>
      </c>
      <c r="I204" s="235" t="s">
        <v>876</v>
      </c>
      <c r="J204" s="236" t="s">
        <v>2018</v>
      </c>
      <c r="K204" s="236" t="s">
        <v>2048</v>
      </c>
      <c r="L204" s="236" t="s">
        <v>2048</v>
      </c>
      <c r="M204" s="236"/>
      <c r="N204" s="236"/>
      <c r="O204" s="236"/>
      <c r="R204" s="237"/>
    </row>
    <row r="205" spans="1:18" ht="27">
      <c r="A205" s="234">
        <v>202</v>
      </c>
      <c r="B205" s="230" t="s">
        <v>673</v>
      </c>
      <c r="C205" s="235" t="s">
        <v>855</v>
      </c>
      <c r="D205" s="235" t="s">
        <v>856</v>
      </c>
      <c r="E205" s="235" t="s">
        <v>873</v>
      </c>
      <c r="F205" s="235" t="s">
        <v>1553</v>
      </c>
      <c r="G205" s="235" t="s">
        <v>1431</v>
      </c>
      <c r="H205" s="243" t="s">
        <v>1545</v>
      </c>
      <c r="I205" s="235" t="s">
        <v>876</v>
      </c>
      <c r="J205" s="236" t="s">
        <v>2018</v>
      </c>
      <c r="K205" s="236" t="s">
        <v>2049</v>
      </c>
      <c r="L205" s="236" t="s">
        <v>2049</v>
      </c>
      <c r="M205" s="236"/>
      <c r="N205" s="236"/>
      <c r="O205" s="236"/>
      <c r="R205" s="237"/>
    </row>
    <row r="206" spans="1:18">
      <c r="A206" s="234">
        <v>203</v>
      </c>
      <c r="B206" s="230" t="s">
        <v>673</v>
      </c>
      <c r="C206" s="235" t="s">
        <v>855</v>
      </c>
      <c r="D206" s="235" t="s">
        <v>856</v>
      </c>
      <c r="E206" s="235" t="s">
        <v>873</v>
      </c>
      <c r="F206" s="235"/>
      <c r="G206" s="230" t="s">
        <v>1381</v>
      </c>
      <c r="H206" s="235" t="s">
        <v>879</v>
      </c>
      <c r="I206" s="235" t="s">
        <v>878</v>
      </c>
      <c r="J206" s="236" t="s">
        <v>2088</v>
      </c>
      <c r="K206" s="236" t="s">
        <v>2121</v>
      </c>
      <c r="L206" s="236" t="s">
        <v>2121</v>
      </c>
      <c r="M206" s="236"/>
      <c r="N206" s="236"/>
      <c r="O206" s="236"/>
      <c r="R206" s="237"/>
    </row>
    <row r="207" spans="1:18">
      <c r="A207" s="229">
        <v>204</v>
      </c>
      <c r="B207" s="230" t="s">
        <v>673</v>
      </c>
      <c r="C207" s="235" t="s">
        <v>855</v>
      </c>
      <c r="D207" s="235" t="s">
        <v>856</v>
      </c>
      <c r="E207" s="235" t="s">
        <v>873</v>
      </c>
      <c r="F207" s="235"/>
      <c r="G207" s="235" t="s">
        <v>1165</v>
      </c>
      <c r="H207" s="235" t="s">
        <v>880</v>
      </c>
      <c r="I207" s="235" t="s">
        <v>878</v>
      </c>
      <c r="J207" s="236" t="s">
        <v>2018</v>
      </c>
      <c r="K207" s="236" t="s">
        <v>2119</v>
      </c>
      <c r="L207" s="236" t="s">
        <v>2119</v>
      </c>
      <c r="M207" s="236"/>
      <c r="N207" s="236"/>
      <c r="O207" s="236"/>
      <c r="R207" s="237"/>
    </row>
    <row r="208" spans="1:18">
      <c r="A208" s="229">
        <v>205</v>
      </c>
      <c r="B208" s="230" t="s">
        <v>673</v>
      </c>
      <c r="C208" s="235" t="s">
        <v>855</v>
      </c>
      <c r="D208" s="235" t="s">
        <v>856</v>
      </c>
      <c r="E208" s="235" t="s">
        <v>873</v>
      </c>
      <c r="F208" s="235"/>
      <c r="G208" s="235" t="s">
        <v>1431</v>
      </c>
      <c r="H208" s="235" t="s">
        <v>1547</v>
      </c>
      <c r="I208" s="235" t="s">
        <v>878</v>
      </c>
      <c r="J208" s="236" t="s">
        <v>2018</v>
      </c>
      <c r="K208" s="236" t="s">
        <v>2049</v>
      </c>
      <c r="L208" s="236" t="s">
        <v>2049</v>
      </c>
      <c r="M208" s="236"/>
      <c r="N208" s="236"/>
      <c r="O208" s="236"/>
      <c r="R208" s="237"/>
    </row>
    <row r="209" spans="1:18">
      <c r="A209" s="234">
        <v>206</v>
      </c>
      <c r="B209" s="230" t="s">
        <v>673</v>
      </c>
      <c r="C209" s="235" t="s">
        <v>855</v>
      </c>
      <c r="D209" s="235" t="s">
        <v>856</v>
      </c>
      <c r="E209" s="235" t="s">
        <v>873</v>
      </c>
      <c r="F209" s="235"/>
      <c r="G209" s="235" t="s">
        <v>1165</v>
      </c>
      <c r="H209" s="235" t="s">
        <v>881</v>
      </c>
      <c r="I209" s="235" t="s">
        <v>878</v>
      </c>
      <c r="J209" s="236" t="s">
        <v>2018</v>
      </c>
      <c r="K209" s="236" t="s">
        <v>2120</v>
      </c>
      <c r="L209" s="236" t="s">
        <v>2120</v>
      </c>
      <c r="M209" s="236"/>
      <c r="N209" s="236"/>
      <c r="O209" s="236"/>
      <c r="R209" s="237"/>
    </row>
    <row r="210" spans="1:18">
      <c r="A210" s="234">
        <v>207</v>
      </c>
      <c r="B210" s="230" t="s">
        <v>673</v>
      </c>
      <c r="C210" s="235" t="s">
        <v>855</v>
      </c>
      <c r="D210" s="235" t="s">
        <v>856</v>
      </c>
      <c r="E210" s="235" t="s">
        <v>873</v>
      </c>
      <c r="F210" s="235"/>
      <c r="G210" s="235" t="s">
        <v>1431</v>
      </c>
      <c r="H210" s="235" t="s">
        <v>882</v>
      </c>
      <c r="I210" s="235" t="s">
        <v>878</v>
      </c>
      <c r="J210" s="236" t="s">
        <v>2018</v>
      </c>
      <c r="K210" s="236" t="s">
        <v>2050</v>
      </c>
      <c r="L210" s="236" t="s">
        <v>2050</v>
      </c>
      <c r="M210" s="236"/>
      <c r="N210" s="236"/>
      <c r="O210" s="236"/>
      <c r="R210" s="237"/>
    </row>
    <row r="211" spans="1:18">
      <c r="A211" s="229">
        <v>208</v>
      </c>
      <c r="B211" s="230" t="s">
        <v>673</v>
      </c>
      <c r="C211" s="235" t="s">
        <v>855</v>
      </c>
      <c r="D211" s="235" t="s">
        <v>856</v>
      </c>
      <c r="E211" s="235" t="s">
        <v>873</v>
      </c>
      <c r="F211" s="235"/>
      <c r="G211" s="235" t="s">
        <v>1431</v>
      </c>
      <c r="H211" s="235" t="s">
        <v>1549</v>
      </c>
      <c r="I211" s="235" t="s">
        <v>883</v>
      </c>
      <c r="J211" s="236" t="s">
        <v>2018</v>
      </c>
      <c r="K211" s="236" t="s">
        <v>2050</v>
      </c>
      <c r="L211" s="236" t="s">
        <v>2050</v>
      </c>
      <c r="M211" s="236"/>
      <c r="N211" s="236"/>
      <c r="O211" s="236"/>
      <c r="R211" s="237"/>
    </row>
    <row r="212" spans="1:18">
      <c r="A212" s="234">
        <v>209</v>
      </c>
      <c r="B212" s="230" t="s">
        <v>673</v>
      </c>
      <c r="C212" s="235" t="s">
        <v>855</v>
      </c>
      <c r="D212" s="235" t="s">
        <v>856</v>
      </c>
      <c r="E212" s="235" t="s">
        <v>873</v>
      </c>
      <c r="F212" s="235"/>
      <c r="G212" s="235" t="s">
        <v>1165</v>
      </c>
      <c r="H212" s="235" t="s">
        <v>880</v>
      </c>
      <c r="I212" s="235" t="s">
        <v>883</v>
      </c>
      <c r="J212" s="236" t="s">
        <v>2018</v>
      </c>
      <c r="K212" s="236" t="s">
        <v>2120</v>
      </c>
      <c r="L212" s="236" t="s">
        <v>2120</v>
      </c>
      <c r="M212" s="236"/>
      <c r="N212" s="236"/>
      <c r="O212" s="236"/>
      <c r="R212" s="237"/>
    </row>
    <row r="213" spans="1:18">
      <c r="A213" s="234">
        <v>210</v>
      </c>
      <c r="B213" s="230" t="s">
        <v>673</v>
      </c>
      <c r="C213" s="235" t="s">
        <v>855</v>
      </c>
      <c r="D213" s="235" t="s">
        <v>856</v>
      </c>
      <c r="E213" s="235" t="s">
        <v>873</v>
      </c>
      <c r="F213" s="235"/>
      <c r="G213" s="235" t="s">
        <v>1165</v>
      </c>
      <c r="H213" s="235" t="s">
        <v>884</v>
      </c>
      <c r="I213" s="235" t="s">
        <v>883</v>
      </c>
      <c r="J213" s="236" t="s">
        <v>2018</v>
      </c>
      <c r="K213" s="236" t="s">
        <v>2120</v>
      </c>
      <c r="L213" s="236" t="s">
        <v>2120</v>
      </c>
      <c r="M213" s="236"/>
      <c r="N213" s="236"/>
      <c r="O213" s="236"/>
      <c r="R213" s="237"/>
    </row>
    <row r="214" spans="1:18">
      <c r="A214" s="229">
        <v>211</v>
      </c>
      <c r="B214" s="230" t="s">
        <v>673</v>
      </c>
      <c r="C214" s="235" t="s">
        <v>855</v>
      </c>
      <c r="D214" s="235" t="s">
        <v>856</v>
      </c>
      <c r="E214" s="235" t="s">
        <v>885</v>
      </c>
      <c r="F214" s="235"/>
      <c r="G214" s="230" t="s">
        <v>1381</v>
      </c>
      <c r="H214" s="235" t="s">
        <v>886</v>
      </c>
      <c r="I214" s="235" t="s">
        <v>887</v>
      </c>
      <c r="J214" s="236" t="s">
        <v>2088</v>
      </c>
      <c r="K214" s="236" t="s">
        <v>2111</v>
      </c>
      <c r="L214" s="236" t="s">
        <v>2111</v>
      </c>
      <c r="M214" s="236"/>
      <c r="N214" s="236"/>
      <c r="O214" s="236"/>
      <c r="R214" s="237"/>
    </row>
    <row r="215" spans="1:18">
      <c r="A215" s="229">
        <v>212</v>
      </c>
      <c r="B215" s="230" t="s">
        <v>673</v>
      </c>
      <c r="C215" s="235" t="s">
        <v>855</v>
      </c>
      <c r="D215" s="235" t="s">
        <v>856</v>
      </c>
      <c r="E215" s="235" t="s">
        <v>885</v>
      </c>
      <c r="F215" s="235"/>
      <c r="G215" s="235" t="s">
        <v>1380</v>
      </c>
      <c r="H215" s="235" t="s">
        <v>872</v>
      </c>
      <c r="I215" s="235" t="s">
        <v>888</v>
      </c>
      <c r="J215" s="236" t="s">
        <v>2088</v>
      </c>
      <c r="K215" s="236" t="s">
        <v>2119</v>
      </c>
      <c r="L215" s="236" t="s">
        <v>2119</v>
      </c>
      <c r="M215" s="236"/>
      <c r="N215" s="236"/>
      <c r="O215" s="236"/>
      <c r="R215" s="237"/>
    </row>
    <row r="216" spans="1:18">
      <c r="A216" s="234">
        <v>213</v>
      </c>
      <c r="B216" s="230" t="s">
        <v>673</v>
      </c>
      <c r="C216" s="235" t="s">
        <v>855</v>
      </c>
      <c r="D216" s="235" t="s">
        <v>856</v>
      </c>
      <c r="E216" s="235" t="s">
        <v>885</v>
      </c>
      <c r="F216" s="235" t="s">
        <v>1378</v>
      </c>
      <c r="G216" s="235" t="s">
        <v>1380</v>
      </c>
      <c r="H216" s="235" t="s">
        <v>874</v>
      </c>
      <c r="I216" s="235" t="s">
        <v>888</v>
      </c>
      <c r="J216" s="236" t="s">
        <v>2088</v>
      </c>
      <c r="K216" s="236" t="s">
        <v>2120</v>
      </c>
      <c r="L216" s="236" t="s">
        <v>2120</v>
      </c>
      <c r="M216" s="236"/>
      <c r="N216" s="236"/>
      <c r="O216" s="236"/>
      <c r="R216" s="237"/>
    </row>
    <row r="217" spans="1:18">
      <c r="A217" s="234">
        <v>214</v>
      </c>
      <c r="B217" s="230" t="s">
        <v>673</v>
      </c>
      <c r="C217" s="235" t="s">
        <v>855</v>
      </c>
      <c r="D217" s="235" t="s">
        <v>857</v>
      </c>
      <c r="E217" s="235" t="s">
        <v>885</v>
      </c>
      <c r="F217" s="235"/>
      <c r="G217" s="235" t="s">
        <v>1380</v>
      </c>
      <c r="H217" s="235" t="s">
        <v>889</v>
      </c>
      <c r="I217" s="235" t="s">
        <v>888</v>
      </c>
      <c r="J217" s="236" t="s">
        <v>2088</v>
      </c>
      <c r="K217" s="236" t="s">
        <v>2120</v>
      </c>
      <c r="L217" s="236" t="s">
        <v>2120</v>
      </c>
      <c r="M217" s="236"/>
      <c r="N217" s="236"/>
      <c r="O217" s="236"/>
      <c r="R217" s="237"/>
    </row>
    <row r="218" spans="1:18">
      <c r="A218" s="229">
        <v>215</v>
      </c>
      <c r="B218" s="230" t="s">
        <v>673</v>
      </c>
      <c r="C218" s="235" t="s">
        <v>855</v>
      </c>
      <c r="D218" s="235" t="s">
        <v>856</v>
      </c>
      <c r="E218" s="235" t="s">
        <v>885</v>
      </c>
      <c r="F218" s="235" t="s">
        <v>1551</v>
      </c>
      <c r="G218" s="230" t="s">
        <v>1381</v>
      </c>
      <c r="H218" s="235" t="s">
        <v>890</v>
      </c>
      <c r="I218" s="235" t="s">
        <v>888</v>
      </c>
      <c r="J218" s="236" t="s">
        <v>2088</v>
      </c>
      <c r="K218" s="236" t="s">
        <v>2111</v>
      </c>
      <c r="L218" s="236" t="s">
        <v>2111</v>
      </c>
      <c r="M218" s="236"/>
      <c r="N218" s="236"/>
      <c r="O218" s="236"/>
      <c r="R218" s="237"/>
    </row>
    <row r="219" spans="1:18">
      <c r="A219" s="229">
        <v>216</v>
      </c>
      <c r="B219" s="230" t="s">
        <v>673</v>
      </c>
      <c r="C219" s="235" t="s">
        <v>855</v>
      </c>
      <c r="D219" s="235" t="s">
        <v>856</v>
      </c>
      <c r="E219" s="235" t="s">
        <v>892</v>
      </c>
      <c r="F219" s="235"/>
      <c r="G219" s="235" t="s">
        <v>1431</v>
      </c>
      <c r="H219" s="235" t="s">
        <v>893</v>
      </c>
      <c r="I219" s="235" t="s">
        <v>891</v>
      </c>
      <c r="J219" s="236" t="s">
        <v>2018</v>
      </c>
      <c r="K219" s="236" t="s">
        <v>2051</v>
      </c>
      <c r="L219" s="236" t="s">
        <v>2051</v>
      </c>
      <c r="M219" s="236"/>
      <c r="N219" s="236"/>
      <c r="O219" s="236"/>
      <c r="R219" s="237"/>
    </row>
    <row r="220" spans="1:18">
      <c r="A220" s="234">
        <v>217</v>
      </c>
      <c r="B220" s="230" t="s">
        <v>673</v>
      </c>
      <c r="C220" s="235" t="s">
        <v>855</v>
      </c>
      <c r="D220" s="235" t="s">
        <v>856</v>
      </c>
      <c r="E220" s="235" t="s">
        <v>892</v>
      </c>
      <c r="F220" s="235"/>
      <c r="G220" s="235" t="s">
        <v>1386</v>
      </c>
      <c r="H220" s="235" t="s">
        <v>894</v>
      </c>
      <c r="I220" s="235" t="s">
        <v>891</v>
      </c>
      <c r="J220" s="236" t="s">
        <v>2018</v>
      </c>
      <c r="K220" s="236" t="s">
        <v>2094</v>
      </c>
      <c r="L220" s="236" t="s">
        <v>2096</v>
      </c>
      <c r="M220" s="236"/>
      <c r="N220" s="236"/>
      <c r="O220" s="236"/>
      <c r="R220" s="237"/>
    </row>
    <row r="221" spans="1:18">
      <c r="A221" s="234">
        <v>218</v>
      </c>
      <c r="B221" s="230" t="s">
        <v>673</v>
      </c>
      <c r="C221" s="235" t="s">
        <v>855</v>
      </c>
      <c r="D221" s="235" t="s">
        <v>856</v>
      </c>
      <c r="E221" s="235" t="s">
        <v>892</v>
      </c>
      <c r="F221" s="235"/>
      <c r="G221" s="235" t="s">
        <v>1431</v>
      </c>
      <c r="H221" s="235" t="s">
        <v>895</v>
      </c>
      <c r="I221" s="235" t="s">
        <v>891</v>
      </c>
      <c r="J221" s="236" t="s">
        <v>2018</v>
      </c>
      <c r="K221" s="236" t="s">
        <v>2051</v>
      </c>
      <c r="L221" s="236" t="s">
        <v>2051</v>
      </c>
      <c r="M221" s="236"/>
      <c r="N221" s="236"/>
      <c r="O221" s="236"/>
      <c r="R221" s="237"/>
    </row>
    <row r="222" spans="1:18">
      <c r="A222" s="229">
        <v>219</v>
      </c>
      <c r="B222" s="230" t="s">
        <v>673</v>
      </c>
      <c r="C222" s="235" t="s">
        <v>855</v>
      </c>
      <c r="D222" s="235" t="s">
        <v>856</v>
      </c>
      <c r="E222" s="235" t="s">
        <v>892</v>
      </c>
      <c r="F222" s="235" t="s">
        <v>1551</v>
      </c>
      <c r="G222" s="235" t="s">
        <v>1165</v>
      </c>
      <c r="H222" s="235" t="s">
        <v>896</v>
      </c>
      <c r="I222" s="235" t="s">
        <v>891</v>
      </c>
      <c r="J222" s="236" t="s">
        <v>2018</v>
      </c>
      <c r="K222" s="236" t="s">
        <v>2120</v>
      </c>
      <c r="L222" s="236" t="s">
        <v>2120</v>
      </c>
      <c r="M222" s="236"/>
      <c r="N222" s="236"/>
      <c r="O222" s="236"/>
      <c r="R222" s="237"/>
    </row>
    <row r="223" spans="1:18">
      <c r="A223" s="229">
        <v>220</v>
      </c>
      <c r="B223" s="230" t="s">
        <v>673</v>
      </c>
      <c r="C223" s="235" t="s">
        <v>855</v>
      </c>
      <c r="D223" s="235" t="s">
        <v>856</v>
      </c>
      <c r="E223" s="235" t="s">
        <v>892</v>
      </c>
      <c r="F223" s="235" t="s">
        <v>1528</v>
      </c>
      <c r="G223" s="235" t="s">
        <v>1167</v>
      </c>
      <c r="H223" s="235" t="s">
        <v>897</v>
      </c>
      <c r="I223" s="235" t="s">
        <v>891</v>
      </c>
      <c r="J223" s="236" t="s">
        <v>2018</v>
      </c>
      <c r="K223" s="236" t="s">
        <v>2103</v>
      </c>
      <c r="L223" s="236" t="s">
        <v>2103</v>
      </c>
      <c r="M223" s="236"/>
      <c r="N223" s="236"/>
      <c r="O223" s="236"/>
      <c r="R223" s="237"/>
    </row>
    <row r="224" spans="1:18">
      <c r="A224" s="229">
        <v>221</v>
      </c>
      <c r="B224" s="230" t="s">
        <v>189</v>
      </c>
      <c r="C224" s="235" t="s">
        <v>1560</v>
      </c>
      <c r="D224" s="235" t="s">
        <v>1859</v>
      </c>
      <c r="E224" s="235" t="s">
        <v>1859</v>
      </c>
      <c r="F224" s="235" t="s">
        <v>1561</v>
      </c>
      <c r="G224" s="235" t="s">
        <v>1431</v>
      </c>
      <c r="H224" s="235" t="s">
        <v>1562</v>
      </c>
      <c r="I224" s="235"/>
      <c r="J224" s="236" t="s">
        <v>2018</v>
      </c>
      <c r="K224" s="236" t="s">
        <v>2052</v>
      </c>
      <c r="L224" s="236" t="s">
        <v>2052</v>
      </c>
      <c r="M224" s="236"/>
      <c r="N224" s="236"/>
      <c r="O224" s="236"/>
      <c r="R224" s="237"/>
    </row>
    <row r="225" spans="1:18">
      <c r="A225" s="234">
        <v>222</v>
      </c>
      <c r="B225" s="230" t="s">
        <v>189</v>
      </c>
      <c r="C225" s="235" t="s">
        <v>1560</v>
      </c>
      <c r="D225" s="235" t="s">
        <v>1859</v>
      </c>
      <c r="E225" s="235" t="s">
        <v>1859</v>
      </c>
      <c r="F225" s="235" t="s">
        <v>1561</v>
      </c>
      <c r="G225" s="235" t="s">
        <v>1431</v>
      </c>
      <c r="H225" s="235" t="s">
        <v>1563</v>
      </c>
      <c r="I225" s="235"/>
      <c r="J225" s="236" t="s">
        <v>2018</v>
      </c>
      <c r="K225" s="236" t="s">
        <v>2052</v>
      </c>
      <c r="L225" s="236" t="s">
        <v>2052</v>
      </c>
      <c r="M225" s="236"/>
      <c r="N225" s="236"/>
      <c r="O225" s="236"/>
      <c r="R225" s="237"/>
    </row>
    <row r="226" spans="1:18">
      <c r="A226" s="234">
        <v>223</v>
      </c>
      <c r="B226" s="230" t="s">
        <v>189</v>
      </c>
      <c r="C226" s="235" t="s">
        <v>1560</v>
      </c>
      <c r="D226" s="235" t="s">
        <v>1859</v>
      </c>
      <c r="E226" s="376" t="s">
        <v>1859</v>
      </c>
      <c r="F226" s="376" t="s">
        <v>1561</v>
      </c>
      <c r="G226" s="376" t="s">
        <v>1431</v>
      </c>
      <c r="H226" s="376" t="s">
        <v>1564</v>
      </c>
      <c r="I226" s="235"/>
      <c r="J226" s="236" t="s">
        <v>2018</v>
      </c>
      <c r="K226" s="236" t="s">
        <v>2053</v>
      </c>
      <c r="L226" s="236" t="s">
        <v>2053</v>
      </c>
      <c r="M226" s="236"/>
      <c r="N226" s="236"/>
      <c r="O226" s="236"/>
      <c r="R226" s="237"/>
    </row>
    <row r="227" spans="1:18">
      <c r="A227" s="229">
        <v>224</v>
      </c>
      <c r="B227" s="230" t="s">
        <v>189</v>
      </c>
      <c r="C227" s="235" t="s">
        <v>1560</v>
      </c>
      <c r="D227" s="235" t="s">
        <v>1859</v>
      </c>
      <c r="E227" s="376" t="s">
        <v>1859</v>
      </c>
      <c r="F227" s="376" t="s">
        <v>1561</v>
      </c>
      <c r="G227" s="376" t="s">
        <v>1431</v>
      </c>
      <c r="H227" s="376" t="s">
        <v>1565</v>
      </c>
      <c r="I227" s="235"/>
      <c r="J227" s="236" t="s">
        <v>2018</v>
      </c>
      <c r="K227" s="236" t="s">
        <v>2053</v>
      </c>
      <c r="L227" s="236" t="s">
        <v>2053</v>
      </c>
      <c r="M227" s="236"/>
      <c r="N227" s="236"/>
      <c r="O227" s="236"/>
      <c r="R227" s="237"/>
    </row>
    <row r="228" spans="1:18">
      <c r="A228" s="229">
        <v>225</v>
      </c>
      <c r="B228" s="230" t="s">
        <v>189</v>
      </c>
      <c r="C228" s="235" t="s">
        <v>1560</v>
      </c>
      <c r="D228" s="235" t="s">
        <v>1859</v>
      </c>
      <c r="E228" s="235" t="s">
        <v>1859</v>
      </c>
      <c r="F228" s="235" t="s">
        <v>1561</v>
      </c>
      <c r="G228" s="235" t="s">
        <v>1431</v>
      </c>
      <c r="H228" s="235" t="s">
        <v>1566</v>
      </c>
      <c r="I228" s="235"/>
      <c r="J228" s="236" t="s">
        <v>2018</v>
      </c>
      <c r="K228" s="236" t="s">
        <v>2054</v>
      </c>
      <c r="L228" s="236" t="s">
        <v>2054</v>
      </c>
      <c r="M228" s="236"/>
      <c r="N228" s="236"/>
      <c r="O228" s="236"/>
      <c r="R228" s="237"/>
    </row>
    <row r="229" spans="1:18">
      <c r="A229" s="234">
        <v>226</v>
      </c>
      <c r="B229" s="230" t="s">
        <v>189</v>
      </c>
      <c r="C229" s="235" t="s">
        <v>1560</v>
      </c>
      <c r="D229" s="235" t="s">
        <v>1859</v>
      </c>
      <c r="E229" s="235" t="s">
        <v>1859</v>
      </c>
      <c r="F229" s="235" t="s">
        <v>1561</v>
      </c>
      <c r="G229" s="235" t="s">
        <v>1431</v>
      </c>
      <c r="H229" s="235" t="s">
        <v>1567</v>
      </c>
      <c r="I229" s="235"/>
      <c r="J229" s="236" t="s">
        <v>2018</v>
      </c>
      <c r="K229" s="236" t="s">
        <v>2054</v>
      </c>
      <c r="L229" s="236" t="s">
        <v>2054</v>
      </c>
      <c r="M229" s="236"/>
      <c r="N229" s="236"/>
      <c r="O229" s="236"/>
      <c r="R229" s="237"/>
    </row>
    <row r="230" spans="1:18">
      <c r="A230" s="234">
        <v>227</v>
      </c>
      <c r="B230" s="235" t="s">
        <v>189</v>
      </c>
      <c r="C230" s="235" t="s">
        <v>1560</v>
      </c>
      <c r="D230" s="235" t="s">
        <v>1859</v>
      </c>
      <c r="E230" s="235" t="s">
        <v>1859</v>
      </c>
      <c r="F230" s="235" t="s">
        <v>1561</v>
      </c>
      <c r="G230" s="235" t="s">
        <v>1431</v>
      </c>
      <c r="H230" s="235" t="s">
        <v>1568</v>
      </c>
      <c r="I230" s="235"/>
      <c r="J230" s="236" t="s">
        <v>2018</v>
      </c>
      <c r="K230" s="236" t="s">
        <v>2055</v>
      </c>
      <c r="L230" s="236" t="s">
        <v>2055</v>
      </c>
      <c r="M230" s="236"/>
      <c r="N230" s="236"/>
      <c r="O230" s="236"/>
      <c r="R230" s="237"/>
    </row>
    <row r="231" spans="1:18">
      <c r="A231" s="229">
        <v>228</v>
      </c>
      <c r="B231" s="230" t="s">
        <v>189</v>
      </c>
      <c r="C231" s="235" t="s">
        <v>1560</v>
      </c>
      <c r="D231" s="235" t="s">
        <v>1859</v>
      </c>
      <c r="E231" s="235" t="s">
        <v>1859</v>
      </c>
      <c r="F231" s="235" t="s">
        <v>1561</v>
      </c>
      <c r="G231" s="235" t="s">
        <v>1431</v>
      </c>
      <c r="H231" s="246" t="s">
        <v>1569</v>
      </c>
      <c r="I231" s="246"/>
      <c r="J231" s="232" t="s">
        <v>2018</v>
      </c>
      <c r="K231" s="232" t="s">
        <v>2055</v>
      </c>
      <c r="L231" s="232" t="s">
        <v>2055</v>
      </c>
      <c r="M231" s="232"/>
      <c r="N231" s="232"/>
      <c r="O231" s="232"/>
      <c r="R231" s="233"/>
    </row>
    <row r="232" spans="1:18">
      <c r="A232" s="229">
        <v>229</v>
      </c>
      <c r="B232" s="230" t="s">
        <v>189</v>
      </c>
      <c r="C232" s="235" t="s">
        <v>1560</v>
      </c>
      <c r="D232" s="235" t="s">
        <v>1859</v>
      </c>
      <c r="E232" s="235" t="s">
        <v>1859</v>
      </c>
      <c r="F232" s="235" t="s">
        <v>1561</v>
      </c>
      <c r="G232" s="235" t="s">
        <v>1431</v>
      </c>
      <c r="H232" s="235" t="s">
        <v>1570</v>
      </c>
      <c r="I232" s="235"/>
      <c r="J232" s="236" t="s">
        <v>2018</v>
      </c>
      <c r="K232" s="236" t="s">
        <v>2056</v>
      </c>
      <c r="L232" s="236" t="s">
        <v>2056</v>
      </c>
      <c r="M232" s="236"/>
      <c r="N232" s="236"/>
      <c r="O232" s="236"/>
      <c r="R232" s="237"/>
    </row>
    <row r="233" spans="1:18">
      <c r="A233" s="234">
        <v>230</v>
      </c>
      <c r="B233" s="230" t="s">
        <v>189</v>
      </c>
      <c r="C233" s="235" t="s">
        <v>1560</v>
      </c>
      <c r="D233" s="235" t="s">
        <v>1859</v>
      </c>
      <c r="E233" s="376" t="s">
        <v>1859</v>
      </c>
      <c r="F233" s="376" t="s">
        <v>1561</v>
      </c>
      <c r="G233" s="376" t="s">
        <v>1431</v>
      </c>
      <c r="H233" s="376" t="s">
        <v>1571</v>
      </c>
      <c r="I233" s="235"/>
      <c r="J233" s="236" t="s">
        <v>2018</v>
      </c>
      <c r="K233" s="236" t="s">
        <v>2056</v>
      </c>
      <c r="L233" s="236" t="s">
        <v>2056</v>
      </c>
      <c r="M233" s="236"/>
      <c r="N233" s="236"/>
      <c r="O233" s="236"/>
      <c r="R233" s="237"/>
    </row>
    <row r="234" spans="1:18">
      <c r="A234" s="234">
        <v>231</v>
      </c>
      <c r="B234" s="230" t="s">
        <v>189</v>
      </c>
      <c r="C234" s="235" t="s">
        <v>1560</v>
      </c>
      <c r="D234" s="235" t="s">
        <v>1859</v>
      </c>
      <c r="E234" s="376" t="s">
        <v>1859</v>
      </c>
      <c r="F234" s="376" t="s">
        <v>1561</v>
      </c>
      <c r="G234" s="376" t="s">
        <v>1431</v>
      </c>
      <c r="H234" s="376" t="s">
        <v>1572</v>
      </c>
      <c r="I234" s="235"/>
      <c r="J234" s="236" t="s">
        <v>2018</v>
      </c>
      <c r="K234" s="236" t="s">
        <v>2057</v>
      </c>
      <c r="L234" s="236" t="s">
        <v>2057</v>
      </c>
      <c r="M234" s="236"/>
      <c r="N234" s="236"/>
      <c r="O234" s="236"/>
      <c r="R234" s="237"/>
    </row>
    <row r="235" spans="1:18">
      <c r="A235" s="229">
        <v>232</v>
      </c>
      <c r="B235" s="230" t="s">
        <v>189</v>
      </c>
      <c r="C235" s="235" t="s">
        <v>1560</v>
      </c>
      <c r="D235" s="235" t="s">
        <v>1859</v>
      </c>
      <c r="E235" s="235" t="s">
        <v>1859</v>
      </c>
      <c r="F235" s="235" t="s">
        <v>1573</v>
      </c>
      <c r="G235" s="235" t="s">
        <v>1431</v>
      </c>
      <c r="H235" s="235" t="s">
        <v>1574</v>
      </c>
      <c r="I235" s="235"/>
      <c r="J235" s="236" t="s">
        <v>2018</v>
      </c>
      <c r="K235" s="236" t="s">
        <v>2057</v>
      </c>
      <c r="L235" s="236" t="s">
        <v>2057</v>
      </c>
      <c r="M235" s="236"/>
      <c r="N235" s="236"/>
      <c r="O235" s="236"/>
      <c r="R235" s="237"/>
    </row>
    <row r="236" spans="1:18">
      <c r="A236" s="229">
        <v>233</v>
      </c>
      <c r="B236" s="230" t="s">
        <v>189</v>
      </c>
      <c r="C236" s="235" t="s">
        <v>1560</v>
      </c>
      <c r="D236" s="235" t="s">
        <v>1859</v>
      </c>
      <c r="E236" s="235" t="s">
        <v>1859</v>
      </c>
      <c r="F236" s="235" t="s">
        <v>1573</v>
      </c>
      <c r="G236" s="235" t="s">
        <v>1431</v>
      </c>
      <c r="H236" s="235" t="s">
        <v>1575</v>
      </c>
      <c r="I236" s="235"/>
      <c r="J236" s="236" t="s">
        <v>2018</v>
      </c>
      <c r="K236" s="236" t="s">
        <v>2058</v>
      </c>
      <c r="L236" s="236" t="s">
        <v>2058</v>
      </c>
      <c r="M236" s="236"/>
      <c r="N236" s="236"/>
      <c r="O236" s="236"/>
      <c r="R236" s="237"/>
    </row>
    <row r="237" spans="1:18">
      <c r="A237" s="234">
        <v>234</v>
      </c>
      <c r="B237" s="235" t="s">
        <v>189</v>
      </c>
      <c r="C237" s="235" t="s">
        <v>1560</v>
      </c>
      <c r="D237" s="235" t="s">
        <v>1859</v>
      </c>
      <c r="E237" s="235" t="s">
        <v>1859</v>
      </c>
      <c r="F237" s="235" t="s">
        <v>1576</v>
      </c>
      <c r="G237" s="235" t="s">
        <v>1431</v>
      </c>
      <c r="H237" s="235" t="s">
        <v>1577</v>
      </c>
      <c r="I237" s="235"/>
      <c r="J237" s="236" t="s">
        <v>2018</v>
      </c>
      <c r="K237" s="236" t="s">
        <v>2058</v>
      </c>
      <c r="L237" s="236" t="s">
        <v>2058</v>
      </c>
      <c r="M237" s="236"/>
      <c r="N237" s="236"/>
      <c r="O237" s="236"/>
      <c r="R237" s="237"/>
    </row>
    <row r="238" spans="1:18">
      <c r="A238" s="234">
        <v>235</v>
      </c>
      <c r="B238" s="230" t="s">
        <v>189</v>
      </c>
      <c r="C238" s="235" t="s">
        <v>1560</v>
      </c>
      <c r="D238" s="235" t="s">
        <v>1859</v>
      </c>
      <c r="E238" s="235" t="s">
        <v>1859</v>
      </c>
      <c r="F238" s="235" t="s">
        <v>1576</v>
      </c>
      <c r="G238" s="235" t="s">
        <v>1431</v>
      </c>
      <c r="H238" s="246" t="s">
        <v>1578</v>
      </c>
      <c r="I238" s="246"/>
      <c r="J238" s="232" t="s">
        <v>2018</v>
      </c>
      <c r="K238" s="232" t="s">
        <v>2059</v>
      </c>
      <c r="L238" s="232" t="s">
        <v>2059</v>
      </c>
      <c r="M238" s="232"/>
      <c r="N238" s="232"/>
      <c r="O238" s="232"/>
      <c r="R238" s="233"/>
    </row>
    <row r="239" spans="1:18">
      <c r="A239" s="229">
        <v>236</v>
      </c>
      <c r="B239" s="230" t="s">
        <v>189</v>
      </c>
      <c r="C239" s="235" t="s">
        <v>1560</v>
      </c>
      <c r="D239" s="235" t="s">
        <v>1859</v>
      </c>
      <c r="E239" s="235" t="s">
        <v>1859</v>
      </c>
      <c r="F239" s="235" t="s">
        <v>1576</v>
      </c>
      <c r="G239" s="235" t="s">
        <v>1431</v>
      </c>
      <c r="H239" s="235" t="s">
        <v>1579</v>
      </c>
      <c r="I239" s="235"/>
      <c r="J239" s="236" t="s">
        <v>2018</v>
      </c>
      <c r="K239" s="236" t="s">
        <v>2059</v>
      </c>
      <c r="L239" s="236" t="s">
        <v>2059</v>
      </c>
      <c r="M239" s="236"/>
      <c r="N239" s="236"/>
      <c r="O239" s="236"/>
      <c r="R239" s="237"/>
    </row>
    <row r="240" spans="1:18">
      <c r="A240" s="229">
        <v>237</v>
      </c>
      <c r="B240" s="230" t="s">
        <v>189</v>
      </c>
      <c r="C240" s="235" t="s">
        <v>1560</v>
      </c>
      <c r="D240" s="235" t="s">
        <v>1859</v>
      </c>
      <c r="E240" s="235" t="s">
        <v>1859</v>
      </c>
      <c r="F240" s="235" t="s">
        <v>1576</v>
      </c>
      <c r="G240" s="235" t="s">
        <v>1431</v>
      </c>
      <c r="H240" s="235" t="s">
        <v>1580</v>
      </c>
      <c r="I240" s="235"/>
      <c r="J240" s="236" t="s">
        <v>2018</v>
      </c>
      <c r="K240" s="236" t="s">
        <v>2060</v>
      </c>
      <c r="L240" s="236" t="s">
        <v>2060</v>
      </c>
      <c r="M240" s="236"/>
      <c r="N240" s="236"/>
      <c r="O240" s="236"/>
      <c r="R240" s="237"/>
    </row>
    <row r="241" spans="1:18">
      <c r="A241" s="229">
        <v>238</v>
      </c>
      <c r="B241" s="230" t="s">
        <v>189</v>
      </c>
      <c r="C241" s="235" t="s">
        <v>1560</v>
      </c>
      <c r="D241" s="235" t="s">
        <v>1859</v>
      </c>
      <c r="E241" s="235" t="s">
        <v>1859</v>
      </c>
      <c r="F241" s="235" t="s">
        <v>1581</v>
      </c>
      <c r="G241" s="235" t="s">
        <v>1431</v>
      </c>
      <c r="H241" s="235" t="s">
        <v>1582</v>
      </c>
      <c r="I241" s="235"/>
      <c r="J241" s="236" t="s">
        <v>2018</v>
      </c>
      <c r="K241" s="236" t="s">
        <v>2060</v>
      </c>
      <c r="L241" s="236" t="s">
        <v>2060</v>
      </c>
      <c r="M241" s="236"/>
      <c r="N241" s="236"/>
      <c r="O241" s="236"/>
      <c r="R241" s="237"/>
    </row>
    <row r="242" spans="1:18">
      <c r="A242" s="229">
        <v>239</v>
      </c>
      <c r="B242" s="230"/>
      <c r="C242" s="235"/>
      <c r="D242" s="235"/>
      <c r="E242" s="235"/>
      <c r="F242" s="235"/>
      <c r="G242" s="235"/>
      <c r="H242" s="235"/>
      <c r="I242" s="235"/>
      <c r="J242" s="236"/>
      <c r="K242" s="236"/>
      <c r="L242" s="236"/>
      <c r="M242" s="236"/>
      <c r="N242" s="236"/>
      <c r="O242" s="236"/>
      <c r="R242" s="237"/>
    </row>
    <row r="243" spans="1:18">
      <c r="A243" s="229">
        <v>240</v>
      </c>
      <c r="B243" s="230"/>
      <c r="C243" s="235"/>
      <c r="D243" s="235"/>
      <c r="E243" s="235"/>
      <c r="F243" s="235"/>
      <c r="G243" s="235"/>
      <c r="H243" s="235"/>
      <c r="I243" s="235"/>
      <c r="J243" s="236"/>
      <c r="K243" s="236"/>
      <c r="L243" s="236"/>
      <c r="M243" s="236"/>
      <c r="N243" s="236"/>
      <c r="O243" s="236"/>
      <c r="R243" s="237"/>
    </row>
    <row r="244" spans="1:18" ht="17.25" thickBot="1">
      <c r="A244" s="229">
        <v>241</v>
      </c>
      <c r="B244" s="239"/>
      <c r="C244" s="239"/>
      <c r="D244" s="239"/>
      <c r="E244" s="239"/>
      <c r="F244" s="239"/>
      <c r="G244" s="239"/>
      <c r="H244" s="239"/>
      <c r="I244" s="239"/>
      <c r="J244" s="240"/>
      <c r="K244" s="240"/>
      <c r="L244" s="240"/>
      <c r="M244" s="240"/>
      <c r="N244" s="240"/>
      <c r="O244" s="240"/>
      <c r="R244" s="241"/>
    </row>
    <row r="245" spans="1:18">
      <c r="A245" s="234"/>
      <c r="B245" s="230"/>
      <c r="C245" s="235"/>
      <c r="D245" s="235"/>
      <c r="E245" s="235"/>
      <c r="F245" s="235"/>
      <c r="G245" s="235"/>
      <c r="H245" s="235"/>
      <c r="I245" s="235"/>
      <c r="J245" s="236"/>
      <c r="K245" s="236"/>
      <c r="L245" s="236"/>
      <c r="M245" s="236"/>
      <c r="N245" s="236"/>
      <c r="O245" s="236"/>
      <c r="R245" s="237"/>
    </row>
    <row r="246" spans="1:18">
      <c r="A246" s="234"/>
      <c r="B246" s="230"/>
      <c r="C246" s="235"/>
      <c r="D246" s="235"/>
      <c r="E246" s="235"/>
      <c r="F246" s="235"/>
      <c r="G246" s="235"/>
      <c r="H246" s="235"/>
      <c r="I246" s="235"/>
      <c r="J246" s="236"/>
      <c r="K246" s="236"/>
      <c r="L246" s="236"/>
      <c r="M246" s="236"/>
      <c r="N246" s="236"/>
      <c r="O246" s="236"/>
      <c r="R246" s="237"/>
    </row>
    <row r="247" spans="1:18">
      <c r="A247" s="234"/>
      <c r="B247" s="230"/>
      <c r="C247" s="235"/>
      <c r="D247" s="235"/>
      <c r="E247" s="235"/>
      <c r="F247" s="235"/>
      <c r="G247" s="235"/>
      <c r="H247" s="235"/>
      <c r="I247" s="235"/>
      <c r="J247" s="236"/>
      <c r="K247" s="236"/>
      <c r="L247" s="236"/>
      <c r="M247" s="236"/>
      <c r="N247" s="236"/>
      <c r="O247" s="236"/>
      <c r="R247" s="237"/>
    </row>
    <row r="248" spans="1:18">
      <c r="A248" s="234"/>
      <c r="B248" s="230"/>
      <c r="C248" s="235"/>
      <c r="D248" s="235"/>
      <c r="E248" s="235"/>
      <c r="F248" s="235"/>
      <c r="G248" s="235"/>
      <c r="H248" s="235"/>
      <c r="I248" s="235"/>
      <c r="J248" s="236"/>
      <c r="K248" s="236"/>
      <c r="L248" s="236"/>
      <c r="M248" s="236"/>
      <c r="N248" s="236"/>
      <c r="O248" s="236"/>
      <c r="R248" s="237"/>
    </row>
    <row r="249" spans="1:18">
      <c r="A249" s="234"/>
      <c r="B249" s="230"/>
      <c r="C249" s="235"/>
      <c r="D249" s="235"/>
      <c r="E249" s="235"/>
      <c r="F249" s="235"/>
      <c r="G249" s="235"/>
      <c r="H249" s="235"/>
      <c r="I249" s="235"/>
      <c r="J249" s="236"/>
      <c r="K249" s="236"/>
      <c r="L249" s="236"/>
      <c r="M249" s="236"/>
      <c r="N249" s="236"/>
      <c r="O249" s="236"/>
      <c r="R249" s="237"/>
    </row>
    <row r="250" spans="1:18">
      <c r="A250" s="234"/>
      <c r="B250" s="230"/>
      <c r="C250" s="235"/>
      <c r="D250" s="235"/>
      <c r="E250" s="235"/>
      <c r="F250" s="235"/>
      <c r="G250" s="235"/>
      <c r="H250" s="235"/>
      <c r="I250" s="235"/>
      <c r="J250" s="236"/>
      <c r="K250" s="236"/>
      <c r="L250" s="236"/>
      <c r="M250" s="236"/>
      <c r="N250" s="236"/>
      <c r="O250" s="236"/>
      <c r="R250" s="237"/>
    </row>
    <row r="251" spans="1:18" ht="17.25" thickBot="1">
      <c r="A251" s="234"/>
      <c r="B251" s="239"/>
      <c r="C251" s="239"/>
      <c r="D251" s="239"/>
      <c r="E251" s="239"/>
      <c r="F251" s="239"/>
      <c r="G251" s="239"/>
      <c r="H251" s="239"/>
      <c r="I251" s="239"/>
      <c r="J251" s="240"/>
      <c r="K251" s="240"/>
      <c r="L251" s="240"/>
      <c r="M251" s="240"/>
      <c r="N251" s="240"/>
      <c r="O251" s="240"/>
      <c r="R251" s="241"/>
    </row>
  </sheetData>
  <autoFilter ref="A2:R244">
    <filterColumn colId="10" showButton="0"/>
    <filterColumn colId="13" showButton="0"/>
  </autoFilter>
  <mergeCells count="15">
    <mergeCell ref="A2:A3"/>
    <mergeCell ref="C2:C3"/>
    <mergeCell ref="E2:E3"/>
    <mergeCell ref="H2:H3"/>
    <mergeCell ref="I2:I3"/>
    <mergeCell ref="R2:R3"/>
    <mergeCell ref="B2:B3"/>
    <mergeCell ref="D2:D3"/>
    <mergeCell ref="K2:L2"/>
    <mergeCell ref="N2:O2"/>
    <mergeCell ref="J2:J3"/>
    <mergeCell ref="M2:M3"/>
    <mergeCell ref="F2:F3"/>
    <mergeCell ref="G2:G3"/>
    <mergeCell ref="P2:Q2"/>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workbookViewId="0">
      <selection activeCell="B2" sqref="B2:D19"/>
    </sheetView>
  </sheetViews>
  <sheetFormatPr defaultRowHeight="16.5"/>
  <cols>
    <col min="3" max="4" width="10.25" bestFit="1" customWidth="1"/>
  </cols>
  <sheetData>
    <row r="1" spans="2:4">
      <c r="C1" t="s">
        <v>2204</v>
      </c>
      <c r="D1" t="s">
        <v>2205</v>
      </c>
    </row>
    <row r="2" spans="2:4">
      <c r="B2">
        <v>1</v>
      </c>
      <c r="C2" t="s">
        <v>2181</v>
      </c>
      <c r="D2" t="s">
        <v>2206</v>
      </c>
    </row>
    <row r="3" spans="2:4">
      <c r="B3">
        <v>2</v>
      </c>
      <c r="C3" t="s">
        <v>2097</v>
      </c>
      <c r="D3" t="s">
        <v>2103</v>
      </c>
    </row>
    <row r="4" spans="2:4">
      <c r="B4">
        <v>3</v>
      </c>
      <c r="C4" t="s">
        <v>2104</v>
      </c>
      <c r="D4" t="s">
        <v>2121</v>
      </c>
    </row>
    <row r="5" spans="2:4">
      <c r="B5">
        <v>4</v>
      </c>
      <c r="C5" t="s">
        <v>2207</v>
      </c>
      <c r="D5" t="s">
        <v>2115</v>
      </c>
    </row>
    <row r="6" spans="2:4">
      <c r="B6">
        <v>5</v>
      </c>
      <c r="C6" t="s">
        <v>2116</v>
      </c>
      <c r="D6" t="s">
        <v>2120</v>
      </c>
    </row>
    <row r="7" spans="2:4">
      <c r="B7">
        <v>6</v>
      </c>
      <c r="C7" t="s">
        <v>2019</v>
      </c>
      <c r="D7" t="s">
        <v>2208</v>
      </c>
    </row>
    <row r="8" spans="2:4">
      <c r="B8">
        <v>7</v>
      </c>
      <c r="C8" t="s">
        <v>2024</v>
      </c>
      <c r="D8" t="s">
        <v>2027</v>
      </c>
    </row>
    <row r="9" spans="2:4">
      <c r="B9">
        <v>8</v>
      </c>
      <c r="C9" t="s">
        <v>2028</v>
      </c>
      <c r="D9" t="s">
        <v>2032</v>
      </c>
    </row>
    <row r="10" spans="2:4">
      <c r="B10">
        <v>9</v>
      </c>
      <c r="C10" t="s">
        <v>2033</v>
      </c>
      <c r="D10" t="s">
        <v>2209</v>
      </c>
    </row>
    <row r="11" spans="2:4">
      <c r="B11">
        <v>10</v>
      </c>
      <c r="C11" t="s">
        <v>2038</v>
      </c>
      <c r="D11" t="s">
        <v>2210</v>
      </c>
    </row>
    <row r="12" spans="2:4">
      <c r="B12">
        <v>11</v>
      </c>
      <c r="C12" t="s">
        <v>2182</v>
      </c>
      <c r="D12" t="s">
        <v>2211</v>
      </c>
    </row>
    <row r="13" spans="2:4">
      <c r="B13">
        <v>12</v>
      </c>
      <c r="C13" t="s">
        <v>2212</v>
      </c>
      <c r="D13" t="s">
        <v>2049</v>
      </c>
    </row>
    <row r="14" spans="2:4">
      <c r="B14">
        <v>13</v>
      </c>
      <c r="C14" t="s">
        <v>2050</v>
      </c>
      <c r="D14" t="s">
        <v>2054</v>
      </c>
    </row>
    <row r="15" spans="2:4">
      <c r="B15">
        <v>14</v>
      </c>
      <c r="C15" t="s">
        <v>2055</v>
      </c>
      <c r="D15" t="s">
        <v>2213</v>
      </c>
    </row>
    <row r="16" spans="2:4">
      <c r="B16">
        <v>15</v>
      </c>
      <c r="C16" t="s">
        <v>2060</v>
      </c>
      <c r="D16" t="s">
        <v>2063</v>
      </c>
    </row>
    <row r="17" spans="2:4">
      <c r="B17">
        <v>16</v>
      </c>
      <c r="C17" t="s">
        <v>2214</v>
      </c>
      <c r="D17" t="s">
        <v>2068</v>
      </c>
    </row>
    <row r="18" spans="2:4">
      <c r="B18">
        <v>17</v>
      </c>
      <c r="C18" t="s">
        <v>2069</v>
      </c>
      <c r="D18" t="s">
        <v>2077</v>
      </c>
    </row>
    <row r="19" spans="2:4">
      <c r="B19">
        <v>18</v>
      </c>
      <c r="C19" t="s">
        <v>2079</v>
      </c>
      <c r="D19" t="s">
        <v>2215</v>
      </c>
    </row>
    <row r="24" spans="2:4">
      <c r="D24">
        <v>4</v>
      </c>
    </row>
    <row r="25" spans="2:4">
      <c r="D25" t="s">
        <v>2204</v>
      </c>
    </row>
    <row r="27" spans="2:4">
      <c r="D27" t="str">
        <f>VLOOKUP(D24,B2:D19,MATCH(D25,C1:D1,0)+1,FALSE)</f>
        <v>2024.03.18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8"/>
  <sheetViews>
    <sheetView workbookViewId="0">
      <selection activeCell="H7" sqref="H7"/>
    </sheetView>
  </sheetViews>
  <sheetFormatPr defaultRowHeight="16.5"/>
  <cols>
    <col min="1" max="1" width="23.875" customWidth="1"/>
    <col min="2" max="3" width="48.5" customWidth="1"/>
    <col min="4" max="4" width="19.875" customWidth="1"/>
  </cols>
  <sheetData>
    <row r="2" spans="1:4" ht="26.25">
      <c r="A2" s="94" t="s">
        <v>241</v>
      </c>
    </row>
    <row r="3" spans="1:4" ht="17.25" thickBot="1">
      <c r="D3" s="95" t="str">
        <f>"작성일자 : "&amp;표지!AJ31</f>
        <v>작성일자 : 2024년 04월 05일</v>
      </c>
    </row>
    <row r="4" spans="1:4" ht="17.25" thickTop="1">
      <c r="A4" s="485" t="s">
        <v>242</v>
      </c>
      <c r="B4" s="96" t="s">
        <v>243</v>
      </c>
      <c r="C4" s="96" t="s">
        <v>244</v>
      </c>
      <c r="D4" s="487" t="s">
        <v>245</v>
      </c>
    </row>
    <row r="5" spans="1:4" ht="17.25" thickBot="1">
      <c r="A5" s="486"/>
      <c r="B5" s="97" t="s">
        <v>2263</v>
      </c>
      <c r="C5" s="97" t="s">
        <v>2264</v>
      </c>
      <c r="D5" s="488"/>
    </row>
    <row r="6" spans="1:4" ht="111.75" thickTop="1">
      <c r="A6" s="489" t="s">
        <v>956</v>
      </c>
      <c r="B6" s="98" t="s">
        <v>2255</v>
      </c>
      <c r="C6" s="248" t="s">
        <v>2127</v>
      </c>
      <c r="D6" s="99" t="s">
        <v>246</v>
      </c>
    </row>
    <row r="7" spans="1:4" ht="67.5">
      <c r="A7" s="490"/>
      <c r="B7" s="100" t="s">
        <v>2250</v>
      </c>
      <c r="C7" s="100" t="s">
        <v>2261</v>
      </c>
      <c r="D7" s="101"/>
    </row>
    <row r="8" spans="1:4">
      <c r="A8" s="490"/>
      <c r="B8" s="102"/>
      <c r="C8" s="103"/>
      <c r="D8" s="101"/>
    </row>
    <row r="9" spans="1:4">
      <c r="A9" s="490"/>
      <c r="B9" s="102"/>
      <c r="C9" s="102"/>
      <c r="D9" s="101"/>
    </row>
    <row r="10" spans="1:4">
      <c r="A10" s="490"/>
      <c r="B10" s="102"/>
      <c r="C10" s="104"/>
      <c r="D10" s="101"/>
    </row>
    <row r="11" spans="1:4">
      <c r="A11" s="490"/>
      <c r="B11" s="105"/>
      <c r="C11" s="103"/>
      <c r="D11" s="101"/>
    </row>
    <row r="12" spans="1:4" ht="108">
      <c r="A12" s="490"/>
      <c r="B12" s="121" t="s">
        <v>2251</v>
      </c>
      <c r="C12" s="100" t="s">
        <v>2238</v>
      </c>
      <c r="D12" s="101"/>
    </row>
    <row r="13" spans="1:4" ht="40.5">
      <c r="A13" s="490"/>
      <c r="B13" s="102" t="s">
        <v>255</v>
      </c>
      <c r="C13" s="106"/>
      <c r="D13" s="101"/>
    </row>
    <row r="14" spans="1:4">
      <c r="A14" s="490"/>
      <c r="C14" s="102"/>
      <c r="D14" s="101"/>
    </row>
    <row r="15" spans="1:4">
      <c r="A15" s="490"/>
      <c r="B15" s="107"/>
      <c r="C15" s="102"/>
      <c r="D15" s="101"/>
    </row>
    <row r="16" spans="1:4">
      <c r="A16" s="490"/>
      <c r="B16" s="107"/>
      <c r="C16" s="102"/>
      <c r="D16" s="101"/>
    </row>
    <row r="17" spans="1:4" ht="81">
      <c r="A17" s="490"/>
      <c r="B17" s="121" t="s">
        <v>2253</v>
      </c>
      <c r="C17" s="100" t="s">
        <v>2237</v>
      </c>
      <c r="D17" s="101"/>
    </row>
    <row r="18" spans="1:4" ht="27">
      <c r="A18" s="490"/>
      <c r="B18" s="102" t="s">
        <v>247</v>
      </c>
      <c r="C18" s="102"/>
      <c r="D18" s="101"/>
    </row>
    <row r="19" spans="1:4">
      <c r="A19" s="490"/>
      <c r="B19" s="104"/>
      <c r="C19" s="104"/>
      <c r="D19" s="101"/>
    </row>
    <row r="20" spans="1:4">
      <c r="A20" s="490"/>
      <c r="B20" s="104"/>
      <c r="C20" s="104"/>
      <c r="D20" s="101"/>
    </row>
    <row r="21" spans="1:4">
      <c r="A21" s="490"/>
      <c r="B21" s="100"/>
      <c r="C21" s="100"/>
      <c r="D21" s="101"/>
    </row>
    <row r="22" spans="1:4" ht="67.5">
      <c r="A22" s="490"/>
      <c r="B22" s="100" t="s">
        <v>2254</v>
      </c>
      <c r="C22" s="121" t="s">
        <v>2258</v>
      </c>
      <c r="D22" s="101"/>
    </row>
    <row r="23" spans="1:4">
      <c r="A23" s="490"/>
      <c r="B23" s="102"/>
      <c r="C23" s="104"/>
      <c r="D23" s="101"/>
    </row>
    <row r="24" spans="1:4">
      <c r="A24" s="490"/>
      <c r="B24" s="104"/>
      <c r="C24" s="104"/>
      <c r="D24" s="101"/>
    </row>
    <row r="25" spans="1:4">
      <c r="A25" s="490"/>
      <c r="B25" s="104"/>
      <c r="C25" s="104"/>
      <c r="D25" s="101"/>
    </row>
    <row r="26" spans="1:4">
      <c r="A26" s="490"/>
      <c r="B26" s="104"/>
      <c r="C26" s="104"/>
      <c r="D26" s="101"/>
    </row>
    <row r="27" spans="1:4">
      <c r="A27" s="490"/>
      <c r="B27" s="98" t="s">
        <v>248</v>
      </c>
      <c r="C27" s="98" t="s">
        <v>248</v>
      </c>
      <c r="D27" s="101"/>
    </row>
    <row r="28" spans="1:4" ht="27">
      <c r="A28" s="490"/>
      <c r="B28" s="104"/>
      <c r="C28" s="104" t="s">
        <v>254</v>
      </c>
      <c r="D28" s="101"/>
    </row>
    <row r="29" spans="1:4">
      <c r="A29" s="490"/>
      <c r="B29" s="104"/>
      <c r="C29" s="104"/>
      <c r="D29" s="101"/>
    </row>
    <row r="30" spans="1:4">
      <c r="A30" s="490"/>
      <c r="B30" s="104"/>
      <c r="C30" s="104"/>
      <c r="D30" s="101"/>
    </row>
    <row r="31" spans="1:4">
      <c r="A31" s="490"/>
      <c r="B31" s="104"/>
      <c r="C31" s="104"/>
      <c r="D31" s="101"/>
    </row>
    <row r="32" spans="1:4">
      <c r="A32" s="490"/>
      <c r="B32" s="108"/>
      <c r="C32" s="109"/>
      <c r="D32" s="110"/>
    </row>
    <row r="33" spans="1:4">
      <c r="A33" s="491"/>
      <c r="B33" s="98" t="s">
        <v>955</v>
      </c>
      <c r="C33" s="98"/>
      <c r="D33" s="111" t="s">
        <v>246</v>
      </c>
    </row>
    <row r="34" spans="1:4">
      <c r="A34" s="490"/>
      <c r="B34" s="112"/>
      <c r="C34" s="112"/>
      <c r="D34" s="101"/>
    </row>
    <row r="35" spans="1:4">
      <c r="A35" s="490"/>
      <c r="B35" s="104"/>
      <c r="C35" s="104"/>
      <c r="D35" s="101"/>
    </row>
    <row r="36" spans="1:4">
      <c r="A36" s="490"/>
      <c r="B36" s="113"/>
      <c r="C36" s="114"/>
      <c r="D36" s="101"/>
    </row>
    <row r="37" spans="1:4" ht="17.25" thickBot="1">
      <c r="A37" s="492"/>
      <c r="B37" s="115"/>
      <c r="C37" s="116"/>
      <c r="D37" s="117"/>
    </row>
    <row r="38" spans="1:4" ht="17.25" thickTop="1"/>
  </sheetData>
  <mergeCells count="4">
    <mergeCell ref="A4:A5"/>
    <mergeCell ref="D4:D5"/>
    <mergeCell ref="A6:A32"/>
    <mergeCell ref="A33:A3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5"/>
  <sheetViews>
    <sheetView workbookViewId="0">
      <selection activeCell="F17" sqref="F17"/>
    </sheetView>
  </sheetViews>
  <sheetFormatPr defaultRowHeight="16.5"/>
  <cols>
    <col min="2" max="2" width="5.5" bestFit="1" customWidth="1"/>
    <col min="3" max="3" width="24.625" bestFit="1" customWidth="1"/>
    <col min="4" max="4" width="26.875" bestFit="1" customWidth="1"/>
    <col min="5" max="5" width="18" bestFit="1" customWidth="1"/>
    <col min="6" max="6" width="40.5" bestFit="1" customWidth="1"/>
    <col min="7" max="7" width="16.125" bestFit="1" customWidth="1"/>
    <col min="8" max="8" width="15.375" customWidth="1"/>
    <col min="9" max="9" width="12.5" customWidth="1"/>
    <col min="10" max="10" width="18.875" bestFit="1" customWidth="1"/>
  </cols>
  <sheetData>
    <row r="1" spans="2:10" ht="17.25" thickBot="1"/>
    <row r="2" spans="2:10" ht="55.5" customHeight="1" thickBot="1">
      <c r="B2" s="148" t="s">
        <v>159</v>
      </c>
      <c r="C2" s="149" t="s">
        <v>289</v>
      </c>
      <c r="D2" s="149" t="s">
        <v>290</v>
      </c>
      <c r="E2" s="149" t="s">
        <v>291</v>
      </c>
      <c r="F2" s="149" t="s">
        <v>292</v>
      </c>
      <c r="G2" s="150" t="s">
        <v>494</v>
      </c>
      <c r="H2" s="150" t="s">
        <v>492</v>
      </c>
      <c r="I2" s="149" t="s">
        <v>503</v>
      </c>
      <c r="J2" s="174" t="s">
        <v>507</v>
      </c>
    </row>
    <row r="3" spans="2:10" ht="18" customHeight="1">
      <c r="B3" s="176">
        <v>1</v>
      </c>
      <c r="C3" s="212" t="s">
        <v>283</v>
      </c>
      <c r="D3" s="212" t="s">
        <v>284</v>
      </c>
      <c r="E3" s="212" t="s">
        <v>285</v>
      </c>
      <c r="F3" s="213" t="s">
        <v>286</v>
      </c>
      <c r="G3" s="214"/>
      <c r="H3" s="214"/>
      <c r="I3" s="215" t="s">
        <v>504</v>
      </c>
      <c r="J3" s="216" t="s">
        <v>537</v>
      </c>
    </row>
    <row r="4" spans="2:10" ht="18" customHeight="1">
      <c r="B4" s="172">
        <v>2</v>
      </c>
      <c r="C4" s="217" t="s">
        <v>283</v>
      </c>
      <c r="D4" s="217" t="s">
        <v>284</v>
      </c>
      <c r="E4" s="217" t="s">
        <v>285</v>
      </c>
      <c r="F4" s="218" t="s">
        <v>287</v>
      </c>
      <c r="G4" s="219"/>
      <c r="H4" s="219"/>
      <c r="I4" s="220" t="s">
        <v>504</v>
      </c>
      <c r="J4" s="221" t="s">
        <v>504</v>
      </c>
    </row>
    <row r="5" spans="2:10" ht="18" customHeight="1">
      <c r="B5" s="172">
        <v>3</v>
      </c>
      <c r="C5" s="217" t="s">
        <v>283</v>
      </c>
      <c r="D5" s="217" t="s">
        <v>284</v>
      </c>
      <c r="E5" s="217" t="s">
        <v>285</v>
      </c>
      <c r="F5" s="218" t="s">
        <v>288</v>
      </c>
      <c r="G5" s="219"/>
      <c r="H5" s="219"/>
      <c r="I5" s="220" t="s">
        <v>504</v>
      </c>
      <c r="J5" s="221" t="s">
        <v>537</v>
      </c>
    </row>
    <row r="6" spans="2:10" ht="18" customHeight="1">
      <c r="B6" s="172">
        <v>4</v>
      </c>
      <c r="C6" s="222" t="s">
        <v>283</v>
      </c>
      <c r="D6" s="222" t="s">
        <v>284</v>
      </c>
      <c r="E6" s="222" t="s">
        <v>293</v>
      </c>
      <c r="F6" s="223" t="s">
        <v>294</v>
      </c>
      <c r="G6" s="224"/>
      <c r="H6" s="224"/>
      <c r="I6" s="225" t="s">
        <v>504</v>
      </c>
      <c r="J6" s="226" t="s">
        <v>537</v>
      </c>
    </row>
    <row r="7" spans="2:10" ht="18" customHeight="1">
      <c r="B7" s="172">
        <v>5</v>
      </c>
      <c r="C7" s="222" t="s">
        <v>283</v>
      </c>
      <c r="D7" s="222" t="s">
        <v>284</v>
      </c>
      <c r="E7" s="222" t="s">
        <v>293</v>
      </c>
      <c r="F7" s="223" t="s">
        <v>295</v>
      </c>
      <c r="G7" s="224"/>
      <c r="H7" s="224"/>
      <c r="I7" s="225" t="s">
        <v>504</v>
      </c>
      <c r="J7" s="226" t="s">
        <v>504</v>
      </c>
    </row>
    <row r="8" spans="2:10" ht="18" customHeight="1">
      <c r="B8" s="172">
        <v>6</v>
      </c>
      <c r="C8" s="222" t="s">
        <v>283</v>
      </c>
      <c r="D8" s="222" t="s">
        <v>284</v>
      </c>
      <c r="E8" s="222" t="s">
        <v>293</v>
      </c>
      <c r="F8" s="223" t="s">
        <v>296</v>
      </c>
      <c r="G8" s="224"/>
      <c r="H8" s="224"/>
      <c r="I8" s="225" t="s">
        <v>504</v>
      </c>
      <c r="J8" s="226" t="s">
        <v>504</v>
      </c>
    </row>
    <row r="9" spans="2:10" ht="18" customHeight="1">
      <c r="B9" s="172">
        <v>7</v>
      </c>
      <c r="C9" s="222" t="s">
        <v>283</v>
      </c>
      <c r="D9" s="222" t="s">
        <v>284</v>
      </c>
      <c r="E9" s="222" t="s">
        <v>293</v>
      </c>
      <c r="F9" s="223" t="s">
        <v>297</v>
      </c>
      <c r="G9" s="224"/>
      <c r="H9" s="224"/>
      <c r="I9" s="225" t="s">
        <v>504</v>
      </c>
      <c r="J9" s="226" t="s">
        <v>504</v>
      </c>
    </row>
    <row r="10" spans="2:10" ht="18" customHeight="1">
      <c r="B10" s="172">
        <v>8</v>
      </c>
      <c r="C10" s="154" t="s">
        <v>283</v>
      </c>
      <c r="D10" s="154" t="s">
        <v>284</v>
      </c>
      <c r="E10" s="154" t="s">
        <v>298</v>
      </c>
      <c r="F10" s="160" t="s">
        <v>299</v>
      </c>
      <c r="G10" s="153"/>
      <c r="H10" s="153"/>
      <c r="I10" s="173" t="s">
        <v>504</v>
      </c>
      <c r="J10" s="211" t="s">
        <v>538</v>
      </c>
    </row>
    <row r="11" spans="2:10" ht="18" customHeight="1">
      <c r="B11" s="172">
        <v>9</v>
      </c>
      <c r="C11" s="154" t="s">
        <v>283</v>
      </c>
      <c r="D11" s="154" t="s">
        <v>284</v>
      </c>
      <c r="E11" s="154" t="s">
        <v>298</v>
      </c>
      <c r="F11" s="160" t="s">
        <v>300</v>
      </c>
      <c r="G11" s="153"/>
      <c r="H11" s="153"/>
      <c r="I11" s="173" t="s">
        <v>504</v>
      </c>
      <c r="J11" s="211" t="s">
        <v>538</v>
      </c>
    </row>
    <row r="12" spans="2:10" ht="18" customHeight="1">
      <c r="B12" s="172">
        <v>10</v>
      </c>
      <c r="C12" s="154" t="s">
        <v>283</v>
      </c>
      <c r="D12" s="154" t="s">
        <v>284</v>
      </c>
      <c r="E12" s="154" t="s">
        <v>298</v>
      </c>
      <c r="F12" s="160" t="s">
        <v>301</v>
      </c>
      <c r="G12" s="153"/>
      <c r="H12" s="153"/>
      <c r="I12" s="173" t="s">
        <v>504</v>
      </c>
      <c r="J12" s="211" t="s">
        <v>538</v>
      </c>
    </row>
    <row r="13" spans="2:10" ht="18" customHeight="1">
      <c r="B13" s="172">
        <v>11</v>
      </c>
      <c r="C13" s="154" t="s">
        <v>283</v>
      </c>
      <c r="D13" s="154" t="s">
        <v>284</v>
      </c>
      <c r="E13" s="154" t="s">
        <v>298</v>
      </c>
      <c r="F13" s="160" t="s">
        <v>302</v>
      </c>
      <c r="G13" s="153"/>
      <c r="H13" s="153"/>
      <c r="I13" s="173" t="s">
        <v>504</v>
      </c>
      <c r="J13" s="211" t="s">
        <v>538</v>
      </c>
    </row>
    <row r="14" spans="2:10" ht="18" customHeight="1">
      <c r="B14" s="172">
        <v>12</v>
      </c>
      <c r="C14" s="154" t="s">
        <v>283</v>
      </c>
      <c r="D14" s="154" t="s">
        <v>284</v>
      </c>
      <c r="E14" s="154" t="s">
        <v>298</v>
      </c>
      <c r="F14" s="160" t="s">
        <v>303</v>
      </c>
      <c r="G14" s="153"/>
      <c r="H14" s="153"/>
      <c r="I14" s="173" t="s">
        <v>504</v>
      </c>
      <c r="J14" s="211" t="s">
        <v>538</v>
      </c>
    </row>
    <row r="15" spans="2:10" ht="18" customHeight="1">
      <c r="B15" s="172">
        <v>13</v>
      </c>
      <c r="C15" s="154" t="s">
        <v>283</v>
      </c>
      <c r="D15" s="154" t="s">
        <v>284</v>
      </c>
      <c r="E15" s="154" t="s">
        <v>298</v>
      </c>
      <c r="F15" s="160" t="s">
        <v>304</v>
      </c>
      <c r="G15" s="153"/>
      <c r="H15" s="153"/>
      <c r="I15" s="173" t="s">
        <v>504</v>
      </c>
      <c r="J15" s="211" t="s">
        <v>538</v>
      </c>
    </row>
    <row r="16" spans="2:10" ht="18" customHeight="1">
      <c r="B16" s="172">
        <v>14</v>
      </c>
      <c r="C16" s="154" t="s">
        <v>283</v>
      </c>
      <c r="D16" s="154" t="s">
        <v>284</v>
      </c>
      <c r="E16" s="154" t="s">
        <v>298</v>
      </c>
      <c r="F16" s="160" t="s">
        <v>305</v>
      </c>
      <c r="G16" s="153"/>
      <c r="H16" s="153"/>
      <c r="I16" s="173" t="s">
        <v>504</v>
      </c>
      <c r="J16" s="211" t="s">
        <v>538</v>
      </c>
    </row>
    <row r="17" spans="2:10" ht="18" customHeight="1">
      <c r="B17" s="172">
        <v>15</v>
      </c>
      <c r="C17" s="154" t="s">
        <v>283</v>
      </c>
      <c r="D17" s="154" t="s">
        <v>284</v>
      </c>
      <c r="E17" s="154" t="s">
        <v>298</v>
      </c>
      <c r="F17" s="160" t="s">
        <v>306</v>
      </c>
      <c r="G17" s="153"/>
      <c r="H17" s="153"/>
      <c r="I17" s="173" t="s">
        <v>504</v>
      </c>
      <c r="J17" s="211" t="s">
        <v>538</v>
      </c>
    </row>
    <row r="18" spans="2:10" ht="18" customHeight="1">
      <c r="B18" s="172">
        <v>16</v>
      </c>
      <c r="C18" s="154" t="s">
        <v>283</v>
      </c>
      <c r="D18" s="154" t="s">
        <v>284</v>
      </c>
      <c r="E18" s="154" t="s">
        <v>298</v>
      </c>
      <c r="F18" s="160" t="s">
        <v>307</v>
      </c>
      <c r="G18" s="153"/>
      <c r="H18" s="153"/>
      <c r="I18" s="173" t="s">
        <v>504</v>
      </c>
      <c r="J18" s="211" t="s">
        <v>538</v>
      </c>
    </row>
    <row r="19" spans="2:10" ht="18" customHeight="1">
      <c r="B19" s="172">
        <v>17</v>
      </c>
      <c r="C19" s="154" t="s">
        <v>283</v>
      </c>
      <c r="D19" s="154" t="s">
        <v>284</v>
      </c>
      <c r="E19" s="154" t="s">
        <v>298</v>
      </c>
      <c r="F19" s="160" t="s">
        <v>308</v>
      </c>
      <c r="G19" s="153"/>
      <c r="H19" s="153"/>
      <c r="I19" s="173" t="s">
        <v>504</v>
      </c>
      <c r="J19" s="211" t="s">
        <v>538</v>
      </c>
    </row>
    <row r="20" spans="2:10" ht="18" customHeight="1">
      <c r="B20" s="172">
        <v>18</v>
      </c>
      <c r="C20" s="154" t="s">
        <v>283</v>
      </c>
      <c r="D20" s="154" t="s">
        <v>284</v>
      </c>
      <c r="E20" s="154" t="s">
        <v>298</v>
      </c>
      <c r="F20" s="160" t="s">
        <v>309</v>
      </c>
      <c r="G20" s="153"/>
      <c r="H20" s="153"/>
      <c r="I20" s="173" t="s">
        <v>504</v>
      </c>
      <c r="J20" s="211" t="s">
        <v>538</v>
      </c>
    </row>
    <row r="21" spans="2:10" ht="18" customHeight="1">
      <c r="B21" s="172">
        <v>19</v>
      </c>
      <c r="C21" s="154" t="s">
        <v>283</v>
      </c>
      <c r="D21" s="154" t="s">
        <v>284</v>
      </c>
      <c r="E21" s="154" t="s">
        <v>298</v>
      </c>
      <c r="F21" s="160" t="s">
        <v>310</v>
      </c>
      <c r="G21" s="153"/>
      <c r="H21" s="153"/>
      <c r="I21" s="173" t="s">
        <v>504</v>
      </c>
      <c r="J21" s="211" t="s">
        <v>538</v>
      </c>
    </row>
    <row r="22" spans="2:10" ht="18" customHeight="1">
      <c r="B22" s="172">
        <v>20</v>
      </c>
      <c r="C22" s="154" t="s">
        <v>283</v>
      </c>
      <c r="D22" s="154" t="s">
        <v>284</v>
      </c>
      <c r="E22" s="154" t="s">
        <v>298</v>
      </c>
      <c r="F22" s="160" t="s">
        <v>311</v>
      </c>
      <c r="G22" s="153"/>
      <c r="H22" s="153"/>
      <c r="I22" s="173" t="s">
        <v>504</v>
      </c>
      <c r="J22" s="211" t="s">
        <v>538</v>
      </c>
    </row>
    <row r="23" spans="2:10" ht="18" customHeight="1">
      <c r="B23" s="172">
        <v>21</v>
      </c>
      <c r="C23" s="154" t="s">
        <v>283</v>
      </c>
      <c r="D23" s="154" t="s">
        <v>284</v>
      </c>
      <c r="E23" s="154" t="s">
        <v>298</v>
      </c>
      <c r="F23" s="160" t="s">
        <v>312</v>
      </c>
      <c r="G23" s="153"/>
      <c r="H23" s="153"/>
      <c r="I23" s="173" t="s">
        <v>504</v>
      </c>
      <c r="J23" s="211" t="s">
        <v>538</v>
      </c>
    </row>
    <row r="24" spans="2:10" ht="18" customHeight="1">
      <c r="B24" s="172">
        <v>22</v>
      </c>
      <c r="C24" s="154" t="s">
        <v>283</v>
      </c>
      <c r="D24" s="154" t="s">
        <v>284</v>
      </c>
      <c r="E24" s="154" t="s">
        <v>298</v>
      </c>
      <c r="F24" s="160" t="s">
        <v>313</v>
      </c>
      <c r="G24" s="153"/>
      <c r="H24" s="153"/>
      <c r="I24" s="173" t="s">
        <v>504</v>
      </c>
      <c r="J24" s="211" t="s">
        <v>538</v>
      </c>
    </row>
    <row r="25" spans="2:10" ht="18" customHeight="1">
      <c r="B25" s="172">
        <v>23</v>
      </c>
      <c r="C25" s="154" t="s">
        <v>283</v>
      </c>
      <c r="D25" s="154" t="s">
        <v>284</v>
      </c>
      <c r="E25" s="154" t="s">
        <v>298</v>
      </c>
      <c r="F25" s="160" t="s">
        <v>314</v>
      </c>
      <c r="G25" s="153"/>
      <c r="H25" s="153"/>
      <c r="I25" s="173" t="s">
        <v>504</v>
      </c>
      <c r="J25" s="211" t="s">
        <v>538</v>
      </c>
    </row>
    <row r="26" spans="2:10" ht="18" customHeight="1">
      <c r="B26" s="172">
        <v>24</v>
      </c>
      <c r="C26" s="154" t="s">
        <v>283</v>
      </c>
      <c r="D26" s="154" t="s">
        <v>284</v>
      </c>
      <c r="E26" s="154" t="s">
        <v>298</v>
      </c>
      <c r="F26" s="160" t="s">
        <v>315</v>
      </c>
      <c r="G26" s="153"/>
      <c r="H26" s="153"/>
      <c r="I26" s="173" t="s">
        <v>504</v>
      </c>
      <c r="J26" s="211" t="s">
        <v>538</v>
      </c>
    </row>
    <row r="27" spans="2:10" ht="18" customHeight="1">
      <c r="B27" s="172">
        <v>25</v>
      </c>
      <c r="C27" s="154" t="s">
        <v>283</v>
      </c>
      <c r="D27" s="154" t="s">
        <v>284</v>
      </c>
      <c r="E27" s="154" t="s">
        <v>298</v>
      </c>
      <c r="F27" s="160" t="s">
        <v>316</v>
      </c>
      <c r="G27" s="153"/>
      <c r="H27" s="153"/>
      <c r="I27" s="173" t="s">
        <v>504</v>
      </c>
      <c r="J27" s="211" t="s">
        <v>538</v>
      </c>
    </row>
    <row r="28" spans="2:10" ht="18" customHeight="1">
      <c r="B28" s="172">
        <v>26</v>
      </c>
      <c r="C28" s="154" t="s">
        <v>283</v>
      </c>
      <c r="D28" s="154" t="s">
        <v>284</v>
      </c>
      <c r="E28" s="154" t="s">
        <v>298</v>
      </c>
      <c r="F28" s="160" t="s">
        <v>317</v>
      </c>
      <c r="G28" s="153"/>
      <c r="H28" s="153"/>
      <c r="I28" s="173" t="s">
        <v>504</v>
      </c>
      <c r="J28" s="211" t="s">
        <v>538</v>
      </c>
    </row>
    <row r="29" spans="2:10" ht="18" customHeight="1">
      <c r="B29" s="172">
        <v>27</v>
      </c>
      <c r="C29" s="154" t="s">
        <v>283</v>
      </c>
      <c r="D29" s="154" t="s">
        <v>284</v>
      </c>
      <c r="E29" s="154" t="s">
        <v>298</v>
      </c>
      <c r="F29" s="160" t="s">
        <v>318</v>
      </c>
      <c r="G29" s="153"/>
      <c r="H29" s="153"/>
      <c r="I29" s="173" t="s">
        <v>504</v>
      </c>
      <c r="J29" s="211" t="s">
        <v>538</v>
      </c>
    </row>
    <row r="30" spans="2:10" ht="18" customHeight="1">
      <c r="B30" s="172">
        <v>28</v>
      </c>
      <c r="C30" s="154" t="s">
        <v>283</v>
      </c>
      <c r="D30" s="154" t="s">
        <v>284</v>
      </c>
      <c r="E30" s="154" t="s">
        <v>298</v>
      </c>
      <c r="F30" s="160" t="s">
        <v>319</v>
      </c>
      <c r="G30" s="153"/>
      <c r="H30" s="153"/>
      <c r="I30" s="173" t="s">
        <v>504</v>
      </c>
      <c r="J30" s="211" t="s">
        <v>538</v>
      </c>
    </row>
    <row r="31" spans="2:10" ht="18" customHeight="1">
      <c r="B31" s="172">
        <v>29</v>
      </c>
      <c r="C31" s="133" t="s">
        <v>283</v>
      </c>
      <c r="D31" s="133" t="s">
        <v>284</v>
      </c>
      <c r="E31" s="133" t="s">
        <v>320</v>
      </c>
      <c r="F31" s="135" t="s">
        <v>321</v>
      </c>
      <c r="G31" s="132"/>
      <c r="H31" s="132"/>
      <c r="I31" s="151" t="s">
        <v>504</v>
      </c>
      <c r="J31" s="34" t="s">
        <v>539</v>
      </c>
    </row>
    <row r="32" spans="2:10" ht="18" customHeight="1">
      <c r="B32" s="172">
        <v>30</v>
      </c>
      <c r="C32" s="133" t="s">
        <v>283</v>
      </c>
      <c r="D32" s="133" t="s">
        <v>284</v>
      </c>
      <c r="E32" s="133" t="s">
        <v>320</v>
      </c>
      <c r="F32" s="135" t="s">
        <v>322</v>
      </c>
      <c r="G32" s="132"/>
      <c r="H32" s="132"/>
      <c r="I32" s="151" t="s">
        <v>504</v>
      </c>
      <c r="J32" s="34" t="s">
        <v>540</v>
      </c>
    </row>
    <row r="33" spans="2:10" ht="18" customHeight="1">
      <c r="B33" s="172">
        <v>31</v>
      </c>
      <c r="C33" s="133" t="s">
        <v>283</v>
      </c>
      <c r="D33" s="133" t="s">
        <v>284</v>
      </c>
      <c r="E33" s="133" t="s">
        <v>320</v>
      </c>
      <c r="F33" s="135" t="s">
        <v>323</v>
      </c>
      <c r="G33" s="132"/>
      <c r="H33" s="132"/>
      <c r="I33" s="151" t="s">
        <v>504</v>
      </c>
      <c r="J33" s="34" t="s">
        <v>541</v>
      </c>
    </row>
    <row r="34" spans="2:10" ht="18" customHeight="1">
      <c r="B34" s="172">
        <v>32</v>
      </c>
      <c r="C34" s="133" t="s">
        <v>283</v>
      </c>
      <c r="D34" s="133" t="s">
        <v>284</v>
      </c>
      <c r="E34" s="133" t="s">
        <v>320</v>
      </c>
      <c r="F34" s="135" t="s">
        <v>324</v>
      </c>
      <c r="G34" s="132"/>
      <c r="H34" s="132"/>
      <c r="I34" s="151" t="s">
        <v>504</v>
      </c>
      <c r="J34" s="34" t="s">
        <v>542</v>
      </c>
    </row>
    <row r="35" spans="2:10" ht="18" customHeight="1" thickBot="1">
      <c r="B35" s="172">
        <v>33</v>
      </c>
      <c r="C35" s="159" t="s">
        <v>283</v>
      </c>
      <c r="D35" s="159" t="s">
        <v>284</v>
      </c>
      <c r="E35" s="159" t="s">
        <v>320</v>
      </c>
      <c r="F35" s="147" t="s">
        <v>325</v>
      </c>
      <c r="G35" s="209"/>
      <c r="H35" s="209"/>
      <c r="I35" s="210" t="s">
        <v>504</v>
      </c>
      <c r="J35" s="45" t="s">
        <v>543</v>
      </c>
    </row>
  </sheetData>
  <phoneticPr fontId="1" type="noConversion"/>
  <conditionalFormatting sqref="C3:C5">
    <cfRule type="expression" dxfId="50" priority="46" stopIfTrue="1">
      <formula>#REF!=1</formula>
    </cfRule>
    <cfRule type="expression" dxfId="49" priority="47" stopIfTrue="1">
      <formula>#REF!=1</formula>
    </cfRule>
    <cfRule type="expression" dxfId="48" priority="48" stopIfTrue="1">
      <formula>#REF!=1</formula>
    </cfRule>
  </conditionalFormatting>
  <conditionalFormatting sqref="C6:C9">
    <cfRule type="expression" dxfId="47" priority="43" stopIfTrue="1">
      <formula>#REF!=1</formula>
    </cfRule>
    <cfRule type="expression" dxfId="46" priority="44" stopIfTrue="1">
      <formula>#REF!=1</formula>
    </cfRule>
    <cfRule type="expression" dxfId="45" priority="45" stopIfTrue="1">
      <formula>#REF!=1</formula>
    </cfRule>
  </conditionalFormatting>
  <conditionalFormatting sqref="C10:C35">
    <cfRule type="expression" dxfId="44" priority="40" stopIfTrue="1">
      <formula>#REF!=1</formula>
    </cfRule>
    <cfRule type="expression" dxfId="43" priority="41" stopIfTrue="1">
      <formula>#REF!=1</formula>
    </cfRule>
    <cfRule type="expression" dxfId="42" priority="42" stopIfTrue="1">
      <formula>#REF!=1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18"/>
  <sheetViews>
    <sheetView workbookViewId="0">
      <pane xSplit="1" ySplit="2" topLeftCell="B3" activePane="bottomRight" state="frozen"/>
      <selection activeCell="F17" sqref="F17"/>
      <selection pane="topRight" activeCell="F17" sqref="F17"/>
      <selection pane="bottomLeft" activeCell="F17" sqref="F17"/>
      <selection pane="bottomRight" activeCell="E18" sqref="E18"/>
    </sheetView>
  </sheetViews>
  <sheetFormatPr defaultRowHeight="16.5"/>
  <cols>
    <col min="2" max="2" width="5.5" bestFit="1" customWidth="1"/>
    <col min="3" max="3" width="24.625" bestFit="1" customWidth="1"/>
    <col min="4" max="4" width="26.25" customWidth="1"/>
    <col min="5" max="5" width="27.5" customWidth="1"/>
    <col min="6" max="6" width="45" customWidth="1"/>
    <col min="7" max="7" width="13" customWidth="1"/>
    <col min="8" max="8" width="16.125" customWidth="1"/>
    <col min="9" max="9" width="11.25" bestFit="1" customWidth="1"/>
    <col min="10" max="10" width="14.625" customWidth="1"/>
    <col min="11" max="11" width="7.375" bestFit="1" customWidth="1"/>
    <col min="12" max="13" width="11.875" bestFit="1" customWidth="1"/>
    <col min="14" max="14" width="16.375" bestFit="1" customWidth="1"/>
  </cols>
  <sheetData>
    <row r="1" spans="2:10" ht="17.25" thickBot="1"/>
    <row r="2" spans="2:10" ht="31.5" customHeight="1">
      <c r="B2" s="155" t="s">
        <v>159</v>
      </c>
      <c r="C2" s="156" t="s">
        <v>289</v>
      </c>
      <c r="D2" s="156" t="s">
        <v>290</v>
      </c>
      <c r="E2" s="156" t="s">
        <v>291</v>
      </c>
      <c r="F2" s="156" t="s">
        <v>292</v>
      </c>
      <c r="G2" s="157" t="s">
        <v>494</v>
      </c>
      <c r="H2" s="157" t="s">
        <v>492</v>
      </c>
      <c r="I2" s="156" t="s">
        <v>503</v>
      </c>
      <c r="J2" s="158" t="s">
        <v>119</v>
      </c>
    </row>
    <row r="3" spans="2:10" ht="18" customHeight="1">
      <c r="B3" s="172">
        <v>1</v>
      </c>
      <c r="C3" s="133" t="s">
        <v>283</v>
      </c>
      <c r="D3" s="133" t="s">
        <v>326</v>
      </c>
      <c r="E3" s="136" t="s">
        <v>327</v>
      </c>
      <c r="F3" s="135" t="s">
        <v>328</v>
      </c>
      <c r="G3" s="132"/>
      <c r="H3" s="132"/>
      <c r="I3" s="151" t="s">
        <v>505</v>
      </c>
      <c r="J3" s="171"/>
    </row>
    <row r="4" spans="2:10" ht="18" customHeight="1">
      <c r="B4" s="172">
        <v>2</v>
      </c>
      <c r="C4" s="133" t="s">
        <v>283</v>
      </c>
      <c r="D4" s="133" t="s">
        <v>326</v>
      </c>
      <c r="E4" s="136" t="s">
        <v>329</v>
      </c>
      <c r="F4" s="135" t="s">
        <v>330</v>
      </c>
      <c r="G4" s="132"/>
      <c r="H4" s="132"/>
      <c r="I4" s="151" t="s">
        <v>505</v>
      </c>
      <c r="J4" s="171"/>
    </row>
    <row r="5" spans="2:10" ht="18" customHeight="1">
      <c r="B5" s="172">
        <v>3</v>
      </c>
      <c r="C5" s="133" t="s">
        <v>283</v>
      </c>
      <c r="D5" s="133" t="s">
        <v>326</v>
      </c>
      <c r="E5" s="136" t="s">
        <v>329</v>
      </c>
      <c r="F5" s="135" t="s">
        <v>331</v>
      </c>
      <c r="G5" s="132"/>
      <c r="H5" s="132"/>
      <c r="I5" s="151" t="s">
        <v>505</v>
      </c>
      <c r="J5" s="171"/>
    </row>
    <row r="6" spans="2:10" ht="18" customHeight="1">
      <c r="B6" s="172">
        <v>4</v>
      </c>
      <c r="C6" s="133" t="s">
        <v>283</v>
      </c>
      <c r="D6" s="133" t="s">
        <v>326</v>
      </c>
      <c r="E6" s="137" t="s">
        <v>332</v>
      </c>
      <c r="F6" s="135" t="s">
        <v>333</v>
      </c>
      <c r="G6" s="132"/>
      <c r="H6" s="132"/>
      <c r="I6" s="151" t="s">
        <v>505</v>
      </c>
      <c r="J6" s="171"/>
    </row>
    <row r="7" spans="2:10" ht="18" customHeight="1">
      <c r="B7" s="172">
        <v>5</v>
      </c>
      <c r="C7" s="133" t="s">
        <v>283</v>
      </c>
      <c r="D7" s="133" t="s">
        <v>326</v>
      </c>
      <c r="E7" s="137" t="s">
        <v>332</v>
      </c>
      <c r="F7" s="135" t="s">
        <v>334</v>
      </c>
      <c r="G7" s="132"/>
      <c r="H7" s="132"/>
      <c r="I7" s="151" t="s">
        <v>505</v>
      </c>
      <c r="J7" s="171"/>
    </row>
    <row r="8" spans="2:10" ht="18" customHeight="1">
      <c r="B8" s="172">
        <v>6</v>
      </c>
      <c r="C8" s="133" t="s">
        <v>283</v>
      </c>
      <c r="D8" s="133" t="s">
        <v>326</v>
      </c>
      <c r="E8" s="137" t="s">
        <v>332</v>
      </c>
      <c r="F8" s="135" t="s">
        <v>335</v>
      </c>
      <c r="G8" s="132"/>
      <c r="H8" s="132"/>
      <c r="I8" s="151" t="s">
        <v>505</v>
      </c>
      <c r="J8" s="171"/>
    </row>
    <row r="9" spans="2:10" ht="18" customHeight="1">
      <c r="B9" s="172">
        <v>7</v>
      </c>
      <c r="C9" s="133" t="s">
        <v>283</v>
      </c>
      <c r="D9" s="133" t="s">
        <v>326</v>
      </c>
      <c r="E9" s="137" t="s">
        <v>332</v>
      </c>
      <c r="F9" s="135" t="s">
        <v>336</v>
      </c>
      <c r="G9" s="132"/>
      <c r="H9" s="132"/>
      <c r="I9" s="151" t="s">
        <v>505</v>
      </c>
      <c r="J9" s="171"/>
    </row>
    <row r="10" spans="2:10" ht="18" customHeight="1">
      <c r="B10" s="172">
        <v>8</v>
      </c>
      <c r="C10" s="133" t="s">
        <v>283</v>
      </c>
      <c r="D10" s="133" t="s">
        <v>326</v>
      </c>
      <c r="E10" s="137" t="s">
        <v>337</v>
      </c>
      <c r="F10" s="138" t="s">
        <v>338</v>
      </c>
      <c r="G10" s="132"/>
      <c r="H10" s="132"/>
      <c r="I10" s="151" t="s">
        <v>505</v>
      </c>
      <c r="J10" s="171"/>
    </row>
    <row r="11" spans="2:10" ht="18" customHeight="1">
      <c r="B11" s="172">
        <v>9</v>
      </c>
      <c r="C11" s="133" t="s">
        <v>283</v>
      </c>
      <c r="D11" s="133" t="s">
        <v>326</v>
      </c>
      <c r="E11" s="133" t="s">
        <v>339</v>
      </c>
      <c r="F11" s="138" t="s">
        <v>340</v>
      </c>
      <c r="G11" s="132"/>
      <c r="H11" s="132"/>
      <c r="I11" s="151" t="s">
        <v>505</v>
      </c>
      <c r="J11" s="171"/>
    </row>
    <row r="12" spans="2:10" ht="18" customHeight="1">
      <c r="B12" s="172">
        <v>10</v>
      </c>
      <c r="C12" s="133" t="s">
        <v>283</v>
      </c>
      <c r="D12" s="133" t="s">
        <v>326</v>
      </c>
      <c r="E12" s="133" t="s">
        <v>339</v>
      </c>
      <c r="F12" s="138" t="s">
        <v>341</v>
      </c>
      <c r="G12" s="132"/>
      <c r="H12" s="132"/>
      <c r="I12" s="151" t="s">
        <v>505</v>
      </c>
      <c r="J12" s="171"/>
    </row>
    <row r="13" spans="2:10" ht="18" customHeight="1">
      <c r="B13" s="172">
        <v>11</v>
      </c>
      <c r="C13" s="133" t="s">
        <v>283</v>
      </c>
      <c r="D13" s="133" t="s">
        <v>326</v>
      </c>
      <c r="E13" s="133" t="s">
        <v>339</v>
      </c>
      <c r="F13" s="138" t="s">
        <v>342</v>
      </c>
      <c r="G13" s="132"/>
      <c r="H13" s="132"/>
      <c r="I13" s="151" t="s">
        <v>505</v>
      </c>
      <c r="J13" s="171"/>
    </row>
    <row r="14" spans="2:10" ht="18" customHeight="1">
      <c r="B14" s="172">
        <v>12</v>
      </c>
      <c r="C14" s="133" t="s">
        <v>283</v>
      </c>
      <c r="D14" s="133" t="s">
        <v>326</v>
      </c>
      <c r="E14" s="133" t="s">
        <v>339</v>
      </c>
      <c r="F14" s="138" t="s">
        <v>343</v>
      </c>
      <c r="G14" s="132"/>
      <c r="H14" s="132"/>
      <c r="I14" s="151" t="s">
        <v>505</v>
      </c>
      <c r="J14" s="171"/>
    </row>
    <row r="15" spans="2:10" ht="18" customHeight="1">
      <c r="B15" s="172">
        <v>13</v>
      </c>
      <c r="C15" s="133" t="s">
        <v>283</v>
      </c>
      <c r="D15" s="133" t="s">
        <v>326</v>
      </c>
      <c r="E15" s="133" t="s">
        <v>339</v>
      </c>
      <c r="F15" s="138" t="s">
        <v>344</v>
      </c>
      <c r="G15" s="132"/>
      <c r="H15" s="132"/>
      <c r="I15" s="151" t="s">
        <v>505</v>
      </c>
      <c r="J15" s="171"/>
    </row>
    <row r="16" spans="2:10" ht="18" customHeight="1">
      <c r="B16" s="172">
        <v>14</v>
      </c>
      <c r="C16" s="133" t="s">
        <v>283</v>
      </c>
      <c r="D16" s="133" t="s">
        <v>326</v>
      </c>
      <c r="E16" s="133" t="s">
        <v>339</v>
      </c>
      <c r="F16" s="138" t="s">
        <v>345</v>
      </c>
      <c r="G16" s="132"/>
      <c r="H16" s="132"/>
      <c r="I16" s="151" t="s">
        <v>505</v>
      </c>
      <c r="J16" s="171"/>
    </row>
    <row r="17" spans="2:14" ht="18" customHeight="1">
      <c r="B17" s="172">
        <v>15</v>
      </c>
      <c r="C17" s="133" t="s">
        <v>283</v>
      </c>
      <c r="D17" s="133" t="s">
        <v>326</v>
      </c>
      <c r="E17" s="133" t="s">
        <v>339</v>
      </c>
      <c r="F17" s="138" t="s">
        <v>346</v>
      </c>
      <c r="G17" s="132"/>
      <c r="H17" s="132"/>
      <c r="I17" s="151" t="s">
        <v>505</v>
      </c>
      <c r="J17" s="171"/>
    </row>
    <row r="18" spans="2:14" ht="18" customHeight="1">
      <c r="B18" s="172">
        <v>16</v>
      </c>
      <c r="C18" s="133" t="s">
        <v>283</v>
      </c>
      <c r="D18" s="133" t="s">
        <v>326</v>
      </c>
      <c r="E18" s="133" t="s">
        <v>339</v>
      </c>
      <c r="F18" s="138" t="s">
        <v>347</v>
      </c>
      <c r="G18" s="132"/>
      <c r="H18" s="132"/>
      <c r="I18" s="151" t="s">
        <v>505</v>
      </c>
      <c r="J18" s="171"/>
    </row>
    <row r="19" spans="2:14" ht="18" customHeight="1">
      <c r="B19" s="172">
        <v>17</v>
      </c>
      <c r="C19" s="133" t="s">
        <v>283</v>
      </c>
      <c r="D19" s="133" t="s">
        <v>326</v>
      </c>
      <c r="E19" s="133" t="s">
        <v>339</v>
      </c>
      <c r="F19" s="139" t="s">
        <v>348</v>
      </c>
      <c r="G19" s="132"/>
      <c r="H19" s="132"/>
      <c r="I19" s="151" t="s">
        <v>505</v>
      </c>
      <c r="J19" s="171"/>
    </row>
    <row r="20" spans="2:14" ht="18" customHeight="1">
      <c r="B20" s="172">
        <v>18</v>
      </c>
      <c r="C20" s="133" t="s">
        <v>283</v>
      </c>
      <c r="D20" s="133" t="s">
        <v>326</v>
      </c>
      <c r="E20" s="133" t="s">
        <v>339</v>
      </c>
      <c r="F20" s="139" t="s">
        <v>349</v>
      </c>
      <c r="G20" s="132"/>
      <c r="H20" s="132"/>
      <c r="I20" s="151" t="s">
        <v>505</v>
      </c>
      <c r="J20" s="171"/>
    </row>
    <row r="21" spans="2:14" ht="18" customHeight="1">
      <c r="B21" s="172">
        <v>19</v>
      </c>
      <c r="C21" s="133" t="s">
        <v>283</v>
      </c>
      <c r="D21" s="133" t="s">
        <v>326</v>
      </c>
      <c r="E21" s="133" t="s">
        <v>339</v>
      </c>
      <c r="F21" s="139" t="s">
        <v>350</v>
      </c>
      <c r="G21" s="132"/>
      <c r="H21" s="132"/>
      <c r="I21" s="151" t="s">
        <v>505</v>
      </c>
      <c r="J21" s="171"/>
    </row>
    <row r="22" spans="2:14" ht="18" customHeight="1">
      <c r="B22" s="172">
        <v>20</v>
      </c>
      <c r="C22" s="133" t="s">
        <v>283</v>
      </c>
      <c r="D22" s="140" t="s">
        <v>351</v>
      </c>
      <c r="E22" s="140" t="s">
        <v>352</v>
      </c>
      <c r="F22" s="139" t="s">
        <v>353</v>
      </c>
      <c r="G22" s="132"/>
      <c r="H22" s="132"/>
      <c r="I22" s="151" t="s">
        <v>505</v>
      </c>
      <c r="J22" s="171"/>
    </row>
    <row r="23" spans="2:14" ht="18" customHeight="1">
      <c r="B23" s="172">
        <v>21</v>
      </c>
      <c r="C23" s="133" t="s">
        <v>283</v>
      </c>
      <c r="D23" s="140" t="s">
        <v>399</v>
      </c>
      <c r="E23" s="140" t="s">
        <v>400</v>
      </c>
      <c r="F23" s="139" t="s">
        <v>401</v>
      </c>
      <c r="G23" s="132"/>
      <c r="H23" s="132"/>
      <c r="I23" s="151" t="s">
        <v>505</v>
      </c>
      <c r="J23" s="171"/>
    </row>
    <row r="24" spans="2:14" ht="18" customHeight="1">
      <c r="B24" s="172">
        <v>22</v>
      </c>
      <c r="C24" s="133" t="s">
        <v>283</v>
      </c>
      <c r="D24" s="140" t="s">
        <v>354</v>
      </c>
      <c r="E24" s="140" t="s">
        <v>355</v>
      </c>
      <c r="F24" s="139" t="s">
        <v>356</v>
      </c>
      <c r="G24" s="132"/>
      <c r="H24" s="132"/>
      <c r="I24" s="151"/>
      <c r="J24" s="171" t="s">
        <v>506</v>
      </c>
      <c r="K24" s="152" t="s">
        <v>188</v>
      </c>
      <c r="L24" s="123" t="s">
        <v>40</v>
      </c>
      <c r="M24" s="123" t="s">
        <v>40</v>
      </c>
      <c r="N24" s="15" t="s">
        <v>40</v>
      </c>
    </row>
    <row r="25" spans="2:14" ht="18" customHeight="1">
      <c r="B25" s="172">
        <v>23</v>
      </c>
      <c r="C25" s="133" t="s">
        <v>283</v>
      </c>
      <c r="D25" s="140" t="s">
        <v>354</v>
      </c>
      <c r="E25" s="140" t="s">
        <v>357</v>
      </c>
      <c r="F25" s="139" t="s">
        <v>358</v>
      </c>
      <c r="G25" s="132"/>
      <c r="H25" s="132"/>
      <c r="I25" s="151"/>
      <c r="J25" s="171" t="s">
        <v>506</v>
      </c>
      <c r="K25" s="152" t="s">
        <v>188</v>
      </c>
      <c r="L25" s="123" t="s">
        <v>35</v>
      </c>
      <c r="M25" s="123" t="s">
        <v>35</v>
      </c>
      <c r="N25" s="15" t="s">
        <v>37</v>
      </c>
    </row>
    <row r="26" spans="2:14" ht="18" customHeight="1">
      <c r="B26" s="172">
        <v>24</v>
      </c>
      <c r="C26" s="133" t="s">
        <v>283</v>
      </c>
      <c r="D26" s="140" t="s">
        <v>354</v>
      </c>
      <c r="E26" s="140" t="s">
        <v>359</v>
      </c>
      <c r="F26" s="139" t="s">
        <v>360</v>
      </c>
      <c r="G26" s="132"/>
      <c r="H26" s="132"/>
      <c r="I26" s="151"/>
      <c r="J26" s="171" t="s">
        <v>506</v>
      </c>
      <c r="K26" s="152" t="s">
        <v>188</v>
      </c>
      <c r="L26" s="123" t="s">
        <v>35</v>
      </c>
      <c r="M26" s="123" t="s">
        <v>35</v>
      </c>
      <c r="N26" s="15" t="s">
        <v>35</v>
      </c>
    </row>
    <row r="27" spans="2:14" ht="18" customHeight="1">
      <c r="B27" s="172">
        <v>25</v>
      </c>
      <c r="C27" s="141" t="s">
        <v>402</v>
      </c>
      <c r="D27" s="141" t="s">
        <v>485</v>
      </c>
      <c r="E27" s="134" t="s">
        <v>486</v>
      </c>
      <c r="F27" s="135" t="s">
        <v>487</v>
      </c>
      <c r="G27" s="132"/>
      <c r="H27" s="132"/>
      <c r="I27" s="132"/>
      <c r="J27" s="171" t="s">
        <v>506</v>
      </c>
      <c r="K27" s="152" t="s">
        <v>189</v>
      </c>
      <c r="L27" s="123" t="s">
        <v>198</v>
      </c>
    </row>
    <row r="28" spans="2:14" ht="18" customHeight="1">
      <c r="B28" s="172">
        <v>26</v>
      </c>
      <c r="C28" s="141" t="s">
        <v>402</v>
      </c>
      <c r="D28" s="141" t="s">
        <v>485</v>
      </c>
      <c r="E28" s="134" t="s">
        <v>488</v>
      </c>
      <c r="F28" s="135" t="s">
        <v>489</v>
      </c>
      <c r="G28" s="132"/>
      <c r="H28" s="132"/>
      <c r="I28" s="132"/>
      <c r="J28" s="171" t="s">
        <v>506</v>
      </c>
      <c r="K28" s="152" t="s">
        <v>189</v>
      </c>
      <c r="L28" s="123" t="s">
        <v>198</v>
      </c>
    </row>
    <row r="29" spans="2:14" ht="18" customHeight="1">
      <c r="B29" s="172">
        <v>27</v>
      </c>
      <c r="C29" s="141" t="s">
        <v>402</v>
      </c>
      <c r="D29" s="141" t="s">
        <v>485</v>
      </c>
      <c r="E29" s="134" t="s">
        <v>490</v>
      </c>
      <c r="F29" s="135" t="s">
        <v>491</v>
      </c>
      <c r="G29" s="132"/>
      <c r="H29" s="132"/>
      <c r="I29" s="132"/>
      <c r="J29" s="171" t="s">
        <v>506</v>
      </c>
      <c r="K29" s="152" t="s">
        <v>189</v>
      </c>
      <c r="L29" s="123" t="s">
        <v>198</v>
      </c>
    </row>
    <row r="30" spans="2:14" ht="18" customHeight="1">
      <c r="B30" s="172">
        <v>28</v>
      </c>
      <c r="C30" s="141" t="s">
        <v>402</v>
      </c>
      <c r="D30" s="142" t="s">
        <v>403</v>
      </c>
      <c r="E30" s="143" t="s">
        <v>404</v>
      </c>
      <c r="F30" s="143" t="s">
        <v>405</v>
      </c>
      <c r="G30" s="132"/>
      <c r="H30" s="132"/>
      <c r="I30" s="132"/>
      <c r="J30" s="171" t="s">
        <v>506</v>
      </c>
      <c r="K30" s="152" t="s">
        <v>189</v>
      </c>
      <c r="L30" s="122" t="s">
        <v>203</v>
      </c>
      <c r="M30" s="122" t="s">
        <v>208</v>
      </c>
    </row>
    <row r="31" spans="2:14" ht="18" customHeight="1">
      <c r="B31" s="172">
        <v>29</v>
      </c>
      <c r="C31" s="141" t="s">
        <v>402</v>
      </c>
      <c r="D31" s="142" t="s">
        <v>403</v>
      </c>
      <c r="E31" s="143" t="s">
        <v>406</v>
      </c>
      <c r="F31" s="144" t="s">
        <v>407</v>
      </c>
      <c r="G31" s="132"/>
      <c r="H31" s="132"/>
      <c r="I31" s="132"/>
      <c r="J31" s="171" t="s">
        <v>506</v>
      </c>
      <c r="K31" s="152" t="s">
        <v>189</v>
      </c>
      <c r="L31" s="122" t="s">
        <v>203</v>
      </c>
      <c r="M31" s="122" t="s">
        <v>208</v>
      </c>
    </row>
    <row r="32" spans="2:14" ht="18" customHeight="1">
      <c r="B32" s="172">
        <v>30</v>
      </c>
      <c r="C32" s="141" t="s">
        <v>402</v>
      </c>
      <c r="D32" s="142" t="s">
        <v>408</v>
      </c>
      <c r="E32" s="143" t="s">
        <v>409</v>
      </c>
      <c r="F32" s="143" t="s">
        <v>410</v>
      </c>
      <c r="G32" s="132"/>
      <c r="H32" s="132"/>
      <c r="I32" s="132"/>
      <c r="J32" s="171" t="s">
        <v>506</v>
      </c>
      <c r="K32" s="152" t="s">
        <v>189</v>
      </c>
      <c r="L32" s="123" t="s">
        <v>202</v>
      </c>
      <c r="M32" s="123" t="s">
        <v>210</v>
      </c>
    </row>
    <row r="33" spans="2:13" ht="18" customHeight="1">
      <c r="B33" s="172">
        <v>31</v>
      </c>
      <c r="C33" s="141" t="s">
        <v>402</v>
      </c>
      <c r="D33" s="145" t="s">
        <v>411</v>
      </c>
      <c r="E33" s="143" t="s">
        <v>412</v>
      </c>
      <c r="F33" s="144" t="s">
        <v>413</v>
      </c>
      <c r="G33" s="132"/>
      <c r="H33" s="132"/>
      <c r="I33" s="132"/>
      <c r="J33" s="171" t="s">
        <v>506</v>
      </c>
      <c r="K33" s="152" t="s">
        <v>189</v>
      </c>
      <c r="L33" s="123" t="s">
        <v>86</v>
      </c>
      <c r="M33" s="123" t="s">
        <v>214</v>
      </c>
    </row>
    <row r="34" spans="2:13" ht="18" customHeight="1">
      <c r="B34" s="172">
        <v>32</v>
      </c>
      <c r="C34" s="141" t="s">
        <v>402</v>
      </c>
      <c r="D34" s="145" t="s">
        <v>411</v>
      </c>
      <c r="E34" s="143" t="s">
        <v>412</v>
      </c>
      <c r="F34" s="146" t="s">
        <v>414</v>
      </c>
      <c r="G34" s="132"/>
      <c r="H34" s="132"/>
      <c r="I34" s="132"/>
      <c r="J34" s="171" t="s">
        <v>506</v>
      </c>
      <c r="K34" s="152" t="s">
        <v>189</v>
      </c>
      <c r="L34" s="123" t="s">
        <v>86</v>
      </c>
      <c r="M34" s="123" t="s">
        <v>214</v>
      </c>
    </row>
    <row r="35" spans="2:13" ht="18" customHeight="1">
      <c r="B35" s="172">
        <v>33</v>
      </c>
      <c r="C35" s="141" t="s">
        <v>402</v>
      </c>
      <c r="D35" s="141" t="s">
        <v>411</v>
      </c>
      <c r="E35" s="135" t="s">
        <v>424</v>
      </c>
      <c r="F35" s="135" t="s">
        <v>425</v>
      </c>
      <c r="G35" s="132"/>
      <c r="H35" s="132"/>
      <c r="I35" s="132"/>
      <c r="J35" s="171" t="s">
        <v>506</v>
      </c>
      <c r="K35" s="152" t="s">
        <v>189</v>
      </c>
      <c r="L35" s="123" t="s">
        <v>86</v>
      </c>
      <c r="M35" s="123" t="s">
        <v>214</v>
      </c>
    </row>
    <row r="36" spans="2:13" ht="18" customHeight="1">
      <c r="B36" s="172">
        <v>34</v>
      </c>
      <c r="C36" s="141" t="s">
        <v>402</v>
      </c>
      <c r="D36" s="141" t="s">
        <v>426</v>
      </c>
      <c r="E36" s="135" t="s">
        <v>424</v>
      </c>
      <c r="F36" s="135" t="s">
        <v>427</v>
      </c>
      <c r="G36" s="132"/>
      <c r="H36" s="132"/>
      <c r="I36" s="132"/>
      <c r="J36" s="171" t="s">
        <v>506</v>
      </c>
      <c r="K36" s="152" t="s">
        <v>189</v>
      </c>
      <c r="L36" s="123" t="s">
        <v>86</v>
      </c>
      <c r="M36" s="123" t="s">
        <v>214</v>
      </c>
    </row>
    <row r="37" spans="2:13" ht="18" customHeight="1">
      <c r="B37" s="172">
        <v>35</v>
      </c>
      <c r="C37" s="141" t="s">
        <v>402</v>
      </c>
      <c r="D37" s="145" t="s">
        <v>411</v>
      </c>
      <c r="E37" s="143" t="s">
        <v>415</v>
      </c>
      <c r="F37" s="146" t="s">
        <v>416</v>
      </c>
      <c r="G37" s="132"/>
      <c r="H37" s="132"/>
      <c r="I37" s="132"/>
      <c r="J37" s="171" t="s">
        <v>506</v>
      </c>
      <c r="K37" s="152" t="s">
        <v>189</v>
      </c>
      <c r="L37" s="123" t="s">
        <v>86</v>
      </c>
      <c r="M37" s="123" t="s">
        <v>87</v>
      </c>
    </row>
    <row r="38" spans="2:13" ht="18" customHeight="1">
      <c r="B38" s="172">
        <v>36</v>
      </c>
      <c r="C38" s="141" t="s">
        <v>402</v>
      </c>
      <c r="D38" s="145" t="s">
        <v>411</v>
      </c>
      <c r="E38" s="143" t="s">
        <v>415</v>
      </c>
      <c r="F38" s="146" t="s">
        <v>417</v>
      </c>
      <c r="G38" s="132"/>
      <c r="H38" s="132"/>
      <c r="I38" s="132"/>
      <c r="J38" s="171" t="s">
        <v>506</v>
      </c>
      <c r="K38" s="152" t="s">
        <v>189</v>
      </c>
      <c r="L38" s="123" t="s">
        <v>86</v>
      </c>
      <c r="M38" s="123" t="s">
        <v>87</v>
      </c>
    </row>
    <row r="39" spans="2:13" ht="18" customHeight="1">
      <c r="B39" s="172">
        <v>37</v>
      </c>
      <c r="C39" s="141" t="s">
        <v>402</v>
      </c>
      <c r="D39" s="145" t="s">
        <v>411</v>
      </c>
      <c r="E39" s="146" t="s">
        <v>418</v>
      </c>
      <c r="F39" s="144" t="s">
        <v>419</v>
      </c>
      <c r="G39" s="132"/>
      <c r="H39" s="132"/>
      <c r="I39" s="132"/>
      <c r="J39" s="171" t="s">
        <v>506</v>
      </c>
      <c r="K39" s="152" t="s">
        <v>189</v>
      </c>
      <c r="L39" s="123" t="s">
        <v>86</v>
      </c>
      <c r="M39" s="123" t="s">
        <v>87</v>
      </c>
    </row>
    <row r="40" spans="2:13" ht="18" customHeight="1">
      <c r="B40" s="172">
        <v>38</v>
      </c>
      <c r="C40" s="141" t="s">
        <v>402</v>
      </c>
      <c r="D40" s="145" t="s">
        <v>411</v>
      </c>
      <c r="E40" s="146" t="s">
        <v>418</v>
      </c>
      <c r="F40" s="144" t="s">
        <v>420</v>
      </c>
      <c r="G40" s="132"/>
      <c r="H40" s="132"/>
      <c r="I40" s="132"/>
      <c r="J40" s="171" t="s">
        <v>506</v>
      </c>
      <c r="K40" s="152" t="s">
        <v>189</v>
      </c>
      <c r="L40" s="123" t="s">
        <v>86</v>
      </c>
      <c r="M40" s="123" t="s">
        <v>87</v>
      </c>
    </row>
    <row r="41" spans="2:13" ht="18" customHeight="1">
      <c r="B41" s="172">
        <v>39</v>
      </c>
      <c r="C41" s="141" t="s">
        <v>402</v>
      </c>
      <c r="D41" s="145" t="s">
        <v>411</v>
      </c>
      <c r="E41" s="146" t="s">
        <v>418</v>
      </c>
      <c r="F41" s="144" t="s">
        <v>421</v>
      </c>
      <c r="G41" s="132"/>
      <c r="H41" s="132"/>
      <c r="I41" s="132"/>
      <c r="J41" s="171" t="s">
        <v>506</v>
      </c>
      <c r="K41" s="152" t="s">
        <v>189</v>
      </c>
      <c r="L41" s="123" t="s">
        <v>86</v>
      </c>
      <c r="M41" s="123" t="s">
        <v>184</v>
      </c>
    </row>
    <row r="42" spans="2:13" ht="18" customHeight="1">
      <c r="B42" s="172">
        <v>40</v>
      </c>
      <c r="C42" s="141" t="s">
        <v>402</v>
      </c>
      <c r="D42" s="141" t="s">
        <v>411</v>
      </c>
      <c r="E42" s="135" t="s">
        <v>422</v>
      </c>
      <c r="F42" s="135" t="s">
        <v>423</v>
      </c>
      <c r="G42" s="132"/>
      <c r="H42" s="132"/>
      <c r="I42" s="132"/>
      <c r="J42" s="171" t="s">
        <v>506</v>
      </c>
      <c r="K42" s="152" t="s">
        <v>189</v>
      </c>
      <c r="L42" s="123" t="s">
        <v>86</v>
      </c>
      <c r="M42" s="123" t="s">
        <v>184</v>
      </c>
    </row>
    <row r="43" spans="2:13" ht="18" customHeight="1">
      <c r="B43" s="172">
        <v>41</v>
      </c>
      <c r="C43" s="194" t="s">
        <v>402</v>
      </c>
      <c r="D43" s="194" t="s">
        <v>428</v>
      </c>
      <c r="E43" s="195" t="s">
        <v>429</v>
      </c>
      <c r="F43" s="195" t="s">
        <v>430</v>
      </c>
      <c r="G43" s="196" t="s">
        <v>504</v>
      </c>
      <c r="H43" s="197"/>
      <c r="I43" s="197"/>
      <c r="J43" s="198" t="s">
        <v>120</v>
      </c>
    </row>
    <row r="44" spans="2:13" ht="18" customHeight="1">
      <c r="B44" s="172">
        <v>42</v>
      </c>
      <c r="C44" s="194" t="s">
        <v>402</v>
      </c>
      <c r="D44" s="194" t="s">
        <v>428</v>
      </c>
      <c r="E44" s="195" t="s">
        <v>429</v>
      </c>
      <c r="F44" s="195" t="s">
        <v>431</v>
      </c>
      <c r="G44" s="196" t="s">
        <v>504</v>
      </c>
      <c r="H44" s="197"/>
      <c r="I44" s="197"/>
      <c r="J44" s="198" t="s">
        <v>493</v>
      </c>
    </row>
    <row r="45" spans="2:13" ht="18" customHeight="1">
      <c r="B45" s="172">
        <v>43</v>
      </c>
      <c r="C45" s="194" t="s">
        <v>402</v>
      </c>
      <c r="D45" s="194" t="s">
        <v>428</v>
      </c>
      <c r="E45" s="195" t="s">
        <v>429</v>
      </c>
      <c r="F45" s="195" t="s">
        <v>432</v>
      </c>
      <c r="G45" s="196" t="s">
        <v>504</v>
      </c>
      <c r="H45" s="197"/>
      <c r="I45" s="197"/>
      <c r="J45" s="198" t="s">
        <v>493</v>
      </c>
    </row>
    <row r="46" spans="2:13" ht="18" customHeight="1">
      <c r="B46" s="172">
        <v>44</v>
      </c>
      <c r="C46" s="194" t="s">
        <v>402</v>
      </c>
      <c r="D46" s="194" t="s">
        <v>428</v>
      </c>
      <c r="E46" s="195" t="s">
        <v>429</v>
      </c>
      <c r="F46" s="195" t="s">
        <v>433</v>
      </c>
      <c r="G46" s="196" t="s">
        <v>504</v>
      </c>
      <c r="H46" s="197"/>
      <c r="I46" s="197"/>
      <c r="J46" s="198" t="s">
        <v>493</v>
      </c>
    </row>
    <row r="47" spans="2:13" ht="18" customHeight="1">
      <c r="B47" s="172">
        <v>45</v>
      </c>
      <c r="C47" s="194" t="s">
        <v>402</v>
      </c>
      <c r="D47" s="194" t="s">
        <v>428</v>
      </c>
      <c r="E47" s="195" t="s">
        <v>429</v>
      </c>
      <c r="F47" s="195" t="s">
        <v>434</v>
      </c>
      <c r="G47" s="196" t="s">
        <v>504</v>
      </c>
      <c r="H47" s="197"/>
      <c r="I47" s="197"/>
      <c r="J47" s="198" t="s">
        <v>493</v>
      </c>
    </row>
    <row r="48" spans="2:13" ht="18" customHeight="1">
      <c r="B48" s="172">
        <v>46</v>
      </c>
      <c r="C48" s="194" t="s">
        <v>402</v>
      </c>
      <c r="D48" s="194" t="s">
        <v>428</v>
      </c>
      <c r="E48" s="195" t="s">
        <v>429</v>
      </c>
      <c r="F48" s="195" t="s">
        <v>435</v>
      </c>
      <c r="G48" s="196" t="s">
        <v>504</v>
      </c>
      <c r="H48" s="197"/>
      <c r="I48" s="197"/>
      <c r="J48" s="198" t="s">
        <v>493</v>
      </c>
    </row>
    <row r="49" spans="2:10" ht="18" customHeight="1">
      <c r="B49" s="172">
        <v>47</v>
      </c>
      <c r="C49" s="194" t="s">
        <v>402</v>
      </c>
      <c r="D49" s="194" t="s">
        <v>428</v>
      </c>
      <c r="E49" s="195" t="s">
        <v>429</v>
      </c>
      <c r="F49" s="195" t="s">
        <v>436</v>
      </c>
      <c r="G49" s="196" t="s">
        <v>504</v>
      </c>
      <c r="H49" s="197"/>
      <c r="I49" s="197"/>
      <c r="J49" s="198" t="s">
        <v>493</v>
      </c>
    </row>
    <row r="50" spans="2:10" ht="18" customHeight="1">
      <c r="B50" s="172">
        <v>48</v>
      </c>
      <c r="C50" s="194" t="s">
        <v>402</v>
      </c>
      <c r="D50" s="194" t="s">
        <v>428</v>
      </c>
      <c r="E50" s="195" t="s">
        <v>429</v>
      </c>
      <c r="F50" s="195" t="s">
        <v>437</v>
      </c>
      <c r="G50" s="196" t="s">
        <v>504</v>
      </c>
      <c r="H50" s="197"/>
      <c r="I50" s="197"/>
      <c r="J50" s="198" t="s">
        <v>493</v>
      </c>
    </row>
    <row r="51" spans="2:10" ht="18" customHeight="1">
      <c r="B51" s="172">
        <v>49</v>
      </c>
      <c r="C51" s="194" t="s">
        <v>402</v>
      </c>
      <c r="D51" s="194" t="s">
        <v>428</v>
      </c>
      <c r="E51" s="195" t="s">
        <v>429</v>
      </c>
      <c r="F51" s="195" t="s">
        <v>438</v>
      </c>
      <c r="G51" s="196" t="s">
        <v>504</v>
      </c>
      <c r="H51" s="197"/>
      <c r="I51" s="197"/>
      <c r="J51" s="198" t="s">
        <v>493</v>
      </c>
    </row>
    <row r="52" spans="2:10" ht="18" customHeight="1">
      <c r="B52" s="172">
        <v>50</v>
      </c>
      <c r="C52" s="194" t="s">
        <v>402</v>
      </c>
      <c r="D52" s="194" t="s">
        <v>428</v>
      </c>
      <c r="E52" s="199" t="s">
        <v>439</v>
      </c>
      <c r="F52" s="199" t="s">
        <v>440</v>
      </c>
      <c r="G52" s="196" t="s">
        <v>504</v>
      </c>
      <c r="H52" s="197"/>
      <c r="I52" s="197"/>
      <c r="J52" s="198" t="s">
        <v>493</v>
      </c>
    </row>
    <row r="53" spans="2:10" ht="18" customHeight="1">
      <c r="B53" s="172">
        <v>51</v>
      </c>
      <c r="C53" s="194" t="s">
        <v>402</v>
      </c>
      <c r="D53" s="194" t="s">
        <v>428</v>
      </c>
      <c r="E53" s="199" t="s">
        <v>439</v>
      </c>
      <c r="F53" s="199" t="s">
        <v>441</v>
      </c>
      <c r="G53" s="196" t="s">
        <v>504</v>
      </c>
      <c r="H53" s="197"/>
      <c r="I53" s="197"/>
      <c r="J53" s="198" t="s">
        <v>493</v>
      </c>
    </row>
    <row r="54" spans="2:10" ht="18" customHeight="1">
      <c r="B54" s="172">
        <v>52</v>
      </c>
      <c r="C54" s="194" t="s">
        <v>402</v>
      </c>
      <c r="D54" s="194" t="s">
        <v>428</v>
      </c>
      <c r="E54" s="199" t="s">
        <v>439</v>
      </c>
      <c r="F54" s="199" t="s">
        <v>442</v>
      </c>
      <c r="G54" s="196" t="s">
        <v>504</v>
      </c>
      <c r="H54" s="197"/>
      <c r="I54" s="197"/>
      <c r="J54" s="198" t="s">
        <v>493</v>
      </c>
    </row>
    <row r="55" spans="2:10" ht="18" customHeight="1">
      <c r="B55" s="172">
        <v>53</v>
      </c>
      <c r="C55" s="194" t="s">
        <v>402</v>
      </c>
      <c r="D55" s="194" t="s">
        <v>428</v>
      </c>
      <c r="E55" s="195" t="s">
        <v>439</v>
      </c>
      <c r="F55" s="195" t="s">
        <v>443</v>
      </c>
      <c r="G55" s="196" t="s">
        <v>504</v>
      </c>
      <c r="H55" s="197"/>
      <c r="I55" s="197"/>
      <c r="J55" s="198" t="s">
        <v>493</v>
      </c>
    </row>
    <row r="56" spans="2:10" ht="18" customHeight="1">
      <c r="B56" s="172">
        <v>54</v>
      </c>
      <c r="C56" s="194" t="s">
        <v>402</v>
      </c>
      <c r="D56" s="194" t="s">
        <v>428</v>
      </c>
      <c r="E56" s="195" t="s">
        <v>439</v>
      </c>
      <c r="F56" s="195" t="s">
        <v>444</v>
      </c>
      <c r="G56" s="196" t="s">
        <v>504</v>
      </c>
      <c r="H56" s="197"/>
      <c r="I56" s="197"/>
      <c r="J56" s="198" t="s">
        <v>493</v>
      </c>
    </row>
    <row r="57" spans="2:10" ht="18" customHeight="1">
      <c r="B57" s="172">
        <v>55</v>
      </c>
      <c r="C57" s="194" t="s">
        <v>402</v>
      </c>
      <c r="D57" s="194" t="s">
        <v>428</v>
      </c>
      <c r="E57" s="199" t="s">
        <v>439</v>
      </c>
      <c r="F57" s="199" t="s">
        <v>445</v>
      </c>
      <c r="G57" s="196" t="s">
        <v>504</v>
      </c>
      <c r="H57" s="197"/>
      <c r="I57" s="197"/>
      <c r="J57" s="198" t="s">
        <v>493</v>
      </c>
    </row>
    <row r="58" spans="2:10" ht="18" customHeight="1">
      <c r="B58" s="172">
        <v>56</v>
      </c>
      <c r="C58" s="194" t="s">
        <v>402</v>
      </c>
      <c r="D58" s="194" t="s">
        <v>428</v>
      </c>
      <c r="E58" s="199" t="s">
        <v>439</v>
      </c>
      <c r="F58" s="199" t="s">
        <v>446</v>
      </c>
      <c r="G58" s="196" t="s">
        <v>504</v>
      </c>
      <c r="H58" s="197"/>
      <c r="I58" s="197"/>
      <c r="J58" s="198" t="s">
        <v>493</v>
      </c>
    </row>
    <row r="59" spans="2:10" ht="18" customHeight="1">
      <c r="B59" s="172">
        <v>57</v>
      </c>
      <c r="C59" s="194" t="s">
        <v>402</v>
      </c>
      <c r="D59" s="194" t="s">
        <v>428</v>
      </c>
      <c r="E59" s="199" t="s">
        <v>439</v>
      </c>
      <c r="F59" s="199" t="s">
        <v>447</v>
      </c>
      <c r="G59" s="196" t="s">
        <v>504</v>
      </c>
      <c r="H59" s="197"/>
      <c r="I59" s="197"/>
      <c r="J59" s="198" t="s">
        <v>493</v>
      </c>
    </row>
    <row r="60" spans="2:10" ht="18" customHeight="1">
      <c r="B60" s="172">
        <v>58</v>
      </c>
      <c r="C60" s="194" t="s">
        <v>402</v>
      </c>
      <c r="D60" s="194" t="s">
        <v>428</v>
      </c>
      <c r="E60" s="195" t="s">
        <v>439</v>
      </c>
      <c r="F60" s="195" t="s">
        <v>448</v>
      </c>
      <c r="G60" s="196" t="s">
        <v>504</v>
      </c>
      <c r="H60" s="197"/>
      <c r="I60" s="197"/>
      <c r="J60" s="198" t="s">
        <v>493</v>
      </c>
    </row>
    <row r="61" spans="2:10" ht="18" customHeight="1">
      <c r="B61" s="172">
        <v>59</v>
      </c>
      <c r="C61" s="194" t="s">
        <v>402</v>
      </c>
      <c r="D61" s="194" t="s">
        <v>428</v>
      </c>
      <c r="E61" s="195" t="s">
        <v>439</v>
      </c>
      <c r="F61" s="195" t="s">
        <v>449</v>
      </c>
      <c r="G61" s="196" t="s">
        <v>504</v>
      </c>
      <c r="H61" s="197"/>
      <c r="I61" s="197"/>
      <c r="J61" s="198" t="s">
        <v>493</v>
      </c>
    </row>
    <row r="62" spans="2:10" ht="18" customHeight="1">
      <c r="B62" s="172">
        <v>60</v>
      </c>
      <c r="C62" s="194" t="s">
        <v>402</v>
      </c>
      <c r="D62" s="194" t="s">
        <v>428</v>
      </c>
      <c r="E62" s="195" t="s">
        <v>439</v>
      </c>
      <c r="F62" s="195" t="s">
        <v>450</v>
      </c>
      <c r="G62" s="196" t="s">
        <v>504</v>
      </c>
      <c r="H62" s="197"/>
      <c r="I62" s="197"/>
      <c r="J62" s="198" t="s">
        <v>493</v>
      </c>
    </row>
    <row r="63" spans="2:10" ht="18" customHeight="1">
      <c r="B63" s="172">
        <v>61</v>
      </c>
      <c r="C63" s="194" t="s">
        <v>402</v>
      </c>
      <c r="D63" s="194" t="s">
        <v>428</v>
      </c>
      <c r="E63" s="195" t="s">
        <v>451</v>
      </c>
      <c r="F63" s="195" t="s">
        <v>452</v>
      </c>
      <c r="G63" s="196" t="s">
        <v>504</v>
      </c>
      <c r="H63" s="197"/>
      <c r="I63" s="197"/>
      <c r="J63" s="198" t="s">
        <v>493</v>
      </c>
    </row>
    <row r="64" spans="2:10" ht="18" customHeight="1">
      <c r="B64" s="172">
        <v>62</v>
      </c>
      <c r="C64" s="194" t="s">
        <v>402</v>
      </c>
      <c r="D64" s="194" t="s">
        <v>428</v>
      </c>
      <c r="E64" s="195" t="s">
        <v>451</v>
      </c>
      <c r="F64" s="195" t="s">
        <v>453</v>
      </c>
      <c r="G64" s="196" t="s">
        <v>504</v>
      </c>
      <c r="H64" s="197"/>
      <c r="I64" s="197"/>
      <c r="J64" s="198" t="s">
        <v>493</v>
      </c>
    </row>
    <row r="65" spans="2:10" ht="18" customHeight="1">
      <c r="B65" s="172">
        <v>63</v>
      </c>
      <c r="C65" s="194" t="s">
        <v>402</v>
      </c>
      <c r="D65" s="194" t="s">
        <v>428</v>
      </c>
      <c r="E65" s="195" t="s">
        <v>451</v>
      </c>
      <c r="F65" s="195" t="s">
        <v>454</v>
      </c>
      <c r="G65" s="196" t="s">
        <v>504</v>
      </c>
      <c r="H65" s="197"/>
      <c r="I65" s="197"/>
      <c r="J65" s="198" t="s">
        <v>493</v>
      </c>
    </row>
    <row r="66" spans="2:10" ht="18" customHeight="1">
      <c r="B66" s="172">
        <v>64</v>
      </c>
      <c r="C66" s="194" t="s">
        <v>402</v>
      </c>
      <c r="D66" s="194" t="s">
        <v>428</v>
      </c>
      <c r="E66" s="195" t="s">
        <v>451</v>
      </c>
      <c r="F66" s="195" t="s">
        <v>455</v>
      </c>
      <c r="G66" s="196" t="s">
        <v>504</v>
      </c>
      <c r="H66" s="197"/>
      <c r="I66" s="197"/>
      <c r="J66" s="198" t="s">
        <v>493</v>
      </c>
    </row>
    <row r="67" spans="2:10" ht="18" customHeight="1">
      <c r="B67" s="172">
        <v>65</v>
      </c>
      <c r="C67" s="194" t="s">
        <v>402</v>
      </c>
      <c r="D67" s="194" t="s">
        <v>428</v>
      </c>
      <c r="E67" s="195" t="s">
        <v>451</v>
      </c>
      <c r="F67" s="199" t="s">
        <v>456</v>
      </c>
      <c r="G67" s="196" t="s">
        <v>504</v>
      </c>
      <c r="H67" s="197"/>
      <c r="I67" s="197"/>
      <c r="J67" s="198" t="s">
        <v>493</v>
      </c>
    </row>
    <row r="68" spans="2:10" ht="18" customHeight="1">
      <c r="B68" s="172">
        <v>66</v>
      </c>
      <c r="C68" s="194" t="s">
        <v>402</v>
      </c>
      <c r="D68" s="194" t="s">
        <v>428</v>
      </c>
      <c r="E68" s="199" t="s">
        <v>457</v>
      </c>
      <c r="F68" s="199" t="s">
        <v>458</v>
      </c>
      <c r="G68" s="196" t="s">
        <v>504</v>
      </c>
      <c r="H68" s="197"/>
      <c r="I68" s="197"/>
      <c r="J68" s="198" t="s">
        <v>493</v>
      </c>
    </row>
    <row r="69" spans="2:10" ht="18" customHeight="1">
      <c r="B69" s="172">
        <v>67</v>
      </c>
      <c r="C69" s="194" t="s">
        <v>402</v>
      </c>
      <c r="D69" s="194" t="s">
        <v>428</v>
      </c>
      <c r="E69" s="199" t="s">
        <v>457</v>
      </c>
      <c r="F69" s="199" t="s">
        <v>459</v>
      </c>
      <c r="G69" s="196" t="s">
        <v>504</v>
      </c>
      <c r="H69" s="197"/>
      <c r="I69" s="197"/>
      <c r="J69" s="198" t="s">
        <v>493</v>
      </c>
    </row>
    <row r="70" spans="2:10" ht="18" customHeight="1">
      <c r="B70" s="172">
        <v>68</v>
      </c>
      <c r="C70" s="194" t="s">
        <v>402</v>
      </c>
      <c r="D70" s="194" t="s">
        <v>428</v>
      </c>
      <c r="E70" s="199" t="s">
        <v>457</v>
      </c>
      <c r="F70" s="199" t="s">
        <v>460</v>
      </c>
      <c r="G70" s="196" t="s">
        <v>504</v>
      </c>
      <c r="H70" s="197"/>
      <c r="I70" s="197"/>
      <c r="J70" s="198" t="s">
        <v>493</v>
      </c>
    </row>
    <row r="71" spans="2:10" ht="18" customHeight="1">
      <c r="B71" s="172">
        <v>69</v>
      </c>
      <c r="C71" s="194" t="s">
        <v>402</v>
      </c>
      <c r="D71" s="194" t="s">
        <v>428</v>
      </c>
      <c r="E71" s="195" t="s">
        <v>457</v>
      </c>
      <c r="F71" s="195" t="s">
        <v>461</v>
      </c>
      <c r="G71" s="196" t="s">
        <v>504</v>
      </c>
      <c r="H71" s="197"/>
      <c r="I71" s="197"/>
      <c r="J71" s="198" t="s">
        <v>493</v>
      </c>
    </row>
    <row r="72" spans="2:10" ht="18" customHeight="1">
      <c r="B72" s="172">
        <v>70</v>
      </c>
      <c r="C72" s="194" t="s">
        <v>402</v>
      </c>
      <c r="D72" s="194" t="s">
        <v>428</v>
      </c>
      <c r="E72" s="195" t="s">
        <v>457</v>
      </c>
      <c r="F72" s="195" t="s">
        <v>462</v>
      </c>
      <c r="G72" s="196" t="s">
        <v>504</v>
      </c>
      <c r="H72" s="197"/>
      <c r="I72" s="197"/>
      <c r="J72" s="198" t="s">
        <v>493</v>
      </c>
    </row>
    <row r="73" spans="2:10" ht="18" customHeight="1">
      <c r="B73" s="172">
        <v>71</v>
      </c>
      <c r="C73" s="194" t="s">
        <v>402</v>
      </c>
      <c r="D73" s="194" t="s">
        <v>428</v>
      </c>
      <c r="E73" s="195" t="s">
        <v>457</v>
      </c>
      <c r="F73" s="195" t="s">
        <v>463</v>
      </c>
      <c r="G73" s="196" t="s">
        <v>504</v>
      </c>
      <c r="H73" s="197"/>
      <c r="I73" s="197"/>
      <c r="J73" s="198" t="s">
        <v>493</v>
      </c>
    </row>
    <row r="74" spans="2:10" ht="18" customHeight="1">
      <c r="B74" s="172">
        <v>72</v>
      </c>
      <c r="C74" s="194" t="s">
        <v>402</v>
      </c>
      <c r="D74" s="194" t="s">
        <v>428</v>
      </c>
      <c r="E74" s="195" t="s">
        <v>464</v>
      </c>
      <c r="F74" s="195" t="s">
        <v>465</v>
      </c>
      <c r="G74" s="196" t="s">
        <v>504</v>
      </c>
      <c r="H74" s="197"/>
      <c r="I74" s="197"/>
      <c r="J74" s="198" t="s">
        <v>493</v>
      </c>
    </row>
    <row r="75" spans="2:10" ht="18" customHeight="1">
      <c r="B75" s="172">
        <v>73</v>
      </c>
      <c r="C75" s="194" t="s">
        <v>402</v>
      </c>
      <c r="D75" s="194" t="s">
        <v>466</v>
      </c>
      <c r="E75" s="195" t="s">
        <v>467</v>
      </c>
      <c r="F75" s="195" t="s">
        <v>468</v>
      </c>
      <c r="G75" s="196" t="s">
        <v>504</v>
      </c>
      <c r="H75" s="197"/>
      <c r="I75" s="197"/>
      <c r="J75" s="198" t="s">
        <v>493</v>
      </c>
    </row>
    <row r="76" spans="2:10" ht="18" customHeight="1">
      <c r="B76" s="172">
        <v>74</v>
      </c>
      <c r="C76" s="194" t="s">
        <v>402</v>
      </c>
      <c r="D76" s="194" t="s">
        <v>466</v>
      </c>
      <c r="E76" s="195" t="s">
        <v>467</v>
      </c>
      <c r="F76" s="195" t="s">
        <v>469</v>
      </c>
      <c r="G76" s="196" t="s">
        <v>504</v>
      </c>
      <c r="H76" s="197"/>
      <c r="I76" s="197"/>
      <c r="J76" s="198" t="s">
        <v>493</v>
      </c>
    </row>
    <row r="77" spans="2:10" ht="18" customHeight="1">
      <c r="B77" s="172">
        <v>75</v>
      </c>
      <c r="C77" s="194" t="s">
        <v>402</v>
      </c>
      <c r="D77" s="194" t="s">
        <v>466</v>
      </c>
      <c r="E77" s="195" t="s">
        <v>467</v>
      </c>
      <c r="F77" s="195" t="s">
        <v>470</v>
      </c>
      <c r="G77" s="196" t="s">
        <v>504</v>
      </c>
      <c r="H77" s="197"/>
      <c r="I77" s="197"/>
      <c r="J77" s="198" t="s">
        <v>493</v>
      </c>
    </row>
    <row r="78" spans="2:10" ht="18" customHeight="1">
      <c r="B78" s="172">
        <v>76</v>
      </c>
      <c r="C78" s="194" t="s">
        <v>402</v>
      </c>
      <c r="D78" s="194" t="s">
        <v>466</v>
      </c>
      <c r="E78" s="199" t="s">
        <v>471</v>
      </c>
      <c r="F78" s="195" t="s">
        <v>472</v>
      </c>
      <c r="G78" s="196" t="s">
        <v>504</v>
      </c>
      <c r="H78" s="197"/>
      <c r="I78" s="197"/>
      <c r="J78" s="198" t="s">
        <v>493</v>
      </c>
    </row>
    <row r="79" spans="2:10" ht="18" customHeight="1">
      <c r="B79" s="172">
        <v>77</v>
      </c>
      <c r="C79" s="194" t="s">
        <v>402</v>
      </c>
      <c r="D79" s="194" t="s">
        <v>466</v>
      </c>
      <c r="E79" s="199" t="s">
        <v>471</v>
      </c>
      <c r="F79" s="195" t="s">
        <v>473</v>
      </c>
      <c r="G79" s="196" t="s">
        <v>504</v>
      </c>
      <c r="H79" s="197"/>
      <c r="I79" s="197"/>
      <c r="J79" s="198" t="s">
        <v>493</v>
      </c>
    </row>
    <row r="80" spans="2:10" ht="18" customHeight="1">
      <c r="B80" s="172">
        <v>78</v>
      </c>
      <c r="C80" s="194" t="s">
        <v>402</v>
      </c>
      <c r="D80" s="194" t="s">
        <v>466</v>
      </c>
      <c r="E80" s="199" t="s">
        <v>471</v>
      </c>
      <c r="F80" s="195" t="s">
        <v>474</v>
      </c>
      <c r="G80" s="196" t="s">
        <v>504</v>
      </c>
      <c r="H80" s="197"/>
      <c r="I80" s="197"/>
      <c r="J80" s="198" t="s">
        <v>493</v>
      </c>
    </row>
    <row r="81" spans="2:10" ht="18" customHeight="1">
      <c r="B81" s="172">
        <v>79</v>
      </c>
      <c r="C81" s="194" t="s">
        <v>402</v>
      </c>
      <c r="D81" s="194" t="s">
        <v>466</v>
      </c>
      <c r="E81" s="195" t="s">
        <v>475</v>
      </c>
      <c r="F81" s="195" t="s">
        <v>476</v>
      </c>
      <c r="G81" s="196" t="s">
        <v>504</v>
      </c>
      <c r="H81" s="197"/>
      <c r="I81" s="197"/>
      <c r="J81" s="198" t="s">
        <v>493</v>
      </c>
    </row>
    <row r="82" spans="2:10" ht="18" customHeight="1">
      <c r="B82" s="172">
        <v>80</v>
      </c>
      <c r="C82" s="194" t="s">
        <v>402</v>
      </c>
      <c r="D82" s="194" t="s">
        <v>466</v>
      </c>
      <c r="E82" s="199" t="s">
        <v>477</v>
      </c>
      <c r="F82" s="195" t="s">
        <v>478</v>
      </c>
      <c r="G82" s="196" t="s">
        <v>504</v>
      </c>
      <c r="H82" s="197"/>
      <c r="I82" s="197"/>
      <c r="J82" s="198" t="s">
        <v>493</v>
      </c>
    </row>
    <row r="83" spans="2:10" ht="18" customHeight="1">
      <c r="B83" s="172">
        <v>81</v>
      </c>
      <c r="C83" s="194" t="s">
        <v>402</v>
      </c>
      <c r="D83" s="194" t="s">
        <v>466</v>
      </c>
      <c r="E83" s="199" t="s">
        <v>477</v>
      </c>
      <c r="F83" s="195" t="s">
        <v>479</v>
      </c>
      <c r="G83" s="196" t="s">
        <v>504</v>
      </c>
      <c r="H83" s="197"/>
      <c r="I83" s="197"/>
      <c r="J83" s="198" t="s">
        <v>493</v>
      </c>
    </row>
    <row r="84" spans="2:10" ht="18" customHeight="1">
      <c r="B84" s="172">
        <v>82</v>
      </c>
      <c r="C84" s="194" t="s">
        <v>402</v>
      </c>
      <c r="D84" s="194" t="s">
        <v>466</v>
      </c>
      <c r="E84" s="199" t="s">
        <v>477</v>
      </c>
      <c r="F84" s="195" t="s">
        <v>480</v>
      </c>
      <c r="G84" s="196" t="s">
        <v>504</v>
      </c>
      <c r="H84" s="197"/>
      <c r="I84" s="197"/>
      <c r="J84" s="198" t="s">
        <v>493</v>
      </c>
    </row>
    <row r="85" spans="2:10" ht="18" customHeight="1">
      <c r="B85" s="172">
        <v>83</v>
      </c>
      <c r="C85" s="194" t="s">
        <v>402</v>
      </c>
      <c r="D85" s="194" t="s">
        <v>466</v>
      </c>
      <c r="E85" s="199" t="s">
        <v>477</v>
      </c>
      <c r="F85" s="195" t="s">
        <v>481</v>
      </c>
      <c r="G85" s="196" t="s">
        <v>504</v>
      </c>
      <c r="H85" s="197"/>
      <c r="I85" s="197"/>
      <c r="J85" s="198" t="s">
        <v>493</v>
      </c>
    </row>
    <row r="86" spans="2:10" ht="18" customHeight="1">
      <c r="B86" s="172">
        <v>84</v>
      </c>
      <c r="C86" s="194" t="s">
        <v>402</v>
      </c>
      <c r="D86" s="194" t="s">
        <v>466</v>
      </c>
      <c r="E86" s="199" t="s">
        <v>482</v>
      </c>
      <c r="F86" s="195" t="s">
        <v>483</v>
      </c>
      <c r="G86" s="196" t="s">
        <v>504</v>
      </c>
      <c r="H86" s="197"/>
      <c r="I86" s="197"/>
      <c r="J86" s="198" t="s">
        <v>493</v>
      </c>
    </row>
    <row r="87" spans="2:10" ht="18" customHeight="1">
      <c r="B87" s="172">
        <v>85</v>
      </c>
      <c r="C87" s="194" t="s">
        <v>402</v>
      </c>
      <c r="D87" s="194" t="s">
        <v>466</v>
      </c>
      <c r="E87" s="199" t="s">
        <v>482</v>
      </c>
      <c r="F87" s="195" t="s">
        <v>484</v>
      </c>
      <c r="G87" s="196" t="s">
        <v>504</v>
      </c>
      <c r="H87" s="197"/>
      <c r="I87" s="197"/>
      <c r="J87" s="198" t="s">
        <v>493</v>
      </c>
    </row>
    <row r="88" spans="2:10" ht="18" customHeight="1">
      <c r="B88" s="172">
        <v>86</v>
      </c>
      <c r="C88" s="200" t="s">
        <v>283</v>
      </c>
      <c r="D88" s="201" t="s">
        <v>361</v>
      </c>
      <c r="E88" s="201" t="s">
        <v>362</v>
      </c>
      <c r="F88" s="202" t="s">
        <v>363</v>
      </c>
      <c r="G88" s="196" t="s">
        <v>504</v>
      </c>
      <c r="H88" s="197"/>
      <c r="I88" s="197"/>
      <c r="J88" s="198" t="s">
        <v>493</v>
      </c>
    </row>
    <row r="89" spans="2:10" ht="18" customHeight="1">
      <c r="B89" s="172">
        <v>87</v>
      </c>
      <c r="C89" s="200" t="s">
        <v>283</v>
      </c>
      <c r="D89" s="201" t="s">
        <v>354</v>
      </c>
      <c r="E89" s="201" t="s">
        <v>362</v>
      </c>
      <c r="F89" s="202" t="s">
        <v>364</v>
      </c>
      <c r="G89" s="196" t="s">
        <v>504</v>
      </c>
      <c r="H89" s="197"/>
      <c r="I89" s="197"/>
      <c r="J89" s="198" t="s">
        <v>493</v>
      </c>
    </row>
    <row r="90" spans="2:10" ht="18" customHeight="1">
      <c r="B90" s="172">
        <v>88</v>
      </c>
      <c r="C90" s="200" t="s">
        <v>283</v>
      </c>
      <c r="D90" s="201" t="s">
        <v>361</v>
      </c>
      <c r="E90" s="201" t="s">
        <v>362</v>
      </c>
      <c r="F90" s="202" t="s">
        <v>365</v>
      </c>
      <c r="G90" s="196" t="s">
        <v>504</v>
      </c>
      <c r="H90" s="197"/>
      <c r="I90" s="197"/>
      <c r="J90" s="198" t="s">
        <v>493</v>
      </c>
    </row>
    <row r="91" spans="2:10" ht="18" customHeight="1">
      <c r="B91" s="172">
        <v>89</v>
      </c>
      <c r="C91" s="200" t="s">
        <v>283</v>
      </c>
      <c r="D91" s="201" t="s">
        <v>354</v>
      </c>
      <c r="E91" s="201" t="s">
        <v>362</v>
      </c>
      <c r="F91" s="202" t="s">
        <v>366</v>
      </c>
      <c r="G91" s="196" t="s">
        <v>504</v>
      </c>
      <c r="H91" s="197"/>
      <c r="I91" s="197"/>
      <c r="J91" s="198" t="s">
        <v>493</v>
      </c>
    </row>
    <row r="92" spans="2:10" ht="18" customHeight="1">
      <c r="B92" s="172">
        <v>90</v>
      </c>
      <c r="C92" s="200" t="s">
        <v>283</v>
      </c>
      <c r="D92" s="201" t="s">
        <v>354</v>
      </c>
      <c r="E92" s="201" t="s">
        <v>362</v>
      </c>
      <c r="F92" s="202" t="s">
        <v>367</v>
      </c>
      <c r="G92" s="196" t="s">
        <v>504</v>
      </c>
      <c r="H92" s="197"/>
      <c r="I92" s="197"/>
      <c r="J92" s="198" t="s">
        <v>493</v>
      </c>
    </row>
    <row r="93" spans="2:10" ht="18" customHeight="1">
      <c r="B93" s="172">
        <v>91</v>
      </c>
      <c r="C93" s="200" t="s">
        <v>283</v>
      </c>
      <c r="D93" s="201" t="s">
        <v>354</v>
      </c>
      <c r="E93" s="201" t="s">
        <v>362</v>
      </c>
      <c r="F93" s="202" t="s">
        <v>368</v>
      </c>
      <c r="G93" s="196" t="s">
        <v>504</v>
      </c>
      <c r="H93" s="197"/>
      <c r="I93" s="197"/>
      <c r="J93" s="198" t="s">
        <v>493</v>
      </c>
    </row>
    <row r="94" spans="2:10" ht="18" customHeight="1">
      <c r="B94" s="172">
        <v>92</v>
      </c>
      <c r="C94" s="200" t="s">
        <v>283</v>
      </c>
      <c r="D94" s="201" t="s">
        <v>354</v>
      </c>
      <c r="E94" s="201" t="s">
        <v>362</v>
      </c>
      <c r="F94" s="202" t="s">
        <v>369</v>
      </c>
      <c r="G94" s="196" t="s">
        <v>504</v>
      </c>
      <c r="H94" s="197"/>
      <c r="I94" s="197"/>
      <c r="J94" s="198" t="s">
        <v>493</v>
      </c>
    </row>
    <row r="95" spans="2:10" ht="18" customHeight="1">
      <c r="B95" s="172">
        <v>93</v>
      </c>
      <c r="C95" s="200" t="s">
        <v>283</v>
      </c>
      <c r="D95" s="201" t="s">
        <v>354</v>
      </c>
      <c r="E95" s="201" t="s">
        <v>362</v>
      </c>
      <c r="F95" s="202" t="s">
        <v>370</v>
      </c>
      <c r="G95" s="196" t="s">
        <v>504</v>
      </c>
      <c r="H95" s="197"/>
      <c r="I95" s="197"/>
      <c r="J95" s="198" t="s">
        <v>493</v>
      </c>
    </row>
    <row r="96" spans="2:10" ht="18" customHeight="1">
      <c r="B96" s="172">
        <v>94</v>
      </c>
      <c r="C96" s="200" t="s">
        <v>283</v>
      </c>
      <c r="D96" s="201" t="s">
        <v>354</v>
      </c>
      <c r="E96" s="201" t="s">
        <v>362</v>
      </c>
      <c r="F96" s="202" t="s">
        <v>371</v>
      </c>
      <c r="G96" s="196" t="s">
        <v>504</v>
      </c>
      <c r="H96" s="197"/>
      <c r="I96" s="197"/>
      <c r="J96" s="198" t="s">
        <v>493</v>
      </c>
    </row>
    <row r="97" spans="2:10" ht="18" customHeight="1">
      <c r="B97" s="172">
        <v>95</v>
      </c>
      <c r="C97" s="200" t="s">
        <v>283</v>
      </c>
      <c r="D97" s="201" t="s">
        <v>354</v>
      </c>
      <c r="E97" s="201" t="s">
        <v>372</v>
      </c>
      <c r="F97" s="202" t="s">
        <v>373</v>
      </c>
      <c r="G97" s="196" t="s">
        <v>504</v>
      </c>
      <c r="H97" s="197"/>
      <c r="I97" s="197"/>
      <c r="J97" s="198" t="s">
        <v>493</v>
      </c>
    </row>
    <row r="98" spans="2:10" ht="18" customHeight="1">
      <c r="B98" s="172">
        <v>96</v>
      </c>
      <c r="C98" s="200" t="s">
        <v>283</v>
      </c>
      <c r="D98" s="201" t="s">
        <v>354</v>
      </c>
      <c r="E98" s="201" t="s">
        <v>372</v>
      </c>
      <c r="F98" s="202" t="s">
        <v>374</v>
      </c>
      <c r="G98" s="196" t="s">
        <v>504</v>
      </c>
      <c r="H98" s="197"/>
      <c r="I98" s="197"/>
      <c r="J98" s="198" t="s">
        <v>493</v>
      </c>
    </row>
    <row r="99" spans="2:10" ht="18" customHeight="1">
      <c r="B99" s="172">
        <v>97</v>
      </c>
      <c r="C99" s="200" t="s">
        <v>283</v>
      </c>
      <c r="D99" s="201" t="s">
        <v>354</v>
      </c>
      <c r="E99" s="201" t="s">
        <v>372</v>
      </c>
      <c r="F99" s="202" t="s">
        <v>375</v>
      </c>
      <c r="G99" s="196" t="s">
        <v>504</v>
      </c>
      <c r="H99" s="197"/>
      <c r="I99" s="197"/>
      <c r="J99" s="198" t="s">
        <v>493</v>
      </c>
    </row>
    <row r="100" spans="2:10" ht="18" customHeight="1">
      <c r="B100" s="172">
        <v>98</v>
      </c>
      <c r="C100" s="200" t="s">
        <v>283</v>
      </c>
      <c r="D100" s="201" t="s">
        <v>354</v>
      </c>
      <c r="E100" s="201" t="s">
        <v>372</v>
      </c>
      <c r="F100" s="202" t="s">
        <v>376</v>
      </c>
      <c r="G100" s="196" t="s">
        <v>504</v>
      </c>
      <c r="H100" s="197"/>
      <c r="I100" s="197"/>
      <c r="J100" s="198" t="s">
        <v>493</v>
      </c>
    </row>
    <row r="101" spans="2:10" ht="18" customHeight="1">
      <c r="B101" s="172">
        <v>99</v>
      </c>
      <c r="C101" s="200" t="s">
        <v>283</v>
      </c>
      <c r="D101" s="201" t="s">
        <v>354</v>
      </c>
      <c r="E101" s="201" t="s">
        <v>372</v>
      </c>
      <c r="F101" s="202" t="s">
        <v>377</v>
      </c>
      <c r="G101" s="196" t="s">
        <v>504</v>
      </c>
      <c r="H101" s="197"/>
      <c r="I101" s="197"/>
      <c r="J101" s="198" t="s">
        <v>493</v>
      </c>
    </row>
    <row r="102" spans="2:10" ht="18" customHeight="1">
      <c r="B102" s="172">
        <v>100</v>
      </c>
      <c r="C102" s="200" t="s">
        <v>283</v>
      </c>
      <c r="D102" s="201" t="s">
        <v>354</v>
      </c>
      <c r="E102" s="201" t="s">
        <v>372</v>
      </c>
      <c r="F102" s="202" t="s">
        <v>378</v>
      </c>
      <c r="G102" s="196" t="s">
        <v>504</v>
      </c>
      <c r="H102" s="197"/>
      <c r="I102" s="197"/>
      <c r="J102" s="198" t="s">
        <v>493</v>
      </c>
    </row>
    <row r="103" spans="2:10" ht="18" customHeight="1">
      <c r="B103" s="172">
        <v>101</v>
      </c>
      <c r="C103" s="200" t="s">
        <v>283</v>
      </c>
      <c r="D103" s="201" t="s">
        <v>354</v>
      </c>
      <c r="E103" s="201" t="s">
        <v>372</v>
      </c>
      <c r="F103" s="202" t="s">
        <v>379</v>
      </c>
      <c r="G103" s="196" t="s">
        <v>504</v>
      </c>
      <c r="H103" s="197"/>
      <c r="I103" s="197"/>
      <c r="J103" s="198" t="s">
        <v>493</v>
      </c>
    </row>
    <row r="104" spans="2:10" ht="18" customHeight="1">
      <c r="B104" s="172">
        <v>102</v>
      </c>
      <c r="C104" s="200" t="s">
        <v>283</v>
      </c>
      <c r="D104" s="201" t="s">
        <v>354</v>
      </c>
      <c r="E104" s="201" t="s">
        <v>372</v>
      </c>
      <c r="F104" s="202" t="s">
        <v>380</v>
      </c>
      <c r="G104" s="196" t="s">
        <v>504</v>
      </c>
      <c r="H104" s="197"/>
      <c r="I104" s="197"/>
      <c r="J104" s="198" t="s">
        <v>493</v>
      </c>
    </row>
    <row r="105" spans="2:10" ht="18" customHeight="1">
      <c r="B105" s="172">
        <v>103</v>
      </c>
      <c r="C105" s="200" t="s">
        <v>283</v>
      </c>
      <c r="D105" s="201" t="s">
        <v>381</v>
      </c>
      <c r="E105" s="201" t="s">
        <v>382</v>
      </c>
      <c r="F105" s="202" t="s">
        <v>383</v>
      </c>
      <c r="G105" s="197"/>
      <c r="H105" s="197"/>
      <c r="I105" s="196" t="s">
        <v>504</v>
      </c>
      <c r="J105" s="198" t="s">
        <v>493</v>
      </c>
    </row>
    <row r="106" spans="2:10" ht="18" customHeight="1">
      <c r="B106" s="172">
        <v>104</v>
      </c>
      <c r="C106" s="200" t="s">
        <v>283</v>
      </c>
      <c r="D106" s="201" t="s">
        <v>381</v>
      </c>
      <c r="E106" s="201" t="s">
        <v>382</v>
      </c>
      <c r="F106" s="202" t="s">
        <v>384</v>
      </c>
      <c r="G106" s="197"/>
      <c r="H106" s="197"/>
      <c r="I106" s="196" t="s">
        <v>504</v>
      </c>
      <c r="J106" s="198" t="s">
        <v>493</v>
      </c>
    </row>
    <row r="107" spans="2:10" ht="18" customHeight="1">
      <c r="B107" s="172">
        <v>105</v>
      </c>
      <c r="C107" s="200" t="s">
        <v>283</v>
      </c>
      <c r="D107" s="201" t="s">
        <v>381</v>
      </c>
      <c r="E107" s="201" t="s">
        <v>382</v>
      </c>
      <c r="F107" s="202" t="s">
        <v>385</v>
      </c>
      <c r="G107" s="197"/>
      <c r="H107" s="197"/>
      <c r="I107" s="196" t="s">
        <v>504</v>
      </c>
      <c r="J107" s="198" t="s">
        <v>493</v>
      </c>
    </row>
    <row r="108" spans="2:10" ht="18" customHeight="1">
      <c r="B108" s="172">
        <v>106</v>
      </c>
      <c r="C108" s="200" t="s">
        <v>283</v>
      </c>
      <c r="D108" s="201" t="s">
        <v>381</v>
      </c>
      <c r="E108" s="201" t="s">
        <v>382</v>
      </c>
      <c r="F108" s="202" t="s">
        <v>386</v>
      </c>
      <c r="G108" s="197"/>
      <c r="H108" s="197"/>
      <c r="I108" s="196" t="s">
        <v>504</v>
      </c>
      <c r="J108" s="198" t="s">
        <v>493</v>
      </c>
    </row>
    <row r="109" spans="2:10" ht="18" customHeight="1">
      <c r="B109" s="172">
        <v>107</v>
      </c>
      <c r="C109" s="200" t="s">
        <v>283</v>
      </c>
      <c r="D109" s="201" t="s">
        <v>381</v>
      </c>
      <c r="E109" s="201" t="s">
        <v>382</v>
      </c>
      <c r="F109" s="202" t="s">
        <v>387</v>
      </c>
      <c r="G109" s="197"/>
      <c r="H109" s="197"/>
      <c r="I109" s="196" t="s">
        <v>504</v>
      </c>
      <c r="J109" s="198" t="s">
        <v>493</v>
      </c>
    </row>
    <row r="110" spans="2:10" ht="18" customHeight="1">
      <c r="B110" s="172">
        <v>108</v>
      </c>
      <c r="C110" s="200" t="s">
        <v>283</v>
      </c>
      <c r="D110" s="201" t="s">
        <v>381</v>
      </c>
      <c r="E110" s="201" t="s">
        <v>382</v>
      </c>
      <c r="F110" s="202" t="s">
        <v>388</v>
      </c>
      <c r="G110" s="197"/>
      <c r="H110" s="197"/>
      <c r="I110" s="196" t="s">
        <v>504</v>
      </c>
      <c r="J110" s="198" t="s">
        <v>493</v>
      </c>
    </row>
    <row r="111" spans="2:10" ht="18" customHeight="1">
      <c r="B111" s="172">
        <v>109</v>
      </c>
      <c r="C111" s="200" t="s">
        <v>283</v>
      </c>
      <c r="D111" s="201" t="s">
        <v>381</v>
      </c>
      <c r="E111" s="201" t="s">
        <v>382</v>
      </c>
      <c r="F111" s="202" t="s">
        <v>389</v>
      </c>
      <c r="G111" s="197"/>
      <c r="H111" s="197"/>
      <c r="I111" s="196" t="s">
        <v>504</v>
      </c>
      <c r="J111" s="198" t="s">
        <v>493</v>
      </c>
    </row>
    <row r="112" spans="2:10" ht="18" customHeight="1">
      <c r="B112" s="172">
        <v>110</v>
      </c>
      <c r="C112" s="200" t="s">
        <v>283</v>
      </c>
      <c r="D112" s="201" t="s">
        <v>381</v>
      </c>
      <c r="E112" s="201" t="s">
        <v>382</v>
      </c>
      <c r="F112" s="202" t="s">
        <v>390</v>
      </c>
      <c r="G112" s="197"/>
      <c r="H112" s="197"/>
      <c r="I112" s="196" t="s">
        <v>504</v>
      </c>
      <c r="J112" s="198" t="s">
        <v>493</v>
      </c>
    </row>
    <row r="113" spans="2:10" ht="18" customHeight="1">
      <c r="B113" s="172">
        <v>111</v>
      </c>
      <c r="C113" s="200" t="s">
        <v>283</v>
      </c>
      <c r="D113" s="201" t="s">
        <v>381</v>
      </c>
      <c r="E113" s="201" t="s">
        <v>391</v>
      </c>
      <c r="F113" s="202" t="s">
        <v>392</v>
      </c>
      <c r="G113" s="197"/>
      <c r="H113" s="197"/>
      <c r="I113" s="196" t="s">
        <v>504</v>
      </c>
      <c r="J113" s="198" t="s">
        <v>493</v>
      </c>
    </row>
    <row r="114" spans="2:10" ht="18" customHeight="1">
      <c r="B114" s="172">
        <v>112</v>
      </c>
      <c r="C114" s="200" t="s">
        <v>283</v>
      </c>
      <c r="D114" s="201" t="s">
        <v>381</v>
      </c>
      <c r="E114" s="201" t="s">
        <v>393</v>
      </c>
      <c r="F114" s="202" t="s">
        <v>394</v>
      </c>
      <c r="G114" s="197"/>
      <c r="H114" s="197"/>
      <c r="I114" s="196" t="s">
        <v>504</v>
      </c>
      <c r="J114" s="198" t="s">
        <v>493</v>
      </c>
    </row>
    <row r="115" spans="2:10" ht="18" customHeight="1">
      <c r="B115" s="172">
        <v>113</v>
      </c>
      <c r="C115" s="200" t="s">
        <v>283</v>
      </c>
      <c r="D115" s="201" t="s">
        <v>381</v>
      </c>
      <c r="E115" s="201" t="s">
        <v>393</v>
      </c>
      <c r="F115" s="202" t="s">
        <v>395</v>
      </c>
      <c r="G115" s="197"/>
      <c r="H115" s="197"/>
      <c r="I115" s="196" t="s">
        <v>504</v>
      </c>
      <c r="J115" s="198" t="s">
        <v>493</v>
      </c>
    </row>
    <row r="116" spans="2:10" ht="18" customHeight="1">
      <c r="B116" s="172">
        <v>114</v>
      </c>
      <c r="C116" s="200" t="s">
        <v>283</v>
      </c>
      <c r="D116" s="201" t="s">
        <v>381</v>
      </c>
      <c r="E116" s="201" t="s">
        <v>393</v>
      </c>
      <c r="F116" s="202" t="s">
        <v>396</v>
      </c>
      <c r="G116" s="197"/>
      <c r="H116" s="197"/>
      <c r="I116" s="196" t="s">
        <v>504</v>
      </c>
      <c r="J116" s="198" t="s">
        <v>493</v>
      </c>
    </row>
    <row r="117" spans="2:10" ht="18" customHeight="1">
      <c r="B117" s="172">
        <v>115</v>
      </c>
      <c r="C117" s="200" t="s">
        <v>283</v>
      </c>
      <c r="D117" s="201" t="s">
        <v>381</v>
      </c>
      <c r="E117" s="201" t="s">
        <v>393</v>
      </c>
      <c r="F117" s="202" t="s">
        <v>397</v>
      </c>
      <c r="G117" s="197"/>
      <c r="H117" s="197"/>
      <c r="I117" s="196" t="s">
        <v>504</v>
      </c>
      <c r="J117" s="198" t="s">
        <v>493</v>
      </c>
    </row>
    <row r="118" spans="2:10" ht="18" customHeight="1" thickBot="1">
      <c r="B118" s="172">
        <v>116</v>
      </c>
      <c r="C118" s="203" t="s">
        <v>283</v>
      </c>
      <c r="D118" s="204" t="s">
        <v>381</v>
      </c>
      <c r="E118" s="204" t="s">
        <v>393</v>
      </c>
      <c r="F118" s="205" t="s">
        <v>398</v>
      </c>
      <c r="G118" s="206"/>
      <c r="H118" s="206"/>
      <c r="I118" s="207" t="s">
        <v>504</v>
      </c>
      <c r="J118" s="208" t="s">
        <v>493</v>
      </c>
    </row>
  </sheetData>
  <phoneticPr fontId="1" type="noConversion"/>
  <conditionalFormatting sqref="C3:C10 C23:C26 C88:C118">
    <cfRule type="expression" dxfId="41" priority="37" stopIfTrue="1">
      <formula>#REF!=1</formula>
    </cfRule>
    <cfRule type="expression" dxfId="40" priority="38" stopIfTrue="1">
      <formula>#REF!=1</formula>
    </cfRule>
    <cfRule type="expression" dxfId="39" priority="39" stopIfTrue="1">
      <formula>#REF!=1</formula>
    </cfRule>
  </conditionalFormatting>
  <conditionalFormatting sqref="F10">
    <cfRule type="expression" dxfId="38" priority="34" stopIfTrue="1">
      <formula>#REF!=1</formula>
    </cfRule>
    <cfRule type="expression" dxfId="37" priority="35" stopIfTrue="1">
      <formula>#REF!=1</formula>
    </cfRule>
    <cfRule type="expression" dxfId="36" priority="36" stopIfTrue="1">
      <formula>#REF!=1</formula>
    </cfRule>
  </conditionalFormatting>
  <conditionalFormatting sqref="C11:C14">
    <cfRule type="expression" dxfId="35" priority="31" stopIfTrue="1">
      <formula>#REF!=1</formula>
    </cfRule>
    <cfRule type="expression" dxfId="34" priority="32" stopIfTrue="1">
      <formula>#REF!=1</formula>
    </cfRule>
    <cfRule type="expression" dxfId="33" priority="33" stopIfTrue="1">
      <formula>#REF!=1</formula>
    </cfRule>
  </conditionalFormatting>
  <conditionalFormatting sqref="F11">
    <cfRule type="expression" dxfId="32" priority="28" stopIfTrue="1">
      <formula>#REF!=1</formula>
    </cfRule>
    <cfRule type="expression" dxfId="31" priority="29" stopIfTrue="1">
      <formula>#REF!=1</formula>
    </cfRule>
    <cfRule type="expression" dxfId="30" priority="30" stopIfTrue="1">
      <formula>#REF!=1</formula>
    </cfRule>
  </conditionalFormatting>
  <conditionalFormatting sqref="C15:C16">
    <cfRule type="expression" dxfId="29" priority="25" stopIfTrue="1">
      <formula>#REF!=1</formula>
    </cfRule>
    <cfRule type="expression" dxfId="28" priority="26" stopIfTrue="1">
      <formula>#REF!=1</formula>
    </cfRule>
    <cfRule type="expression" dxfId="27" priority="27" stopIfTrue="1">
      <formula>#REF!=1</formula>
    </cfRule>
  </conditionalFormatting>
  <conditionalFormatting sqref="C17:C18">
    <cfRule type="expression" dxfId="26" priority="22" stopIfTrue="1">
      <formula>#REF!=1</formula>
    </cfRule>
    <cfRule type="expression" dxfId="25" priority="23" stopIfTrue="1">
      <formula>#REF!=1</formula>
    </cfRule>
    <cfRule type="expression" dxfId="24" priority="24" stopIfTrue="1">
      <formula>#REF!=1</formula>
    </cfRule>
  </conditionalFormatting>
  <conditionalFormatting sqref="C19:C22">
    <cfRule type="expression" dxfId="23" priority="19" stopIfTrue="1">
      <formula>#REF!=1</formula>
    </cfRule>
    <cfRule type="expression" dxfId="22" priority="20" stopIfTrue="1">
      <formula>#REF!=1</formula>
    </cfRule>
    <cfRule type="expression" dxfId="21" priority="21" stopIfTrue="1">
      <formula>#REF!=1</formula>
    </cfRule>
  </conditionalFormatting>
  <conditionalFormatting sqref="C30:D30 C35:C87">
    <cfRule type="expression" dxfId="20" priority="13" stopIfTrue="1">
      <formula>#REF!=1</formula>
    </cfRule>
    <cfRule type="expression" dxfId="19" priority="14" stopIfTrue="1">
      <formula>#REF!=1</formula>
    </cfRule>
    <cfRule type="expression" dxfId="18" priority="15" stopIfTrue="1">
      <formula>#REF!=1</formula>
    </cfRule>
  </conditionalFormatting>
  <conditionalFormatting sqref="C31:D31">
    <cfRule type="expression" dxfId="17" priority="10" stopIfTrue="1">
      <formula>#REF!=1</formula>
    </cfRule>
    <cfRule type="expression" dxfId="16" priority="11" stopIfTrue="1">
      <formula>#REF!=1</formula>
    </cfRule>
    <cfRule type="expression" dxfId="15" priority="12" stopIfTrue="1">
      <formula>#REF!=1</formula>
    </cfRule>
  </conditionalFormatting>
  <conditionalFormatting sqref="C32">
    <cfRule type="expression" dxfId="14" priority="7" stopIfTrue="1">
      <formula>#REF!=1</formula>
    </cfRule>
    <cfRule type="expression" dxfId="13" priority="8" stopIfTrue="1">
      <formula>#REF!=1</formula>
    </cfRule>
    <cfRule type="expression" dxfId="12" priority="9" stopIfTrue="1">
      <formula>#REF!=1</formula>
    </cfRule>
  </conditionalFormatting>
  <conditionalFormatting sqref="C33:C34">
    <cfRule type="expression" dxfId="11" priority="4" stopIfTrue="1">
      <formula>#REF!=1</formula>
    </cfRule>
    <cfRule type="expression" dxfId="10" priority="5" stopIfTrue="1">
      <formula>#REF!=1</formula>
    </cfRule>
    <cfRule type="expression" dxfId="9" priority="6" stopIfTrue="1">
      <formula>#REF!=1</formula>
    </cfRule>
  </conditionalFormatting>
  <conditionalFormatting sqref="C27:C29">
    <cfRule type="expression" dxfId="8" priority="1" stopIfTrue="1">
      <formula>#REF!=1</formula>
    </cfRule>
    <cfRule type="expression" dxfId="7" priority="2" stopIfTrue="1">
      <formula>#REF!=1</formula>
    </cfRule>
    <cfRule type="expression" dxfId="6" priority="3" stopIfTrue="1">
      <formula>#REF!=1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7"/>
  <sheetViews>
    <sheetView workbookViewId="0">
      <selection activeCell="F17" sqref="F17"/>
    </sheetView>
  </sheetViews>
  <sheetFormatPr defaultRowHeight="16.5" outlineLevelRow="1"/>
  <cols>
    <col min="1" max="1" width="13.5" customWidth="1"/>
    <col min="2" max="2" width="15" customWidth="1"/>
    <col min="3" max="3" width="21.75" bestFit="1" customWidth="1"/>
    <col min="4" max="4" width="10.75" customWidth="1"/>
    <col min="5" max="8" width="10.625" customWidth="1"/>
    <col min="9" max="9" width="56.875" bestFit="1" customWidth="1"/>
    <col min="10" max="10" width="11.125" bestFit="1" customWidth="1"/>
  </cols>
  <sheetData>
    <row r="2" spans="1:10" ht="20.25">
      <c r="A2" s="47" t="s">
        <v>237</v>
      </c>
      <c r="B2" s="48"/>
      <c r="C2" s="48"/>
    </row>
    <row r="3" spans="1:10">
      <c r="I3" s="49">
        <f ca="1">TODAY()</f>
        <v>45391</v>
      </c>
      <c r="J3" s="49"/>
    </row>
    <row r="4" spans="1:10" ht="22.5" customHeight="1">
      <c r="A4" s="501" t="s">
        <v>3</v>
      </c>
      <c r="B4" s="501" t="s">
        <v>1</v>
      </c>
      <c r="C4" s="501" t="s">
        <v>2</v>
      </c>
      <c r="D4" s="506" t="s">
        <v>204</v>
      </c>
      <c r="E4" s="504" t="s">
        <v>224</v>
      </c>
      <c r="F4" s="502" t="s">
        <v>223</v>
      </c>
      <c r="G4" s="508" t="s">
        <v>226</v>
      </c>
      <c r="H4" s="510" t="s">
        <v>227</v>
      </c>
      <c r="I4" s="501" t="s">
        <v>119</v>
      </c>
    </row>
    <row r="5" spans="1:10" ht="22.5" customHeight="1">
      <c r="A5" s="501"/>
      <c r="B5" s="501"/>
      <c r="C5" s="501"/>
      <c r="D5" s="507"/>
      <c r="E5" s="505"/>
      <c r="F5" s="503"/>
      <c r="G5" s="509"/>
      <c r="H5" s="511"/>
      <c r="I5" s="501"/>
    </row>
    <row r="6" spans="1:10" ht="23.1" customHeight="1" outlineLevel="1">
      <c r="A6" s="495" t="s">
        <v>186</v>
      </c>
      <c r="B6" s="71" t="s">
        <v>125</v>
      </c>
      <c r="C6" s="70" t="s">
        <v>125</v>
      </c>
      <c r="D6" s="54">
        <f>COUNTIFS(T02_LX플랫폼테스트일정!C4:C158,'T01_LX플랫폼테스트 수행관리'!A6,T02_LX플랫폼테스트일정!E4:E158,'T01_LX플랫폼테스트 수행관리'!C6,T02_LX플랫폼테스트일정!I4:I158,"")</f>
        <v>9</v>
      </c>
      <c r="E6" s="54">
        <f>SUMIFS(T02_LX플랫폼테스트일정!M4:M158,T02_LX플랫폼테스트일정!C4:C158,'T01_LX플랫폼테스트 수행관리'!A6,T02_LX플랫폼테스트일정!E4:E158,'T01_LX플랫폼테스트 수행관리'!C6,T02_LX플랫폼테스트일정!I4:I158,"")</f>
        <v>9</v>
      </c>
      <c r="F6" s="54">
        <f>SUMIFS(T02_LX플랫폼테스트일정!L4:L158,T02_LX플랫폼테스트일정!C4:C158,'T01_LX플랫폼테스트 수행관리'!A6,T02_LX플랫폼테스트일정!E4:E158,'T01_LX플랫폼테스트 수행관리'!C6,T02_LX플랫폼테스트일정!I4:I158,"")</f>
        <v>34</v>
      </c>
      <c r="G6" s="55">
        <f>D6-E6</f>
        <v>0</v>
      </c>
      <c r="H6" s="56">
        <f t="shared" ref="H6:H15" si="0">E6/D6</f>
        <v>1</v>
      </c>
      <c r="I6" s="57"/>
    </row>
    <row r="7" spans="1:10" ht="23.1" customHeight="1" outlineLevel="1">
      <c r="A7" s="495"/>
      <c r="B7" s="71" t="s">
        <v>142</v>
      </c>
      <c r="C7" s="70" t="s">
        <v>142</v>
      </c>
      <c r="D7" s="54">
        <f>COUNTIFS(T02_LX플랫폼테스트일정!C4:C158,'T01_LX플랫폼테스트 수행관리'!A6,T02_LX플랫폼테스트일정!E4:E158,'T01_LX플랫폼테스트 수행관리'!C7,T02_LX플랫폼테스트일정!I4:I158,"")</f>
        <v>4</v>
      </c>
      <c r="E7" s="54">
        <f>SUMIFS(T02_LX플랫폼테스트일정!M4:M159,T02_LX플랫폼테스트일정!C4:C159,'T01_LX플랫폼테스트 수행관리'!A6,T02_LX플랫폼테스트일정!E4:E159,'T01_LX플랫폼테스트 수행관리'!C7,T02_LX플랫폼테스트일정!I4:I159,"")</f>
        <v>4</v>
      </c>
      <c r="F7" s="54">
        <f>SUMIFS(T02_LX플랫폼테스트일정!L4:L159,T02_LX플랫폼테스트일정!C4:C159,'T01_LX플랫폼테스트 수행관리'!A6,T02_LX플랫폼테스트일정!E4:E159,'T01_LX플랫폼테스트 수행관리'!C7,T02_LX플랫폼테스트일정!I4:I159,"")</f>
        <v>6</v>
      </c>
      <c r="G7" s="55">
        <f>D7-E7</f>
        <v>0</v>
      </c>
      <c r="H7" s="56">
        <f t="shared" si="0"/>
        <v>1</v>
      </c>
      <c r="I7" s="59"/>
    </row>
    <row r="8" spans="1:10" ht="23.1" customHeight="1" outlineLevel="1">
      <c r="A8" s="495"/>
      <c r="B8" s="71" t="s">
        <v>508</v>
      </c>
      <c r="C8" s="70" t="s">
        <v>509</v>
      </c>
      <c r="D8" s="54">
        <f>COUNTIFS(T02_LX플랫폼테스트일정!C4:C158,'T01_LX플랫폼테스트 수행관리'!A6,T02_LX플랫폼테스트일정!E4:E158,'T01_LX플랫폼테스트 수행관리'!C8,T02_LX플랫폼테스트일정!I4:I158,"")</f>
        <v>0</v>
      </c>
      <c r="E8" s="54">
        <f>SUMIFS(T02_LX플랫폼테스트일정!M4:M159,T02_LX플랫폼테스트일정!C4:C159,'T01_LX플랫폼테스트 수행관리'!A6,T02_LX플랫폼테스트일정!E4:E159,'T01_LX플랫폼테스트 수행관리'!C8,T02_LX플랫폼테스트일정!I4:I159,"")</f>
        <v>0</v>
      </c>
      <c r="F8" s="54">
        <f>SUMIFS(T02_LX플랫폼테스트일정!L4:L159,T02_LX플랫폼테스트일정!C4:C159,'T01_LX플랫폼테스트 수행관리'!A6,T02_LX플랫폼테스트일정!E4:E159,'T01_LX플랫폼테스트 수행관리'!C8,T02_LX플랫폼테스트일정!I4:I159,"")</f>
        <v>0</v>
      </c>
      <c r="G8" s="55">
        <f t="shared" ref="G8:G14" si="1">D8-E8</f>
        <v>0</v>
      </c>
      <c r="H8" s="56" t="e">
        <f t="shared" si="0"/>
        <v>#DIV/0!</v>
      </c>
      <c r="I8" s="59"/>
    </row>
    <row r="9" spans="1:10" ht="23.1" customHeight="1" outlineLevel="1">
      <c r="A9" s="495"/>
      <c r="B9" s="71" t="s">
        <v>508</v>
      </c>
      <c r="C9" s="70" t="s">
        <v>510</v>
      </c>
      <c r="D9" s="54">
        <f>COUNTIFS(T02_LX플랫폼테스트일정!C4:C158,'T01_LX플랫폼테스트 수행관리'!A6,T02_LX플랫폼테스트일정!E4:E158,'T01_LX플랫폼테스트 수행관리'!C9,T02_LX플랫폼테스트일정!I4:I158,"")</f>
        <v>0</v>
      </c>
      <c r="E9" s="54">
        <f>SUMIFS(T02_LX플랫폼테스트일정!M4:M159,T02_LX플랫폼테스트일정!C4:C159,'T01_LX플랫폼테스트 수행관리'!A6,T02_LX플랫폼테스트일정!E4:E159,'T01_LX플랫폼테스트 수행관리'!C9,T02_LX플랫폼테스트일정!I4:I159,"")</f>
        <v>0</v>
      </c>
      <c r="F9" s="54">
        <f>SUMIFS(T02_LX플랫폼테스트일정!L4:L159,T02_LX플랫폼테스트일정!C4:C159,'T01_LX플랫폼테스트 수행관리'!A6,T02_LX플랫폼테스트일정!E4:E159,'T01_LX플랫폼테스트 수행관리'!C9,T02_LX플랫폼테스트일정!I4:I159,"")</f>
        <v>0</v>
      </c>
      <c r="G9" s="55">
        <f t="shared" si="1"/>
        <v>0</v>
      </c>
      <c r="H9" s="56" t="e">
        <f t="shared" si="0"/>
        <v>#DIV/0!</v>
      </c>
      <c r="I9" s="59"/>
    </row>
    <row r="10" spans="1:10" ht="23.1" customHeight="1" outlineLevel="1">
      <c r="A10" s="495"/>
      <c r="B10" s="71" t="s">
        <v>508</v>
      </c>
      <c r="C10" s="70" t="s">
        <v>512</v>
      </c>
      <c r="D10" s="54">
        <f>COUNTIFS(T02_LX플랫폼테스트일정!C4:C158,'T01_LX플랫폼테스트 수행관리'!A6,T02_LX플랫폼테스트일정!E4:E158,'T01_LX플랫폼테스트 수행관리'!C10,T02_LX플랫폼테스트일정!I4:I158,"")</f>
        <v>0</v>
      </c>
      <c r="E10" s="54">
        <f>SUMIFS(T02_LX플랫폼테스트일정!M4:M159,T02_LX플랫폼테스트일정!C4:C159,'T01_LX플랫폼테스트 수행관리'!A6,T02_LX플랫폼테스트일정!E4:E159,'T01_LX플랫폼테스트 수행관리'!C10,T02_LX플랫폼테스트일정!I4:I159,"")</f>
        <v>0</v>
      </c>
      <c r="F10" s="54">
        <f>SUMIFS(T02_LX플랫폼테스트일정!L4:L159,T02_LX플랫폼테스트일정!C4:C159,'T01_LX플랫폼테스트 수행관리'!A6,T02_LX플랫폼테스트일정!E4:E159,'T01_LX플랫폼테스트 수행관리'!C10,T02_LX플랫폼테스트일정!I4:I159,"")</f>
        <v>0</v>
      </c>
      <c r="G10" s="55">
        <f t="shared" si="1"/>
        <v>0</v>
      </c>
      <c r="H10" s="56" t="e">
        <f t="shared" si="0"/>
        <v>#DIV/0!</v>
      </c>
      <c r="I10" s="59"/>
    </row>
    <row r="11" spans="1:10" ht="23.1" customHeight="1" outlineLevel="1">
      <c r="A11" s="495"/>
      <c r="B11" s="71" t="s">
        <v>508</v>
      </c>
      <c r="C11" s="70" t="s">
        <v>514</v>
      </c>
      <c r="D11" s="54">
        <f>COUNTIFS(T02_LX플랫폼테스트일정!C4:C158,'T01_LX플랫폼테스트 수행관리'!A6,T02_LX플랫폼테스트일정!E4:E158,'T01_LX플랫폼테스트 수행관리'!C11,T02_LX플랫폼테스트일정!I4:I158,"")</f>
        <v>0</v>
      </c>
      <c r="E11" s="54">
        <f>SUMIFS(T02_LX플랫폼테스트일정!M4:M159,T02_LX플랫폼테스트일정!C4:C159,'T01_LX플랫폼테스트 수행관리'!A6,T02_LX플랫폼테스트일정!E4:E159,'T01_LX플랫폼테스트 수행관리'!C11,T02_LX플랫폼테스트일정!I4:I159,"")</f>
        <v>0</v>
      </c>
      <c r="F11" s="54">
        <f>SUMIFS(T02_LX플랫폼테스트일정!L4:L159,T02_LX플랫폼테스트일정!C4:C159,'T01_LX플랫폼테스트 수행관리'!A6,T02_LX플랫폼테스트일정!E4:E159,'T01_LX플랫폼테스트 수행관리'!C11,T02_LX플랫폼테스트일정!I4:I159,"")</f>
        <v>0</v>
      </c>
      <c r="G11" s="55">
        <f t="shared" si="1"/>
        <v>0</v>
      </c>
      <c r="H11" s="56" t="e">
        <f t="shared" si="0"/>
        <v>#DIV/0!</v>
      </c>
      <c r="I11" s="59"/>
    </row>
    <row r="12" spans="1:10" ht="23.1" customHeight="1" outlineLevel="1">
      <c r="A12" s="495"/>
      <c r="B12" s="71" t="s">
        <v>508</v>
      </c>
      <c r="C12" s="70" t="s">
        <v>515</v>
      </c>
      <c r="D12" s="54">
        <f>COUNTIFS(T02_LX플랫폼테스트일정!C4:C158,'T01_LX플랫폼테스트 수행관리'!A6,T02_LX플랫폼테스트일정!E4:E158,'T01_LX플랫폼테스트 수행관리'!C12,T02_LX플랫폼테스트일정!I4:I158,"")</f>
        <v>0</v>
      </c>
      <c r="E12" s="54">
        <f>SUMIFS(T02_LX플랫폼테스트일정!M4:M159,T02_LX플랫폼테스트일정!C4:C159,'T01_LX플랫폼테스트 수행관리'!A6,T02_LX플랫폼테스트일정!E4:E159,'T01_LX플랫폼테스트 수행관리'!C12,T02_LX플랫폼테스트일정!I4:I159,"")</f>
        <v>0</v>
      </c>
      <c r="F12" s="54">
        <f>SUMIFS(T02_LX플랫폼테스트일정!L4:L159,T02_LX플랫폼테스트일정!C4:C159,'T01_LX플랫폼테스트 수행관리'!A6,T02_LX플랫폼테스트일정!E4:E159,'T01_LX플랫폼테스트 수행관리'!C12,T02_LX플랫폼테스트일정!I4:I159,"")</f>
        <v>0</v>
      </c>
      <c r="G12" s="55">
        <f t="shared" si="1"/>
        <v>0</v>
      </c>
      <c r="H12" s="56" t="e">
        <f t="shared" si="0"/>
        <v>#DIV/0!</v>
      </c>
      <c r="I12" s="59"/>
    </row>
    <row r="13" spans="1:10" ht="23.1" customHeight="1" outlineLevel="1">
      <c r="A13" s="495"/>
      <c r="B13" s="71" t="s">
        <v>508</v>
      </c>
      <c r="C13" s="70" t="s">
        <v>517</v>
      </c>
      <c r="D13" s="54">
        <f>COUNTIFS(T02_LX플랫폼테스트일정!C4:C158,'T01_LX플랫폼테스트 수행관리'!A6,T02_LX플랫폼테스트일정!E4:E158,'T01_LX플랫폼테스트 수행관리'!C13,T02_LX플랫폼테스트일정!I4:I158,"")</f>
        <v>0</v>
      </c>
      <c r="E13" s="54">
        <f>SUMIFS(T02_LX플랫폼테스트일정!M4:M159,T02_LX플랫폼테스트일정!C4:C159,'T01_LX플랫폼테스트 수행관리'!A6,T02_LX플랫폼테스트일정!E4:E159,'T01_LX플랫폼테스트 수행관리'!C13,T02_LX플랫폼테스트일정!I4:I159,"")</f>
        <v>0</v>
      </c>
      <c r="F13" s="54">
        <f>SUMIFS(T02_LX플랫폼테스트일정!L4:L159,T02_LX플랫폼테스트일정!C4:C159,'T01_LX플랫폼테스트 수행관리'!A6,T02_LX플랫폼테스트일정!E4:E159,'T01_LX플랫폼테스트 수행관리'!C13,T02_LX플랫폼테스트일정!I4:I159,"")</f>
        <v>0</v>
      </c>
      <c r="G13" s="55">
        <f t="shared" si="1"/>
        <v>0</v>
      </c>
      <c r="H13" s="56" t="e">
        <f t="shared" si="0"/>
        <v>#DIV/0!</v>
      </c>
      <c r="I13" s="59"/>
    </row>
    <row r="14" spans="1:10" ht="23.1" customHeight="1" outlineLevel="1">
      <c r="A14" s="495"/>
      <c r="B14" s="71" t="s">
        <v>508</v>
      </c>
      <c r="C14" s="70" t="s">
        <v>519</v>
      </c>
      <c r="D14" s="54">
        <f>COUNTIFS(T02_LX플랫폼테스트일정!C4:C158,'T01_LX플랫폼테스트 수행관리'!A6,T02_LX플랫폼테스트일정!E4:E158,'T01_LX플랫폼테스트 수행관리'!C14,T02_LX플랫폼테스트일정!I4:I158,"")</f>
        <v>0</v>
      </c>
      <c r="E14" s="54">
        <f>SUMIFS(T02_LX플랫폼테스트일정!M4:M159,T02_LX플랫폼테스트일정!C4:C159,'T01_LX플랫폼테스트 수행관리'!A6,T02_LX플랫폼테스트일정!E4:E159,'T01_LX플랫폼테스트 수행관리'!C14,T02_LX플랫폼테스트일정!I4:I159,"")</f>
        <v>0</v>
      </c>
      <c r="F14" s="54">
        <f>SUMIFS(T02_LX플랫폼테스트일정!L4:L159,T02_LX플랫폼테스트일정!C4:C159,'T01_LX플랫폼테스트 수행관리'!A6,T02_LX플랫폼테스트일정!E4:E159,'T01_LX플랫폼테스트 수행관리'!C14,T02_LX플랫폼테스트일정!I4:I159,"")</f>
        <v>0</v>
      </c>
      <c r="G14" s="55">
        <f t="shared" si="1"/>
        <v>0</v>
      </c>
      <c r="H14" s="56" t="e">
        <f t="shared" si="0"/>
        <v>#DIV/0!</v>
      </c>
      <c r="I14" s="59"/>
    </row>
    <row r="15" spans="1:10" ht="23.1" customHeight="1">
      <c r="A15" s="493" t="s">
        <v>194</v>
      </c>
      <c r="B15" s="494"/>
      <c r="C15" s="494"/>
      <c r="D15" s="61">
        <f>SUM(D6:D14)</f>
        <v>13</v>
      </c>
      <c r="E15" s="61">
        <f t="shared" ref="E15:G15" si="2">SUM(E6:E14)</f>
        <v>13</v>
      </c>
      <c r="F15" s="61">
        <f t="shared" si="2"/>
        <v>40</v>
      </c>
      <c r="G15" s="61">
        <f t="shared" si="2"/>
        <v>0</v>
      </c>
      <c r="H15" s="62">
        <f t="shared" si="0"/>
        <v>1</v>
      </c>
      <c r="I15" s="63"/>
    </row>
    <row r="16" spans="1:10" ht="23.1" customHeight="1" outlineLevel="1">
      <c r="A16" s="495" t="s">
        <v>187</v>
      </c>
      <c r="B16" s="71" t="s">
        <v>5</v>
      </c>
      <c r="C16" s="71" t="s">
        <v>5</v>
      </c>
      <c r="D16" s="54">
        <f>COUNTIFS(T02_LX플랫폼테스트일정!C4:C158,'T01_LX플랫폼테스트 수행관리'!A16,T02_LX플랫폼테스트일정!E4:E158,'T01_LX플랫폼테스트 수행관리'!C16,T02_LX플랫폼테스트일정!I4:I158,"")</f>
        <v>7</v>
      </c>
      <c r="E16" s="54">
        <f>SUMIFS(T02_LX플랫폼테스트일정!M4:M158,T02_LX플랫폼테스트일정!C4:C158,'T01_LX플랫폼테스트 수행관리'!A16,T02_LX플랫폼테스트일정!E4:E158,'T01_LX플랫폼테스트 수행관리'!C16,T02_LX플랫폼테스트일정!I4:I158,"")</f>
        <v>7</v>
      </c>
      <c r="F16" s="54">
        <f>SUMIFS(T02_LX플랫폼테스트일정!L4:L158,T02_LX플랫폼테스트일정!C4:C158,'T01_LX플랫폼테스트 수행관리'!A16,T02_LX플랫폼테스트일정!E4:E158,'T01_LX플랫폼테스트 수행관리'!C16,T02_LX플랫폼테스트일정!I4:I158,"")</f>
        <v>14</v>
      </c>
      <c r="G16" s="55">
        <f t="shared" ref="G16:G21" si="3">D16-E16</f>
        <v>0</v>
      </c>
      <c r="H16" s="56">
        <f t="shared" ref="H16:H22" si="4">E16/D16</f>
        <v>1</v>
      </c>
      <c r="I16" s="64"/>
    </row>
    <row r="17" spans="1:9" ht="23.1" customHeight="1" outlineLevel="1">
      <c r="A17" s="495"/>
      <c r="B17" s="72" t="s">
        <v>192</v>
      </c>
      <c r="C17" s="72" t="s">
        <v>192</v>
      </c>
      <c r="D17" s="54">
        <f>COUNTIFS(T02_LX플랫폼테스트일정!C4:C158,'T01_LX플랫폼테스트 수행관리'!A16,T02_LX플랫폼테스트일정!E4:E158,'T01_LX플랫폼테스트 수행관리'!C17,T02_LX플랫폼테스트일정!I4:I158,"")</f>
        <v>1</v>
      </c>
      <c r="E17" s="54">
        <f>SUMIFS(T02_LX플랫폼테스트일정!M4:M158,T02_LX플랫폼테스트일정!C4:C158,'T01_LX플랫폼테스트 수행관리'!A16,T02_LX플랫폼테스트일정!E4:E158,'T01_LX플랫폼테스트 수행관리'!C17,T02_LX플랫폼테스트일정!I4:I158,"")</f>
        <v>1</v>
      </c>
      <c r="F17" s="54">
        <f>SUMIFS(T02_LX플랫폼테스트일정!L4:L158,T02_LX플랫폼테스트일정!C4:C158,'T01_LX플랫폼테스트 수행관리'!A16,T02_LX플랫폼테스트일정!E4:E158,'T01_LX플랫폼테스트 수행관리'!C17,T02_LX플랫폼테스트일정!I4:I158,"")</f>
        <v>13</v>
      </c>
      <c r="G17" s="55">
        <f t="shared" si="3"/>
        <v>0</v>
      </c>
      <c r="H17" s="56">
        <f t="shared" si="4"/>
        <v>1</v>
      </c>
      <c r="I17" s="64"/>
    </row>
    <row r="18" spans="1:9" ht="23.1" customHeight="1" outlineLevel="1">
      <c r="A18" s="495"/>
      <c r="B18" s="72" t="s">
        <v>18</v>
      </c>
      <c r="C18" s="72" t="s">
        <v>18</v>
      </c>
      <c r="D18" s="54">
        <f>COUNTIFS(T02_LX플랫폼테스트일정!C4:C158,'T01_LX플랫폼테스트 수행관리'!A16,T02_LX플랫폼테스트일정!E4:E158,'T01_LX플랫폼테스트 수행관리'!C18,T02_LX플랫폼테스트일정!I4:I158,"")</f>
        <v>0</v>
      </c>
      <c r="E18" s="54">
        <f>SUMIFS(T02_LX플랫폼테스트일정!M4:M158,T02_LX플랫폼테스트일정!C4:C158,'T01_LX플랫폼테스트 수행관리'!A16,T02_LX플랫폼테스트일정!E4:E158,'T01_LX플랫폼테스트 수행관리'!C18,T02_LX플랫폼테스트일정!I4:I158,"")</f>
        <v>0</v>
      </c>
      <c r="F18" s="54">
        <f>SUMIFS(T02_LX플랫폼테스트일정!L4:L158,T02_LX플랫폼테스트일정!C4:C158,'T01_LX플랫폼테스트 수행관리'!A16,T02_LX플랫폼테스트일정!E4:E158,'T01_LX플랫폼테스트 수행관리'!C18,T02_LX플랫폼테스트일정!I4:I158,"")</f>
        <v>0</v>
      </c>
      <c r="G18" s="55">
        <f t="shared" si="3"/>
        <v>0</v>
      </c>
      <c r="H18" s="56" t="e">
        <f t="shared" si="4"/>
        <v>#DIV/0!</v>
      </c>
      <c r="I18" s="64" t="s">
        <v>264</v>
      </c>
    </row>
    <row r="19" spans="1:9" ht="23.1" customHeight="1" outlineLevel="1">
      <c r="A19" s="495"/>
      <c r="B19" s="72" t="s">
        <v>19</v>
      </c>
      <c r="C19" s="72" t="s">
        <v>19</v>
      </c>
      <c r="D19" s="54">
        <f>COUNTIFS(T02_LX플랫폼테스트일정!C4:C158,'T01_LX플랫폼테스트 수행관리'!A16,T02_LX플랫폼테스트일정!E4:E158,'T01_LX플랫폼테스트 수행관리'!C19,T02_LX플랫폼테스트일정!I4:I158,"")</f>
        <v>2</v>
      </c>
      <c r="E19" s="54">
        <f>SUMIFS(T02_LX플랫폼테스트일정!M4:M158,T02_LX플랫폼테스트일정!C4:C158,'T01_LX플랫폼테스트 수행관리'!A16,T02_LX플랫폼테스트일정!E4:E158,'T01_LX플랫폼테스트 수행관리'!C19,T02_LX플랫폼테스트일정!I4:I158,"")</f>
        <v>2</v>
      </c>
      <c r="F19" s="54">
        <f>SUMIFS(T02_LX플랫폼테스트일정!L4:L158,T02_LX플랫폼테스트일정!C4:C158,'T01_LX플랫폼테스트 수행관리'!A16,T02_LX플랫폼테스트일정!E4:E158,'T01_LX플랫폼테스트 수행관리'!C19,T02_LX플랫폼테스트일정!I4:I158,"")</f>
        <v>3</v>
      </c>
      <c r="G19" s="55">
        <f t="shared" si="3"/>
        <v>0</v>
      </c>
      <c r="H19" s="56">
        <f t="shared" si="4"/>
        <v>1</v>
      </c>
      <c r="I19" s="64"/>
    </row>
    <row r="20" spans="1:9" ht="23.1" customHeight="1" outlineLevel="1">
      <c r="A20" s="495"/>
      <c r="B20" s="72" t="s">
        <v>193</v>
      </c>
      <c r="C20" s="72" t="s">
        <v>193</v>
      </c>
      <c r="D20" s="54">
        <f>COUNTIFS(T02_LX플랫폼테스트일정!C4:C158,'T01_LX플랫폼테스트 수행관리'!A16,T02_LX플랫폼테스트일정!E4:E158,'T01_LX플랫폼테스트 수행관리'!C20,T02_LX플랫폼테스트일정!I4:I158,"")</f>
        <v>0</v>
      </c>
      <c r="E20" s="54">
        <f>SUMIFS(T02_LX플랫폼테스트일정!M4:M158,T02_LX플랫폼테스트일정!C4:C158,'T01_LX플랫폼테스트 수행관리'!A16,T02_LX플랫폼테스트일정!E4:E158,'T01_LX플랫폼테스트 수행관리'!C20,T02_LX플랫폼테스트일정!I4:I158,"")</f>
        <v>0</v>
      </c>
      <c r="F20" s="54">
        <f>SUMIFS(T02_LX플랫폼테스트일정!L4:L158,T02_LX플랫폼테스트일정!C4:C158,'T01_LX플랫폼테스트 수행관리'!A16,T02_LX플랫폼테스트일정!E4:E158,'T01_LX플랫폼테스트 수행관리'!C20,T02_LX플랫폼테스트일정!I4:I158,"")</f>
        <v>0</v>
      </c>
      <c r="G20" s="55">
        <f t="shared" si="3"/>
        <v>0</v>
      </c>
      <c r="H20" s="56" t="e">
        <f t="shared" si="4"/>
        <v>#DIV/0!</v>
      </c>
      <c r="I20" s="64"/>
    </row>
    <row r="21" spans="1:9" ht="23.1" customHeight="1" outlineLevel="1">
      <c r="A21" s="495"/>
      <c r="B21" s="72" t="s">
        <v>23</v>
      </c>
      <c r="C21" s="72" t="s">
        <v>23</v>
      </c>
      <c r="D21" s="54">
        <f>COUNTIFS(T02_LX플랫폼테스트일정!C4:C158,'T01_LX플랫폼테스트 수행관리'!A16,T02_LX플랫폼테스트일정!E4:E158,'T01_LX플랫폼테스트 수행관리'!C21,T02_LX플랫폼테스트일정!I4:I158,"")</f>
        <v>0</v>
      </c>
      <c r="E21" s="54">
        <f>SUMIFS(T02_LX플랫폼테스트일정!M4:M158,T02_LX플랫폼테스트일정!C4:C158,'T01_LX플랫폼테스트 수행관리'!A16,T02_LX플랫폼테스트일정!E4:E158,'T01_LX플랫폼테스트 수행관리'!C21,T02_LX플랫폼테스트일정!I4:I158,"")</f>
        <v>0</v>
      </c>
      <c r="F21" s="54">
        <f>SUMIFS(T02_LX플랫폼테스트일정!L4:L158,T02_LX플랫폼테스트일정!C4:C158,'T01_LX플랫폼테스트 수행관리'!A16,T02_LX플랫폼테스트일정!E4:E158,'T01_LX플랫폼테스트 수행관리'!C21,T02_LX플랫폼테스트일정!I4:I158,"")</f>
        <v>0</v>
      </c>
      <c r="G21" s="55">
        <f t="shared" si="3"/>
        <v>0</v>
      </c>
      <c r="H21" s="56" t="e">
        <f t="shared" si="4"/>
        <v>#DIV/0!</v>
      </c>
      <c r="I21" s="64" t="s">
        <v>261</v>
      </c>
    </row>
    <row r="22" spans="1:9" ht="23.1" customHeight="1">
      <c r="A22" s="493" t="s">
        <v>195</v>
      </c>
      <c r="B22" s="494"/>
      <c r="C22" s="494"/>
      <c r="D22" s="61">
        <f>SUM(D16:D21)</f>
        <v>10</v>
      </c>
      <c r="E22" s="61">
        <f t="shared" ref="E22:G22" si="5">SUM(E16:E21)</f>
        <v>10</v>
      </c>
      <c r="F22" s="61">
        <f t="shared" si="5"/>
        <v>30</v>
      </c>
      <c r="G22" s="61">
        <f t="shared" si="5"/>
        <v>0</v>
      </c>
      <c r="H22" s="62">
        <f t="shared" si="4"/>
        <v>1</v>
      </c>
      <c r="I22" s="63"/>
    </row>
    <row r="23" spans="1:9" ht="23.1" customHeight="1" outlineLevel="1">
      <c r="A23" s="495" t="s">
        <v>188</v>
      </c>
      <c r="B23" s="69" t="s">
        <v>26</v>
      </c>
      <c r="C23" s="73" t="s">
        <v>26</v>
      </c>
      <c r="D23" s="54">
        <f>COUNTIFS(T02_LX플랫폼테스트일정!C4:C158,'T01_LX플랫폼테스트 수행관리'!A23,T02_LX플랫폼테스트일정!E4:E158,'T01_LX플랫폼테스트 수행관리'!C23,T02_LX플랫폼테스트일정!I4:I158,"")</f>
        <v>5</v>
      </c>
      <c r="E23" s="54">
        <f>SUMIFS(T02_LX플랫폼테스트일정!M4:M158,T02_LX플랫폼테스트일정!C4:C158,'T01_LX플랫폼테스트 수행관리'!A23,T02_LX플랫폼테스트일정!E4:E158,'T01_LX플랫폼테스트 수행관리'!C23,T02_LX플랫폼테스트일정!I4:I158,"")</f>
        <v>5</v>
      </c>
      <c r="F23" s="54">
        <f>SUMIFS(T02_LX플랫폼테스트일정!L4:L158,T02_LX플랫폼테스트일정!C4:C158,'T01_LX플랫폼테스트 수행관리'!A23,T02_LX플랫폼테스트일정!E4:E158,'T01_LX플랫폼테스트 수행관리'!C23,T02_LX플랫폼테스트일정!I4:I158,"")</f>
        <v>47</v>
      </c>
      <c r="G23" s="55">
        <f t="shared" ref="G23:G30" si="6">D23-E23</f>
        <v>0</v>
      </c>
      <c r="H23" s="56">
        <f t="shared" ref="H23:H31" si="7">E23/D23</f>
        <v>1</v>
      </c>
      <c r="I23" s="64"/>
    </row>
    <row r="24" spans="1:9" ht="23.1" customHeight="1" outlineLevel="1">
      <c r="A24" s="495"/>
      <c r="B24" s="69" t="s">
        <v>35</v>
      </c>
      <c r="C24" s="73" t="s">
        <v>35</v>
      </c>
      <c r="D24" s="54">
        <f>COUNTIFS(T02_LX플랫폼테스트일정!C4:C158,'T01_LX플랫폼테스트 수행관리'!A23,T02_LX플랫폼테스트일정!E4:E158,'T01_LX플랫폼테스트 수행관리'!C24,T02_LX플랫폼테스트일정!I4:I158,"")</f>
        <v>3</v>
      </c>
      <c r="E24" s="54">
        <f>SUMIFS(T02_LX플랫폼테스트일정!M4:M158,T02_LX플랫폼테스트일정!C4:C158,'T01_LX플랫폼테스트 수행관리'!A23,T02_LX플랫폼테스트일정!E4:E158,'T01_LX플랫폼테스트 수행관리'!C24,T02_LX플랫폼테스트일정!I4:I158,"")</f>
        <v>3</v>
      </c>
      <c r="F24" s="54">
        <f>SUMIFS(T02_LX플랫폼테스트일정!L4:L158,T02_LX플랫폼테스트일정!C4:C158,'T01_LX플랫폼테스트 수행관리'!A23,T02_LX플랫폼테스트일정!E4:E158,'T01_LX플랫폼테스트 수행관리'!C24,T02_LX플랫폼테스트일정!I4:I158,"")</f>
        <v>21</v>
      </c>
      <c r="G24" s="55">
        <f t="shared" si="6"/>
        <v>0</v>
      </c>
      <c r="H24" s="56">
        <f t="shared" si="7"/>
        <v>1</v>
      </c>
      <c r="I24" s="64" t="s">
        <v>524</v>
      </c>
    </row>
    <row r="25" spans="1:9" ht="23.1" customHeight="1" outlineLevel="1">
      <c r="A25" s="495"/>
      <c r="B25" s="69" t="s">
        <v>39</v>
      </c>
      <c r="C25" s="73" t="s">
        <v>39</v>
      </c>
      <c r="D25" s="54">
        <f>COUNTIFS(T02_LX플랫폼테스트일정!C4:C158,'T01_LX플랫폼테스트 수행관리'!A23,T02_LX플랫폼테스트일정!E4:E158,'T01_LX플랫폼테스트 수행관리'!C25,T02_LX플랫폼테스트일정!I4:I158,"")</f>
        <v>1</v>
      </c>
      <c r="E25" s="54">
        <f>SUMIFS(T02_LX플랫폼테스트일정!M4:M158,T02_LX플랫폼테스트일정!C4:C158,'T01_LX플랫폼테스트 수행관리'!A23,T02_LX플랫폼테스트일정!E4:E158,'T01_LX플랫폼테스트 수행관리'!C25,T02_LX플랫폼테스트일정!I4:I158,"")</f>
        <v>1</v>
      </c>
      <c r="F25" s="54">
        <f>SUMIFS(T02_LX플랫폼테스트일정!L4:L158,T02_LX플랫폼테스트일정!C4:C158,'T01_LX플랫폼테스트 수행관리'!A23,T02_LX플랫폼테스트일정!E4:E158,'T01_LX플랫폼테스트 수행관리'!C25,T02_LX플랫폼테스트일정!I4:I158,"")</f>
        <v>4</v>
      </c>
      <c r="G25" s="55">
        <f t="shared" si="6"/>
        <v>0</v>
      </c>
      <c r="H25" s="56">
        <f t="shared" si="7"/>
        <v>1</v>
      </c>
      <c r="I25" s="64"/>
    </row>
    <row r="26" spans="1:9" ht="23.1" customHeight="1" outlineLevel="1">
      <c r="A26" s="495"/>
      <c r="B26" s="69" t="s">
        <v>196</v>
      </c>
      <c r="C26" s="73" t="s">
        <v>40</v>
      </c>
      <c r="D26" s="54">
        <f>COUNTIFS(T02_LX플랫폼테스트일정!C4:C158,'T01_LX플랫폼테스트 수행관리'!A23,T02_LX플랫폼테스트일정!E4:E158,'T01_LX플랫폼테스트 수행관리'!C26,T02_LX플랫폼테스트일정!I4:I158,"")</f>
        <v>1</v>
      </c>
      <c r="E26" s="54">
        <f>SUMIFS(T02_LX플랫폼테스트일정!M4:M158,T02_LX플랫폼테스트일정!C4:C158,'T01_LX플랫폼테스트 수행관리'!A23,T02_LX플랫폼테스트일정!E4:E158,'T01_LX플랫폼테스트 수행관리'!C26,T02_LX플랫폼테스트일정!I4:I158,"")</f>
        <v>1</v>
      </c>
      <c r="F26" s="54">
        <f>SUMIFS(T02_LX플랫폼테스트일정!L4:L158,T02_LX플랫폼테스트일정!C4:C158,'T01_LX플랫폼테스트 수행관리'!A23,T02_LX플랫폼테스트일정!E4:E158,'T01_LX플랫폼테스트 수행관리'!C26,T02_LX플랫폼테스트일정!I4:I158,"")</f>
        <v>18</v>
      </c>
      <c r="G26" s="55">
        <f t="shared" si="6"/>
        <v>0</v>
      </c>
      <c r="H26" s="56">
        <f t="shared" si="7"/>
        <v>1</v>
      </c>
      <c r="I26" s="64"/>
    </row>
    <row r="27" spans="1:9" ht="23.1" customHeight="1" outlineLevel="1">
      <c r="A27" s="495"/>
      <c r="B27" s="69" t="s">
        <v>41</v>
      </c>
      <c r="C27" s="73" t="s">
        <v>41</v>
      </c>
      <c r="D27" s="54">
        <f>COUNTIFS(T02_LX플랫폼테스트일정!C4:C158,'T01_LX플랫폼테스트 수행관리'!A23,T02_LX플랫폼테스트일정!E4:E158,'T01_LX플랫폼테스트 수행관리'!C27,T02_LX플랫폼테스트일정!I4:I158,"")</f>
        <v>0</v>
      </c>
      <c r="E27" s="54">
        <f>SUMIFS(T02_LX플랫폼테스트일정!M4:M158,T02_LX플랫폼테스트일정!C4:C158,'T01_LX플랫폼테스트 수행관리'!A23,T02_LX플랫폼테스트일정!E4:E158,'T01_LX플랫폼테스트 수행관리'!C27,T02_LX플랫폼테스트일정!I4:I158,"")</f>
        <v>0</v>
      </c>
      <c r="F27" s="54">
        <f>SUMIFS(T02_LX플랫폼테스트일정!L4:L158,T02_LX플랫폼테스트일정!C4:C158,'T01_LX플랫폼테스트 수행관리'!A23,T02_LX플랫폼테스트일정!E4:E158,'T01_LX플랫폼테스트 수행관리'!C27,T02_LX플랫폼테스트일정!I4:I158,"")</f>
        <v>0</v>
      </c>
      <c r="G27" s="55">
        <f t="shared" si="6"/>
        <v>0</v>
      </c>
      <c r="H27" s="56" t="e">
        <f t="shared" si="7"/>
        <v>#DIV/0!</v>
      </c>
      <c r="I27" s="64" t="s">
        <v>264</v>
      </c>
    </row>
    <row r="28" spans="1:9" ht="23.1" customHeight="1" outlineLevel="1">
      <c r="A28" s="495"/>
      <c r="B28" s="69" t="s">
        <v>45</v>
      </c>
      <c r="C28" s="73" t="s">
        <v>45</v>
      </c>
      <c r="D28" s="54">
        <f>COUNTIFS(T02_LX플랫폼테스트일정!C4:C158,'T01_LX플랫폼테스트 수행관리'!A23,T02_LX플랫폼테스트일정!E4:E158,'T01_LX플랫폼테스트 수행관리'!C28,T02_LX플랫폼테스트일정!I4:I158,"")</f>
        <v>0</v>
      </c>
      <c r="E28" s="54">
        <f>SUMIFS(T02_LX플랫폼테스트일정!M4:M158,T02_LX플랫폼테스트일정!C4:C158,'T01_LX플랫폼테스트 수행관리'!A23,T02_LX플랫폼테스트일정!E4:E158,'T01_LX플랫폼테스트 수행관리'!C28,T02_LX플랫폼테스트일정!I4:I158,"")</f>
        <v>0</v>
      </c>
      <c r="F28" s="54">
        <f>SUMIFS(T02_LX플랫폼테스트일정!L4:L158,T02_LX플랫폼테스트일정!C4:C158,'T01_LX플랫폼테스트 수행관리'!A23,T02_LX플랫폼테스트일정!E4:E158,'T01_LX플랫폼테스트 수행관리'!C28,T02_LX플랫폼테스트일정!I4:I158,"")</f>
        <v>0</v>
      </c>
      <c r="G28" s="55">
        <f t="shared" si="6"/>
        <v>0</v>
      </c>
      <c r="H28" s="56" t="e">
        <f t="shared" si="7"/>
        <v>#DIV/0!</v>
      </c>
      <c r="I28" s="64" t="s">
        <v>264</v>
      </c>
    </row>
    <row r="29" spans="1:9" ht="23.1" customHeight="1" outlineLevel="1">
      <c r="A29" s="495"/>
      <c r="B29" s="69" t="s">
        <v>48</v>
      </c>
      <c r="C29" s="73" t="s">
        <v>48</v>
      </c>
      <c r="D29" s="54">
        <f>COUNTIFS(T02_LX플랫폼테스트일정!C4:C158,'T01_LX플랫폼테스트 수행관리'!A23,T02_LX플랫폼테스트일정!E4:E158,'T01_LX플랫폼테스트 수행관리'!C29,T02_LX플랫폼테스트일정!I4:I158,"")</f>
        <v>0</v>
      </c>
      <c r="E29" s="54">
        <f>SUMIFS(T02_LX플랫폼테스트일정!M4:M158,T02_LX플랫폼테스트일정!C4:C158,'T01_LX플랫폼테스트 수행관리'!A23,T02_LX플랫폼테스트일정!E4:E158,'T01_LX플랫폼테스트 수행관리'!C29,T02_LX플랫폼테스트일정!I4:I158,"")</f>
        <v>0</v>
      </c>
      <c r="F29" s="54">
        <f>SUMIFS(T02_LX플랫폼테스트일정!L4:L158,T02_LX플랫폼테스트일정!C4:C158,'T01_LX플랫폼테스트 수행관리'!A23,T02_LX플랫폼테스트일정!E4:E158,'T01_LX플랫폼테스트 수행관리'!C29,T02_LX플랫폼테스트일정!I4:I158,"")</f>
        <v>0</v>
      </c>
      <c r="G29" s="55">
        <f t="shared" si="6"/>
        <v>0</v>
      </c>
      <c r="H29" s="56" t="e">
        <f t="shared" si="7"/>
        <v>#DIV/0!</v>
      </c>
      <c r="I29" s="64" t="s">
        <v>264</v>
      </c>
    </row>
    <row r="30" spans="1:9" ht="23.1" customHeight="1" outlineLevel="1">
      <c r="A30" s="495"/>
      <c r="B30" s="53" t="s">
        <v>197</v>
      </c>
      <c r="C30" s="71" t="s">
        <v>197</v>
      </c>
      <c r="D30" s="54">
        <f>COUNTIFS(T02_LX플랫폼테스트일정!C4:C158,'T01_LX플랫폼테스트 수행관리'!A23,T02_LX플랫폼테스트일정!E4:E158,'T01_LX플랫폼테스트 수행관리'!C30,T02_LX플랫폼테스트일정!I4:I158,"")</f>
        <v>0</v>
      </c>
      <c r="E30" s="54">
        <f>SUMIFS(T02_LX플랫폼테스트일정!M4:M158,T02_LX플랫폼테스트일정!C4:C158,'T01_LX플랫폼테스트 수행관리'!A23,T02_LX플랫폼테스트일정!E4:E158,'T01_LX플랫폼테스트 수행관리'!C30,T02_LX플랫폼테스트일정!I4:I158,"")</f>
        <v>0</v>
      </c>
      <c r="F30" s="54">
        <f>SUMIFS(T02_LX플랫폼테스트일정!L4:L158,T02_LX플랫폼테스트일정!C4:C158,'T01_LX플랫폼테스트 수행관리'!A23,T02_LX플랫폼테스트일정!E4:E158,'T01_LX플랫폼테스트 수행관리'!C30,T02_LX플랫폼테스트일정!I4:I158,"")</f>
        <v>0</v>
      </c>
      <c r="G30" s="55">
        <f t="shared" si="6"/>
        <v>0</v>
      </c>
      <c r="H30" s="56" t="e">
        <f t="shared" si="7"/>
        <v>#DIV/0!</v>
      </c>
      <c r="I30" s="59" t="s">
        <v>262</v>
      </c>
    </row>
    <row r="31" spans="1:9" ht="23.1" customHeight="1">
      <c r="A31" s="493" t="s">
        <v>233</v>
      </c>
      <c r="B31" s="494"/>
      <c r="C31" s="494"/>
      <c r="D31" s="61">
        <f t="shared" ref="D31:G31" si="8">SUM(D23:D30)</f>
        <v>10</v>
      </c>
      <c r="E31" s="61">
        <f t="shared" si="8"/>
        <v>10</v>
      </c>
      <c r="F31" s="61">
        <f t="shared" si="8"/>
        <v>90</v>
      </c>
      <c r="G31" s="61">
        <f t="shared" si="8"/>
        <v>0</v>
      </c>
      <c r="H31" s="62">
        <f t="shared" si="7"/>
        <v>1</v>
      </c>
      <c r="I31" s="63"/>
    </row>
    <row r="32" spans="1:9" ht="23.1" customHeight="1" outlineLevel="1">
      <c r="A32" s="495" t="s">
        <v>190</v>
      </c>
      <c r="B32" s="496" t="s">
        <v>55</v>
      </c>
      <c r="C32" s="73" t="s">
        <v>207</v>
      </c>
      <c r="D32" s="54">
        <f>COUNTIFS(T02_LX플랫폼테스트일정!C4:C158,'T01_LX플랫폼테스트 수행관리'!A32,T02_LX플랫폼테스트일정!E4:E158,'T01_LX플랫폼테스트 수행관리'!C32,T02_LX플랫폼테스트일정!I4:I158,"")</f>
        <v>1</v>
      </c>
      <c r="E32" s="54">
        <f>SUMIFS(T02_LX플랫폼테스트일정!M4:M158,T02_LX플랫폼테스트일정!C4:C158,'T01_LX플랫폼테스트 수행관리'!A32,T02_LX플랫폼테스트일정!E4:E158,'T01_LX플랫폼테스트 수행관리'!C32,T02_LX플랫폼테스트일정!I4:I158,"")</f>
        <v>1</v>
      </c>
      <c r="F32" s="54">
        <f>SUMIFS(T02_LX플랫폼테스트일정!L4:L158,T02_LX플랫폼테스트일정!C4:C158,'T01_LX플랫폼테스트 수행관리'!A32,T02_LX플랫폼테스트일정!E4:E158,'T01_LX플랫폼테스트 수행관리'!C32,T02_LX플랫폼테스트일정!I4:I158,"")</f>
        <v>15</v>
      </c>
      <c r="G32" s="55">
        <f t="shared" ref="G32:G64" si="9">D32-E32</f>
        <v>0</v>
      </c>
      <c r="H32" s="56">
        <f t="shared" ref="H32:H66" si="10">E32/D32</f>
        <v>1</v>
      </c>
      <c r="I32" s="64"/>
    </row>
    <row r="33" spans="1:9" ht="23.1" customHeight="1" outlineLevel="1">
      <c r="A33" s="495"/>
      <c r="B33" s="497"/>
      <c r="C33" s="71" t="s">
        <v>228</v>
      </c>
      <c r="D33" s="54">
        <f>COUNTIFS(T02_LX플랫폼테스트일정!C4:C158,'T01_LX플랫폼테스트 수행관리'!A32,T02_LX플랫폼테스트일정!E4:E158,'T01_LX플랫폼테스트 수행관리'!C33,T02_LX플랫폼테스트일정!I4:I158,"")</f>
        <v>1</v>
      </c>
      <c r="E33" s="54">
        <f>SUMIFS(T02_LX플랫폼테스트일정!M4:M158,T02_LX플랫폼테스트일정!C4:C158,'T01_LX플랫폼테스트 수행관리'!A32,T02_LX플랫폼테스트일정!E4:E158,'T01_LX플랫폼테스트 수행관리'!C33,T02_LX플랫폼테스트일정!I4:I158,"")</f>
        <v>1</v>
      </c>
      <c r="F33" s="54">
        <f>SUMIFS(T02_LX플랫폼테스트일정!L4:L158,T02_LX플랫폼테스트일정!C4:C158,'T01_LX플랫폼테스트 수행관리'!A32,T02_LX플랫폼테스트일정!E4:E158,'T01_LX플랫폼테스트 수행관리'!C33,T02_LX플랫폼테스트일정!I4:I158,"")</f>
        <v>4</v>
      </c>
      <c r="G33" s="55">
        <f t="shared" si="9"/>
        <v>0</v>
      </c>
      <c r="H33" s="56">
        <f t="shared" si="10"/>
        <v>1</v>
      </c>
      <c r="I33" s="64"/>
    </row>
    <row r="34" spans="1:9" ht="23.1" customHeight="1" outlineLevel="1">
      <c r="A34" s="495"/>
      <c r="B34" s="498"/>
      <c r="C34" s="71" t="s">
        <v>229</v>
      </c>
      <c r="D34" s="54">
        <f>COUNTIFS(T02_LX플랫폼테스트일정!C4:C158,'T01_LX플랫폼테스트 수행관리'!A32,T02_LX플랫폼테스트일정!E4:E158,'T01_LX플랫폼테스트 수행관리'!C34,T02_LX플랫폼테스트일정!I4:I158,"")</f>
        <v>1</v>
      </c>
      <c r="E34" s="54">
        <f>SUMIFS(T02_LX플랫폼테스트일정!M4:M158,T02_LX플랫폼테스트일정!C4:C158,'T01_LX플랫폼테스트 수행관리'!A32,T02_LX플랫폼테스트일정!E4:E158,'T01_LX플랫폼테스트 수행관리'!C34,T02_LX플랫폼테스트일정!I4:I158,"")</f>
        <v>1</v>
      </c>
      <c r="F34" s="54">
        <f>SUMIFS(T02_LX플랫폼테스트일정!L4:L158,T02_LX플랫폼테스트일정!C4:C158,'T01_LX플랫폼테스트 수행관리'!A32,T02_LX플랫폼테스트일정!E4:E158,'T01_LX플랫폼테스트 수행관리'!C34,T02_LX플랫폼테스트일정!I4:I158,"")</f>
        <v>4</v>
      </c>
      <c r="G34" s="55">
        <f t="shared" si="9"/>
        <v>0</v>
      </c>
      <c r="H34" s="56">
        <f t="shared" si="10"/>
        <v>1</v>
      </c>
      <c r="I34" s="64"/>
    </row>
    <row r="35" spans="1:9" ht="23.1" customHeight="1" outlineLevel="1">
      <c r="A35" s="495"/>
      <c r="B35" s="496" t="s">
        <v>203</v>
      </c>
      <c r="C35" s="71" t="s">
        <v>208</v>
      </c>
      <c r="D35" s="54">
        <f>COUNTIFS(T02_LX플랫폼테스트일정!C4:C158,'T01_LX플랫폼테스트 수행관리'!A32,T02_LX플랫폼테스트일정!E4:E158,'T01_LX플랫폼테스트 수행관리'!C35,T02_LX플랫폼테스트일정!I4:I158,"")</f>
        <v>2</v>
      </c>
      <c r="E35" s="54">
        <f>SUMIFS(T02_LX플랫폼테스트일정!M4:M158,T02_LX플랫폼테스트일정!C4:C158,'T01_LX플랫폼테스트 수행관리'!A32,T02_LX플랫폼테스트일정!E4:E158,'T01_LX플랫폼테스트 수행관리'!C35,T02_LX플랫폼테스트일정!I4:I158,"")</f>
        <v>2</v>
      </c>
      <c r="F35" s="54">
        <f>SUMIFS(T02_LX플랫폼테스트일정!L4:L158,T02_LX플랫폼테스트일정!C4:C158,'T01_LX플랫폼테스트 수행관리'!A32,T02_LX플랫폼테스트일정!E4:E158,'T01_LX플랫폼테스트 수행관리'!C35,T02_LX플랫폼테스트일정!I4:I158,"")</f>
        <v>9</v>
      </c>
      <c r="G35" s="55">
        <f t="shared" si="9"/>
        <v>0</v>
      </c>
      <c r="H35" s="56">
        <f t="shared" si="10"/>
        <v>1</v>
      </c>
      <c r="I35" s="64"/>
    </row>
    <row r="36" spans="1:9" ht="23.1" customHeight="1" outlineLevel="1">
      <c r="A36" s="495"/>
      <c r="B36" s="497"/>
      <c r="C36" s="71" t="s">
        <v>209</v>
      </c>
      <c r="D36" s="54">
        <f>COUNTIFS(T02_LX플랫폼테스트일정!C4:C158,'T01_LX플랫폼테스트 수행관리'!A32,T02_LX플랫폼테스트일정!E4:E158,'T01_LX플랫폼테스트 수행관리'!C36,T02_LX플랫폼테스트일정!I4:I158,"")</f>
        <v>4</v>
      </c>
      <c r="E36" s="54">
        <f>SUMIFS(T02_LX플랫폼테스트일정!M4:M158,T02_LX플랫폼테스트일정!C4:C158,'T01_LX플랫폼테스트 수행관리'!A32,T02_LX플랫폼테스트일정!E4:E158,'T01_LX플랫폼테스트 수행관리'!C36,T02_LX플랫폼테스트일정!I4:I158,"")</f>
        <v>4</v>
      </c>
      <c r="F36" s="54">
        <f>SUMIFS(T02_LX플랫폼테스트일정!L4:L158,T02_LX플랫폼테스트일정!C4:C158,'T01_LX플랫폼테스트 수행관리'!A32,T02_LX플랫폼테스트일정!E4:E158,'T01_LX플랫폼테스트 수행관리'!C36,T02_LX플랫폼테스트일정!I4:I158,"")</f>
        <v>23</v>
      </c>
      <c r="G36" s="55">
        <f t="shared" si="9"/>
        <v>0</v>
      </c>
      <c r="H36" s="56">
        <f t="shared" si="10"/>
        <v>1</v>
      </c>
      <c r="I36" s="64"/>
    </row>
    <row r="37" spans="1:9" ht="23.1" customHeight="1" outlineLevel="1">
      <c r="A37" s="495"/>
      <c r="B37" s="497"/>
      <c r="C37" s="71" t="s">
        <v>265</v>
      </c>
      <c r="D37" s="54">
        <f>COUNTIFS(T02_LX플랫폼테스트일정!C4:C158,'T01_LX플랫폼테스트 수행관리'!A32,T02_LX플랫폼테스트일정!E4:E158,'T01_LX플랫폼테스트 수행관리'!C37,T02_LX플랫폼테스트일정!I4:I158,"")</f>
        <v>1</v>
      </c>
      <c r="E37" s="54">
        <f>SUMIFS(T02_LX플랫폼테스트일정!M4:M158,T02_LX플랫폼테스트일정!C4:C158,'T01_LX플랫폼테스트 수행관리'!A32,T02_LX플랫폼테스트일정!E4:E158,'T01_LX플랫폼테스트 수행관리'!C37,T02_LX플랫폼테스트일정!I4:I158,"")</f>
        <v>1</v>
      </c>
      <c r="F37" s="54">
        <f>SUMIFS(T02_LX플랫폼테스트일정!L4:L158,T02_LX플랫폼테스트일정!C4:C158,'T01_LX플랫폼테스트 수행관리'!A32,T02_LX플랫폼테스트일정!E4:E158,'T01_LX플랫폼테스트 수행관리'!C37,T02_LX플랫폼테스트일정!I4:I158,"")</f>
        <v>5</v>
      </c>
      <c r="G37" s="55">
        <f t="shared" si="9"/>
        <v>0</v>
      </c>
      <c r="H37" s="56">
        <f t="shared" si="10"/>
        <v>1</v>
      </c>
      <c r="I37" s="64"/>
    </row>
    <row r="38" spans="1:9" ht="23.1" customHeight="1" outlineLevel="1">
      <c r="A38" s="495"/>
      <c r="B38" s="498"/>
      <c r="C38" s="71" t="s">
        <v>222</v>
      </c>
      <c r="D38" s="54">
        <f>COUNTIFS(T02_LX플랫폼테스트일정!C4:C158,'T01_LX플랫폼테스트 수행관리'!A32,T02_LX플랫폼테스트일정!E4:E158,'T01_LX플랫폼테스트 수행관리'!C38,T02_LX플랫폼테스트일정!I4:I158,"")</f>
        <v>1</v>
      </c>
      <c r="E38" s="54">
        <f>SUMIFS(T02_LX플랫폼테스트일정!M4:M158,T02_LX플랫폼테스트일정!C4:C158,'T01_LX플랫폼테스트 수행관리'!A32,T02_LX플랫폼테스트일정!E4:E158,'T01_LX플랫폼테스트 수행관리'!C38,T02_LX플랫폼테스트일정!I4:I158,"")</f>
        <v>1</v>
      </c>
      <c r="F38" s="54">
        <f>SUMIFS(T02_LX플랫폼테스트일정!L4:L158,T02_LX플랫폼테스트일정!C4:C158,'T01_LX플랫폼테스트 수행관리'!A32,T02_LX플랫폼테스트일정!E4:E158,'T01_LX플랫폼테스트 수행관리'!C38,T02_LX플랫폼테스트일정!I4:I158,"")</f>
        <v>4</v>
      </c>
      <c r="G38" s="55">
        <f t="shared" si="9"/>
        <v>0</v>
      </c>
      <c r="H38" s="56">
        <f t="shared" si="10"/>
        <v>1</v>
      </c>
      <c r="I38" s="64"/>
    </row>
    <row r="39" spans="1:9" ht="23.1" customHeight="1" outlineLevel="1">
      <c r="A39" s="495"/>
      <c r="B39" s="496" t="s">
        <v>202</v>
      </c>
      <c r="C39" s="71" t="s">
        <v>210</v>
      </c>
      <c r="D39" s="54">
        <f>COUNTIFS(T02_LX플랫폼테스트일정!C4:C158,'T01_LX플랫폼테스트 수행관리'!A32,T02_LX플랫폼테스트일정!E4:E158,'T01_LX플랫폼테스트 수행관리'!C39,T02_LX플랫폼테스트일정!I4:I158,"")</f>
        <v>1</v>
      </c>
      <c r="E39" s="54">
        <f>SUMIFS(T02_LX플랫폼테스트일정!M4:M158,T02_LX플랫폼테스트일정!C4:C158,'T01_LX플랫폼테스트 수행관리'!A32,T02_LX플랫폼테스트일정!E4:E158,'T01_LX플랫폼테스트 수행관리'!C39,T02_LX플랫폼테스트일정!I4:I158,"")</f>
        <v>1</v>
      </c>
      <c r="F39" s="54">
        <f>SUMIFS(T02_LX플랫폼테스트일정!L4:L158,T02_LX플랫폼테스트일정!C4:C158,'T01_LX플랫폼테스트 수행관리'!A32,T02_LX플랫폼테스트일정!E4:E158,'T01_LX플랫폼테스트 수행관리'!C39,T02_LX플랫폼테스트일정!I4:I158,"")</f>
        <v>18</v>
      </c>
      <c r="G39" s="55">
        <f t="shared" si="9"/>
        <v>0</v>
      </c>
      <c r="H39" s="56">
        <f t="shared" si="10"/>
        <v>1</v>
      </c>
      <c r="I39" s="60"/>
    </row>
    <row r="40" spans="1:9" ht="23.1" customHeight="1" outlineLevel="1">
      <c r="A40" s="495"/>
      <c r="B40" s="497"/>
      <c r="C40" s="71" t="s">
        <v>211</v>
      </c>
      <c r="D40" s="54">
        <f>COUNTIFS(T02_LX플랫폼테스트일정!C4:C158,'T01_LX플랫폼테스트 수행관리'!A32,T02_LX플랫폼테스트일정!E4:E158,'T01_LX플랫폼테스트 수행관리'!C40,T02_LX플랫폼테스트일정!I4:I158,"")</f>
        <v>2</v>
      </c>
      <c r="E40" s="54">
        <f>SUMIFS(T02_LX플랫폼테스트일정!M4:M158,T02_LX플랫폼테스트일정!C4:C158,'T01_LX플랫폼테스트 수행관리'!A32,T02_LX플랫폼테스트일정!E4:E158,'T01_LX플랫폼테스트 수행관리'!C40,T02_LX플랫폼테스트일정!I4:I158,"")</f>
        <v>2</v>
      </c>
      <c r="F40" s="54">
        <f>SUMIFS(T02_LX플랫폼테스트일정!L4:L158,T02_LX플랫폼테스트일정!C4:C158,'T01_LX플랫폼테스트 수행관리'!A32,T02_LX플랫폼테스트일정!E4:E158,'T01_LX플랫폼테스트 수행관리'!C40,T02_LX플랫폼테스트일정!I4:I158,"")</f>
        <v>20</v>
      </c>
      <c r="G40" s="55">
        <f t="shared" si="9"/>
        <v>0</v>
      </c>
      <c r="H40" s="56">
        <f t="shared" si="10"/>
        <v>1</v>
      </c>
      <c r="I40" s="60"/>
    </row>
    <row r="41" spans="1:9" ht="23.1" customHeight="1" outlineLevel="1">
      <c r="A41" s="495"/>
      <c r="B41" s="498"/>
      <c r="C41" s="71" t="s">
        <v>71</v>
      </c>
      <c r="D41" s="54">
        <f>COUNTIFS(T02_LX플랫폼테스트일정!C4:C158,'T01_LX플랫폼테스트 수행관리'!A32,T02_LX플랫폼테스트일정!E4:E158,'T01_LX플랫폼테스트 수행관리'!C41,T02_LX플랫폼테스트일정!I4:I158,"")</f>
        <v>1</v>
      </c>
      <c r="E41" s="54">
        <f>SUMIFS(T02_LX플랫폼테스트일정!M4:M158,T02_LX플랫폼테스트일정!C4:C158,'T01_LX플랫폼테스트 수행관리'!A32,T02_LX플랫폼테스트일정!E4:E158,'T01_LX플랫폼테스트 수행관리'!C41,T02_LX플랫폼테스트일정!I4:I158,"")</f>
        <v>1</v>
      </c>
      <c r="F41" s="54">
        <f>SUMIFS(T02_LX플랫폼테스트일정!L4:L158,T02_LX플랫폼테스트일정!C4:C158,'T01_LX플랫폼테스트 수행관리'!A32,T02_LX플랫폼테스트일정!E4:E158,'T01_LX플랫폼테스트 수행관리'!C41,T02_LX플랫폼테스트일정!I4:I158,"")</f>
        <v>13</v>
      </c>
      <c r="G41" s="55">
        <f t="shared" si="9"/>
        <v>0</v>
      </c>
      <c r="H41" s="56">
        <f t="shared" si="10"/>
        <v>1</v>
      </c>
      <c r="I41" s="60"/>
    </row>
    <row r="42" spans="1:9" ht="23.1" customHeight="1" outlineLevel="1">
      <c r="A42" s="495"/>
      <c r="B42" s="73" t="s">
        <v>72</v>
      </c>
      <c r="C42" s="71" t="s">
        <v>73</v>
      </c>
      <c r="D42" s="54">
        <f>COUNTIFS(T02_LX플랫폼테스트일정!C4:C158,'T01_LX플랫폼테스트 수행관리'!A32,T02_LX플랫폼테스트일정!E4:E158,'T01_LX플랫폼테스트 수행관리'!C42,T02_LX플랫폼테스트일정!I4:I158,"")</f>
        <v>1</v>
      </c>
      <c r="E42" s="54">
        <f>SUMIFS(T02_LX플랫폼테스트일정!M4:M158,T02_LX플랫폼테스트일정!C4:C158,'T01_LX플랫폼테스트 수행관리'!A32,T02_LX플랫폼테스트일정!E4:E158,'T01_LX플랫폼테스트 수행관리'!C42,T02_LX플랫폼테스트일정!I4:I158,"")</f>
        <v>1</v>
      </c>
      <c r="F42" s="54">
        <f>SUMIFS(T02_LX플랫폼테스트일정!L4:L158,T02_LX플랫폼테스트일정!C4:C158,'T01_LX플랫폼테스트 수행관리'!A32,T02_LX플랫폼테스트일정!E4:E158,'T01_LX플랫폼테스트 수행관리'!C42,T02_LX플랫폼테스트일정!I4:I158,"")</f>
        <v>24</v>
      </c>
      <c r="G42" s="55">
        <f t="shared" si="9"/>
        <v>0</v>
      </c>
      <c r="H42" s="56">
        <f t="shared" si="10"/>
        <v>1</v>
      </c>
      <c r="I42" s="64"/>
    </row>
    <row r="43" spans="1:9" ht="23.1" customHeight="1" outlineLevel="1">
      <c r="A43" s="495"/>
      <c r="B43" s="496" t="s">
        <v>74</v>
      </c>
      <c r="C43" s="71" t="s">
        <v>75</v>
      </c>
      <c r="D43" s="54">
        <f>COUNTIFS(T02_LX플랫폼테스트일정!C4:C158,'T01_LX플랫폼테스트 수행관리'!A32,T02_LX플랫폼테스트일정!E4:E158,'T01_LX플랫폼테스트 수행관리'!C43,T02_LX플랫폼테스트일정!I4:I158,"")</f>
        <v>4</v>
      </c>
      <c r="E43" s="54">
        <f>SUMIFS(T02_LX플랫폼테스트일정!M4:M158,T02_LX플랫폼테스트일정!C4:C158,'T01_LX플랫폼테스트 수행관리'!A32,T02_LX플랫폼테스트일정!E4:E158,'T01_LX플랫폼테스트 수행관리'!C43,T02_LX플랫폼테스트일정!I4:I158,"")</f>
        <v>4</v>
      </c>
      <c r="F43" s="54">
        <f>SUMIFS(T02_LX플랫폼테스트일정!L4:L158,T02_LX플랫폼테스트일정!C4:C158,'T01_LX플랫폼테스트 수행관리'!A32,T02_LX플랫폼테스트일정!E4:E158,'T01_LX플랫폼테스트 수행관리'!C43,T02_LX플랫폼테스트일정!I4:I158,"")</f>
        <v>0</v>
      </c>
      <c r="G43" s="55">
        <f t="shared" si="9"/>
        <v>0</v>
      </c>
      <c r="H43" s="56">
        <f t="shared" si="10"/>
        <v>1</v>
      </c>
      <c r="I43" s="64" t="s">
        <v>523</v>
      </c>
    </row>
    <row r="44" spans="1:9" ht="23.1" customHeight="1" outlineLevel="1">
      <c r="A44" s="495"/>
      <c r="B44" s="497"/>
      <c r="C44" s="71" t="s">
        <v>76</v>
      </c>
      <c r="D44" s="54">
        <f>COUNTIFS(T02_LX플랫폼테스트일정!C4:C158,'T01_LX플랫폼테스트 수행관리'!A32,T02_LX플랫폼테스트일정!E4:E158,'T01_LX플랫폼테스트 수행관리'!C44,T02_LX플랫폼테스트일정!I4:I158,"")</f>
        <v>0</v>
      </c>
      <c r="E44" s="54">
        <f>SUMIFS(T02_LX플랫폼테스트일정!M4:M158,T02_LX플랫폼테스트일정!C4:C158,'T01_LX플랫폼테스트 수행관리'!A32,T02_LX플랫폼테스트일정!E4:E158,'T01_LX플랫폼테스트 수행관리'!C44,T02_LX플랫폼테스트일정!I4:I158,"")</f>
        <v>0</v>
      </c>
      <c r="F44" s="54">
        <f>SUMIFS(T02_LX플랫폼테스트일정!L4:L158,T02_LX플랫폼테스트일정!C4:C158,'T01_LX플랫폼테스트 수행관리'!A32,T02_LX플랫폼테스트일정!E4:E158,'T01_LX플랫폼테스트 수행관리'!C44,T02_LX플랫폼테스트일정!I4:I158,"")</f>
        <v>0</v>
      </c>
      <c r="G44" s="55">
        <f t="shared" si="9"/>
        <v>0</v>
      </c>
      <c r="H44" s="56" t="e">
        <f t="shared" si="10"/>
        <v>#DIV/0!</v>
      </c>
      <c r="I44" s="64" t="s">
        <v>264</v>
      </c>
    </row>
    <row r="45" spans="1:9" ht="23.1" customHeight="1" outlineLevel="1">
      <c r="A45" s="495"/>
      <c r="B45" s="497"/>
      <c r="C45" s="71" t="s">
        <v>212</v>
      </c>
      <c r="D45" s="54">
        <f>COUNTIFS(T02_LX플랫폼테스트일정!C4:C158,'T01_LX플랫폼테스트 수행관리'!A32,T02_LX플랫폼테스트일정!E4:E158,'T01_LX플랫폼테스트 수행관리'!C45,T02_LX플랫폼테스트일정!I4:I158,"")</f>
        <v>0</v>
      </c>
      <c r="E45" s="54">
        <f>SUMIFS(T02_LX플랫폼테스트일정!M4:M158,T02_LX플랫폼테스트일정!C4:C158,'T01_LX플랫폼테스트 수행관리'!A32,T02_LX플랫폼테스트일정!E4:E158,'T01_LX플랫폼테스트 수행관리'!C45,T02_LX플랫폼테스트일정!I4:I158,"")</f>
        <v>0</v>
      </c>
      <c r="F45" s="54">
        <f>SUMIFS(T02_LX플랫폼테스트일정!L4:L158,T02_LX플랫폼테스트일정!C4:C158,'T01_LX플랫폼테스트 수행관리'!A32,T02_LX플랫폼테스트일정!E4:E158,'T01_LX플랫폼테스트 수행관리'!C45,T02_LX플랫폼테스트일정!I4:I158,"")</f>
        <v>0</v>
      </c>
      <c r="G45" s="55">
        <f t="shared" si="9"/>
        <v>0</v>
      </c>
      <c r="H45" s="56" t="e">
        <f t="shared" si="10"/>
        <v>#DIV/0!</v>
      </c>
      <c r="I45" s="64" t="s">
        <v>264</v>
      </c>
    </row>
    <row r="46" spans="1:9" ht="23.1" customHeight="1" outlineLevel="1">
      <c r="A46" s="495"/>
      <c r="B46" s="497"/>
      <c r="C46" s="71" t="s">
        <v>78</v>
      </c>
      <c r="D46" s="54">
        <f>COUNTIFS(T02_LX플랫폼테스트일정!C4:C158,'T01_LX플랫폼테스트 수행관리'!A32,T02_LX플랫폼테스트일정!E4:E158,'T01_LX플랫폼테스트 수행관리'!C46,T02_LX플랫폼테스트일정!I4:I158,"")</f>
        <v>0</v>
      </c>
      <c r="E46" s="54">
        <f>SUMIFS(T02_LX플랫폼테스트일정!M4:M158,T02_LX플랫폼테스트일정!C4:C158,'T01_LX플랫폼테스트 수행관리'!A32,T02_LX플랫폼테스트일정!E4:E158,'T01_LX플랫폼테스트 수행관리'!C46,T02_LX플랫폼테스트일정!I4:I158,"")</f>
        <v>0</v>
      </c>
      <c r="F46" s="54">
        <f>SUMIFS(T02_LX플랫폼테스트일정!L4:L158,T02_LX플랫폼테스트일정!C4:C158,'T01_LX플랫폼테스트 수행관리'!A32,T02_LX플랫폼테스트일정!E4:E158,'T01_LX플랫폼테스트 수행관리'!C46,T02_LX플랫폼테스트일정!I4:I158,"")</f>
        <v>0</v>
      </c>
      <c r="G46" s="55">
        <f t="shared" si="9"/>
        <v>0</v>
      </c>
      <c r="H46" s="56" t="e">
        <f t="shared" si="10"/>
        <v>#DIV/0!</v>
      </c>
      <c r="I46" s="64" t="s">
        <v>522</v>
      </c>
    </row>
    <row r="47" spans="1:9" ht="23.1" customHeight="1" outlineLevel="1">
      <c r="A47" s="495"/>
      <c r="B47" s="498"/>
      <c r="C47" s="71" t="s">
        <v>230</v>
      </c>
      <c r="D47" s="54">
        <f>COUNTIFS(T02_LX플랫폼테스트일정!C4:C158,'T01_LX플랫폼테스트 수행관리'!A32,T02_LX플랫폼테스트일정!E4:E158,'T01_LX플랫폼테스트 수행관리'!C47,T02_LX플랫폼테스트일정!I4:I158,"")</f>
        <v>1</v>
      </c>
      <c r="E47" s="54">
        <f>SUMIFS(T02_LX플랫폼테스트일정!M4:M158,T02_LX플랫폼테스트일정!C4:C158,'T01_LX플랫폼테스트 수행관리'!A32,T02_LX플랫폼테스트일정!E4:E158,'T01_LX플랫폼테스트 수행관리'!C47,T02_LX플랫폼테스트일정!I4:I158,"")</f>
        <v>1</v>
      </c>
      <c r="F47" s="54">
        <f>SUMIFS(T02_LX플랫폼테스트일정!L4:L158,T02_LX플랫폼테스트일정!C4:C158,'T01_LX플랫폼테스트 수행관리'!A32,T02_LX플랫폼테스트일정!E4:E158,'T01_LX플랫폼테스트 수행관리'!C47,T02_LX플랫폼테스트일정!I4:I158,"")</f>
        <v>12</v>
      </c>
      <c r="G47" s="55">
        <f t="shared" si="9"/>
        <v>0</v>
      </c>
      <c r="H47" s="56">
        <f t="shared" si="10"/>
        <v>1</v>
      </c>
      <c r="I47" s="64"/>
    </row>
    <row r="48" spans="1:9" ht="23.1" customHeight="1" outlineLevel="1">
      <c r="A48" s="495"/>
      <c r="B48" s="496" t="s">
        <v>201</v>
      </c>
      <c r="C48" s="71" t="s">
        <v>213</v>
      </c>
      <c r="D48" s="54">
        <f>COUNTIFS(T02_LX플랫폼테스트일정!C4:C158,'T01_LX플랫폼테스트 수행관리'!A32,T02_LX플랫폼테스트일정!E4:E158,'T01_LX플랫폼테스트 수행관리'!C48,T02_LX플랫폼테스트일정!I4:I158,"")</f>
        <v>0</v>
      </c>
      <c r="E48" s="54">
        <f>SUMIFS(T02_LX플랫폼테스트일정!M4:M158,T02_LX플랫폼테스트일정!C4:C158,'T01_LX플랫폼테스트 수행관리'!A32,T02_LX플랫폼테스트일정!E4:E158,'T01_LX플랫폼테스트 수행관리'!C48,T02_LX플랫폼테스트일정!I4:I158,"")</f>
        <v>0</v>
      </c>
      <c r="F48" s="54">
        <f>SUMIFS(T02_LX플랫폼테스트일정!L4:L158,T02_LX플랫폼테스트일정!C4:C158,'T01_LX플랫폼테스트 수행관리'!A32,T02_LX플랫폼테스트일정!E4:E158,'T01_LX플랫폼테스트 수행관리'!C48,T02_LX플랫폼테스트일정!I4:I158,"")</f>
        <v>0</v>
      </c>
      <c r="G48" s="55">
        <f t="shared" si="9"/>
        <v>0</v>
      </c>
      <c r="H48" s="56" t="e">
        <f t="shared" si="10"/>
        <v>#DIV/0!</v>
      </c>
      <c r="I48" s="64"/>
    </row>
    <row r="49" spans="1:9" ht="23.1" customHeight="1" outlineLevel="1">
      <c r="A49" s="495"/>
      <c r="B49" s="497"/>
      <c r="C49" s="71" t="s">
        <v>82</v>
      </c>
      <c r="D49" s="54">
        <f>COUNTIFS(T02_LX플랫폼테스트일정!C4:C158,'T01_LX플랫폼테스트 수행관리'!A32,T02_LX플랫폼테스트일정!E4:E158,'T01_LX플랫폼테스트 수행관리'!C49,T02_LX플랫폼테스트일정!I4:I158,"")</f>
        <v>0</v>
      </c>
      <c r="E49" s="54">
        <f>SUMIFS(T02_LX플랫폼테스트일정!M4:M158,T02_LX플랫폼테스트일정!C4:C158,'T01_LX플랫폼테스트 수행관리'!A32,T02_LX플랫폼테스트일정!E4:E158,'T01_LX플랫폼테스트 수행관리'!C49,T02_LX플랫폼테스트일정!I4:I158,"")</f>
        <v>0</v>
      </c>
      <c r="F49" s="54">
        <f>SUMIFS(T02_LX플랫폼테스트일정!L4:L158,T02_LX플랫폼테스트일정!C4:C158,'T01_LX플랫폼테스트 수행관리'!A32,T02_LX플랫폼테스트일정!E4:E158,'T01_LX플랫폼테스트 수행관리'!C49,T02_LX플랫폼테스트일정!I4:I158,"")</f>
        <v>0</v>
      </c>
      <c r="G49" s="55">
        <f t="shared" si="9"/>
        <v>0</v>
      </c>
      <c r="H49" s="56" t="e">
        <f t="shared" si="10"/>
        <v>#DIV/0!</v>
      </c>
      <c r="I49" s="64"/>
    </row>
    <row r="50" spans="1:9" ht="23.1" customHeight="1" outlineLevel="1">
      <c r="A50" s="495"/>
      <c r="B50" s="498"/>
      <c r="C50" s="71" t="s">
        <v>84</v>
      </c>
      <c r="D50" s="54">
        <f>COUNTIFS(T02_LX플랫폼테스트일정!C4:C158,'T01_LX플랫폼테스트 수행관리'!A32,T02_LX플랫폼테스트일정!E4:E158,'T01_LX플랫폼테스트 수행관리'!C50,T02_LX플랫폼테스트일정!I4:I158,"")</f>
        <v>0</v>
      </c>
      <c r="E50" s="54">
        <f>SUMIFS(T02_LX플랫폼테스트일정!M4:M158,T02_LX플랫폼테스트일정!C4:C158,'T01_LX플랫폼테스트 수행관리'!A32,T02_LX플랫폼테스트일정!E4:E158,'T01_LX플랫폼테스트 수행관리'!C50,T02_LX플랫폼테스트일정!I4:I158,"")</f>
        <v>0</v>
      </c>
      <c r="F50" s="54">
        <f>SUMIFS(T02_LX플랫폼테스트일정!L4:L158,T02_LX플랫폼테스트일정!C4:C158,'T01_LX플랫폼테스트 수행관리'!A32,T02_LX플랫폼테스트일정!E4:E158,'T01_LX플랫폼테스트 수행관리'!C50,T02_LX플랫폼테스트일정!I4:I158,"")</f>
        <v>0</v>
      </c>
      <c r="G50" s="55">
        <f t="shared" si="9"/>
        <v>0</v>
      </c>
      <c r="H50" s="56" t="e">
        <f t="shared" si="10"/>
        <v>#DIV/0!</v>
      </c>
      <c r="I50" s="64"/>
    </row>
    <row r="51" spans="1:9" ht="23.1" customHeight="1" outlineLevel="1">
      <c r="A51" s="495"/>
      <c r="B51" s="496" t="s">
        <v>86</v>
      </c>
      <c r="C51" s="71" t="s">
        <v>87</v>
      </c>
      <c r="D51" s="54">
        <f>COUNTIFS(T02_LX플랫폼테스트일정!C4:C158,'T01_LX플랫폼테스트 수행관리'!A32,T02_LX플랫폼테스트일정!E4:E158,'T01_LX플랫폼테스트 수행관리'!C51,T02_LX플랫폼테스트일정!I4:I158,"")</f>
        <v>5</v>
      </c>
      <c r="E51" s="54">
        <f>SUMIFS(T02_LX플랫폼테스트일정!M4:M158,T02_LX플랫폼테스트일정!C4:C158,'T01_LX플랫폼테스트 수행관리'!A32,T02_LX플랫폼테스트일정!E4:E158,'T01_LX플랫폼테스트 수행관리'!C51,T02_LX플랫폼테스트일정!I4:I158,"")</f>
        <v>5</v>
      </c>
      <c r="F51" s="54">
        <f>SUMIFS(T02_LX플랫폼테스트일정!L4:L158,T02_LX플랫폼테스트일정!C4:C158,'T01_LX플랫폼테스트 수행관리'!A32,T02_LX플랫폼테스트일정!E4:E158,'T01_LX플랫폼테스트 수행관리'!C51,T02_LX플랫폼테스트일정!I4:I158,"")</f>
        <v>38</v>
      </c>
      <c r="G51" s="55">
        <f t="shared" si="9"/>
        <v>0</v>
      </c>
      <c r="H51" s="56">
        <f t="shared" si="10"/>
        <v>1</v>
      </c>
      <c r="I51" s="60"/>
    </row>
    <row r="52" spans="1:9" ht="23.1" customHeight="1" outlineLevel="1">
      <c r="A52" s="495"/>
      <c r="B52" s="497"/>
      <c r="C52" s="71" t="s">
        <v>184</v>
      </c>
      <c r="D52" s="54">
        <f>COUNTIFS(T02_LX플랫폼테스트일정!C4:C158,'T01_LX플랫폼테스트 수행관리'!A32,T02_LX플랫폼테스트일정!E4:E158,'T01_LX플랫폼테스트 수행관리'!C52,T02_LX플랫폼테스트일정!I4:I158,"")</f>
        <v>3</v>
      </c>
      <c r="E52" s="54">
        <f>SUMIFS(T02_LX플랫폼테스트일정!M4:M158,T02_LX플랫폼테스트일정!C4:C158,'T01_LX플랫폼테스트 수행관리'!A32,T02_LX플랫폼테스트일정!E4:E158,'T01_LX플랫폼테스트 수행관리'!C52,T02_LX플랫폼테스트일정!I4:I158,"")</f>
        <v>3</v>
      </c>
      <c r="F52" s="54">
        <f>SUMIFS(T02_LX플랫폼테스트일정!L4:L158,T02_LX플랫폼테스트일정!C4:C158,'T01_LX플랫폼테스트 수행관리'!A32,T02_LX플랫폼테스트일정!E4:E158,'T01_LX플랫폼테스트 수행관리'!C52,T02_LX플랫폼테스트일정!I4:I158,"")</f>
        <v>18</v>
      </c>
      <c r="G52" s="55">
        <f t="shared" si="9"/>
        <v>0</v>
      </c>
      <c r="H52" s="56">
        <f t="shared" si="10"/>
        <v>1</v>
      </c>
      <c r="I52" s="60"/>
    </row>
    <row r="53" spans="1:9" ht="23.1" customHeight="1" outlineLevel="1">
      <c r="A53" s="495"/>
      <c r="B53" s="498"/>
      <c r="C53" s="71" t="s">
        <v>214</v>
      </c>
      <c r="D53" s="54">
        <f>COUNTIFS(T02_LX플랫폼테스트일정!C4:C158,'T01_LX플랫폼테스트 수행관리'!A32,T02_LX플랫폼테스트일정!E4:E158,'T01_LX플랫폼테스트 수행관리'!C53,T02_LX플랫폼테스트일정!I4:I158,"")</f>
        <v>3</v>
      </c>
      <c r="E53" s="54">
        <f>SUMIFS(T02_LX플랫폼테스트일정!M4:M158,T02_LX플랫폼테스트일정!C4:C158,'T01_LX플랫폼테스트 수행관리'!A32,T02_LX플랫폼테스트일정!E4:E158,'T01_LX플랫폼테스트 수행관리'!C53,T02_LX플랫폼테스트일정!I4:I158,"")</f>
        <v>3</v>
      </c>
      <c r="F53" s="54">
        <f>SUMIFS(T02_LX플랫폼테스트일정!L4:L158,T02_LX플랫폼테스트일정!C4:C158,'T01_LX플랫폼테스트 수행관리'!A32,T02_LX플랫폼테스트일정!E4:E158,'T01_LX플랫폼테스트 수행관리'!C53,T02_LX플랫폼테스트일정!I4:I158,"")</f>
        <v>29</v>
      </c>
      <c r="G53" s="55">
        <f t="shared" si="9"/>
        <v>0</v>
      </c>
      <c r="H53" s="56">
        <f t="shared" si="10"/>
        <v>1</v>
      </c>
      <c r="I53" s="60"/>
    </row>
    <row r="54" spans="1:9" ht="23.1" customHeight="1" outlineLevel="1">
      <c r="A54" s="495"/>
      <c r="B54" s="496" t="s">
        <v>200</v>
      </c>
      <c r="C54" s="71" t="s">
        <v>215</v>
      </c>
      <c r="D54" s="54">
        <f>COUNTIFS(T02_LX플랫폼테스트일정!C4:C158,'T01_LX플랫폼테스트 수행관리'!A32,T02_LX플랫폼테스트일정!E4:E158,'T01_LX플랫폼테스트 수행관리'!C54,T02_LX플랫폼테스트일정!I4:I158,"")</f>
        <v>0</v>
      </c>
      <c r="E54" s="54">
        <f>SUMIFS(T02_LX플랫폼테스트일정!M4:M158,T02_LX플랫폼테스트일정!C4:C158,'T01_LX플랫폼테스트 수행관리'!A32,T02_LX플랫폼테스트일정!E4:E158,'T01_LX플랫폼테스트 수행관리'!C54,T02_LX플랫폼테스트일정!I4:I158,"")</f>
        <v>0</v>
      </c>
      <c r="F54" s="54">
        <f>SUMIFS(T02_LX플랫폼테스트일정!L4:L158,T02_LX플랫폼테스트일정!C4:C158,'T01_LX플랫폼테스트 수행관리'!A32,T02_LX플랫폼테스트일정!E4:E158,'T01_LX플랫폼테스트 수행관리'!C54,T02_LX플랫폼테스트일정!I4:I158,"")</f>
        <v>0</v>
      </c>
      <c r="G54" s="55">
        <f t="shared" si="9"/>
        <v>0</v>
      </c>
      <c r="H54" s="56" t="e">
        <f t="shared" si="10"/>
        <v>#DIV/0!</v>
      </c>
      <c r="I54" s="64" t="s">
        <v>264</v>
      </c>
    </row>
    <row r="55" spans="1:9" ht="23.1" customHeight="1" outlineLevel="1">
      <c r="A55" s="495"/>
      <c r="B55" s="497"/>
      <c r="C55" s="71" t="s">
        <v>216</v>
      </c>
      <c r="D55" s="54">
        <f>COUNTIFS(T02_LX플랫폼테스트일정!C4:C158,'T01_LX플랫폼테스트 수행관리'!A32,T02_LX플랫폼테스트일정!E4:E158,'T01_LX플랫폼테스트 수행관리'!C55,T02_LX플랫폼테스트일정!I4:I158,"")</f>
        <v>0</v>
      </c>
      <c r="E55" s="54">
        <f>SUMIFS(T02_LX플랫폼테스트일정!M4:M158,T02_LX플랫폼테스트일정!C4:C158,'T01_LX플랫폼테스트 수행관리'!A32,T02_LX플랫폼테스트일정!E4:E158,'T01_LX플랫폼테스트 수행관리'!C55,T02_LX플랫폼테스트일정!I4:I158,"")</f>
        <v>0</v>
      </c>
      <c r="F55" s="54">
        <f>SUMIFS(T02_LX플랫폼테스트일정!L4:L158,T02_LX플랫폼테스트일정!C4:C158,'T01_LX플랫폼테스트 수행관리'!A32,T02_LX플랫폼테스트일정!E4:E158,'T01_LX플랫폼테스트 수행관리'!C55,T02_LX플랫폼테스트일정!I4:I158,"")</f>
        <v>0</v>
      </c>
      <c r="G55" s="55">
        <f t="shared" si="9"/>
        <v>0</v>
      </c>
      <c r="H55" s="56" t="e">
        <f t="shared" si="10"/>
        <v>#DIV/0!</v>
      </c>
      <c r="I55" s="64" t="s">
        <v>263</v>
      </c>
    </row>
    <row r="56" spans="1:9" ht="23.1" customHeight="1" outlineLevel="1">
      <c r="A56" s="495"/>
      <c r="B56" s="497"/>
      <c r="C56" s="71" t="s">
        <v>217</v>
      </c>
      <c r="D56" s="54">
        <f>COUNTIFS(T02_LX플랫폼테스트일정!C4:C158,'T01_LX플랫폼테스트 수행관리'!A32,T02_LX플랫폼테스트일정!E4:E158,'T01_LX플랫폼테스트 수행관리'!C56,T02_LX플랫폼테스트일정!I4:I158,"")</f>
        <v>0</v>
      </c>
      <c r="E56" s="54">
        <f>SUMIFS(T02_LX플랫폼테스트일정!M4:M158,T02_LX플랫폼테스트일정!C4:C158,'T01_LX플랫폼테스트 수행관리'!A32,T02_LX플랫폼테스트일정!E4:E158,'T01_LX플랫폼테스트 수행관리'!C56,T02_LX플랫폼테스트일정!I4:I158,"")</f>
        <v>0</v>
      </c>
      <c r="F56" s="54">
        <f>SUMIFS(T02_LX플랫폼테스트일정!L4:L158,T02_LX플랫폼테스트일정!C4:C158,'T01_LX플랫폼테스트 수행관리'!A32,T02_LX플랫폼테스트일정!E4:E158,'T01_LX플랫폼테스트 수행관리'!C56,T02_LX플랫폼테스트일정!I4:I158,"")</f>
        <v>0</v>
      </c>
      <c r="G56" s="55">
        <f t="shared" si="9"/>
        <v>0</v>
      </c>
      <c r="H56" s="56" t="e">
        <f t="shared" si="10"/>
        <v>#DIV/0!</v>
      </c>
      <c r="I56" s="64" t="s">
        <v>263</v>
      </c>
    </row>
    <row r="57" spans="1:9" ht="23.1" customHeight="1" outlineLevel="1">
      <c r="A57" s="495"/>
      <c r="B57" s="498"/>
      <c r="C57" s="71" t="s">
        <v>218</v>
      </c>
      <c r="D57" s="54">
        <f>COUNTIFS(T02_LX플랫폼테스트일정!C4:C158,'T01_LX플랫폼테스트 수행관리'!A32,T02_LX플랫폼테스트일정!E4:E158,'T01_LX플랫폼테스트 수행관리'!C57,T02_LX플랫폼테스트일정!I4:I158,"")</f>
        <v>0</v>
      </c>
      <c r="E57" s="54">
        <f>SUMIFS(T02_LX플랫폼테스트일정!M4:M158,T02_LX플랫폼테스트일정!C4:C158,'T01_LX플랫폼테스트 수행관리'!A32,T02_LX플랫폼테스트일정!E4:E158,'T01_LX플랫폼테스트 수행관리'!C57,T02_LX플랫폼테스트일정!I4:I158,"")</f>
        <v>0</v>
      </c>
      <c r="F57" s="54">
        <f>SUMIFS(T02_LX플랫폼테스트일정!L4:L158,T02_LX플랫폼테스트일정!C4:C158,'T01_LX플랫폼테스트 수행관리'!A32,T02_LX플랫폼테스트일정!E4:E158,'T01_LX플랫폼테스트 수행관리'!C57,T02_LX플랫폼테스트일정!I4:I158,"")</f>
        <v>0</v>
      </c>
      <c r="G57" s="55">
        <f t="shared" si="9"/>
        <v>0</v>
      </c>
      <c r="H57" s="56" t="e">
        <f t="shared" si="10"/>
        <v>#DIV/0!</v>
      </c>
      <c r="I57" s="64" t="s">
        <v>263</v>
      </c>
    </row>
    <row r="58" spans="1:9" ht="23.1" customHeight="1" outlineLevel="1">
      <c r="A58" s="495"/>
      <c r="B58" s="496" t="s">
        <v>199</v>
      </c>
      <c r="C58" s="71" t="s">
        <v>231</v>
      </c>
      <c r="D58" s="54">
        <f>COUNTIFS(T02_LX플랫폼테스트일정!C2:C156,'T01_LX플랫폼테스트 수행관리'!A30,T02_LX플랫폼테스트일정!E2:E156,'T01_LX플랫폼테스트 수행관리'!C58,T02_LX플랫폼테스트일정!I2:I156,"")</f>
        <v>0</v>
      </c>
      <c r="E58" s="54">
        <f>SUMIFS(T02_LX플랫폼테스트일정!M2:M156,T02_LX플랫폼테스트일정!C2:C156,'T01_LX플랫폼테스트 수행관리'!A30,T02_LX플랫폼테스트일정!E2:E156,'T01_LX플랫폼테스트 수행관리'!C58,T02_LX플랫폼테스트일정!I2:I156,"")</f>
        <v>0</v>
      </c>
      <c r="F58" s="54">
        <f>SUMIFS(T02_LX플랫폼테스트일정!L2:L156,T02_LX플랫폼테스트일정!C2:C156,'T01_LX플랫폼테스트 수행관리'!A30,T02_LX플랫폼테스트일정!E2:E156,'T01_LX플랫폼테스트 수행관리'!C58,T02_LX플랫폼테스트일정!I2:I156,"")</f>
        <v>0</v>
      </c>
      <c r="G58" s="55">
        <f t="shared" ref="G58:G59" si="11">D58-E58</f>
        <v>0</v>
      </c>
      <c r="H58" s="56" t="e">
        <f t="shared" ref="H58:H59" si="12">E58/D58</f>
        <v>#DIV/0!</v>
      </c>
      <c r="I58" s="64" t="s">
        <v>263</v>
      </c>
    </row>
    <row r="59" spans="1:9" ht="23.1" customHeight="1" outlineLevel="1">
      <c r="A59" s="495"/>
      <c r="B59" s="498"/>
      <c r="C59" s="71" t="s">
        <v>220</v>
      </c>
      <c r="D59" s="54">
        <f>COUNTIFS(T02_LX플랫폼테스트일정!C2:C156,'T01_LX플랫폼테스트 수행관리'!A30,T02_LX플랫폼테스트일정!E2:E156,'T01_LX플랫폼테스트 수행관리'!C59,T02_LX플랫폼테스트일정!I2:I156,"")</f>
        <v>0</v>
      </c>
      <c r="E59" s="54">
        <f>SUMIFS(T02_LX플랫폼테스트일정!M2:M156,T02_LX플랫폼테스트일정!C2:C156,'T01_LX플랫폼테스트 수행관리'!A30,T02_LX플랫폼테스트일정!E2:E156,'T01_LX플랫폼테스트 수행관리'!C59,T02_LX플랫폼테스트일정!I2:I156,"")</f>
        <v>0</v>
      </c>
      <c r="F59" s="54">
        <f>SUMIFS(T02_LX플랫폼테스트일정!L2:L156,T02_LX플랫폼테스트일정!C2:C156,'T01_LX플랫폼테스트 수행관리'!A30,T02_LX플랫폼테스트일정!E2:E156,'T01_LX플랫폼테스트 수행관리'!C59,T02_LX플랫폼테스트일정!I2:I156,"")</f>
        <v>0</v>
      </c>
      <c r="G59" s="55">
        <f t="shared" si="11"/>
        <v>0</v>
      </c>
      <c r="H59" s="56" t="e">
        <f t="shared" si="12"/>
        <v>#DIV/0!</v>
      </c>
      <c r="I59" s="64" t="s">
        <v>263</v>
      </c>
    </row>
    <row r="60" spans="1:9" ht="23.1" customHeight="1" outlineLevel="1">
      <c r="A60" s="495"/>
      <c r="B60" s="496" t="s">
        <v>496</v>
      </c>
      <c r="C60" s="71" t="s">
        <v>520</v>
      </c>
      <c r="D60" s="54">
        <f>COUNTIFS(T02_LX플랫폼테스트일정!C4:C158,'T01_LX플랫폼테스트 수행관리'!A32,T02_LX플랫폼테스트일정!E4:E158,'T01_LX플랫폼테스트 수행관리'!C60,T02_LX플랫폼테스트일정!I4:I158,"")</f>
        <v>0</v>
      </c>
      <c r="E60" s="54">
        <f>SUMIFS(T02_LX플랫폼테스트일정!M4:M158,T02_LX플랫폼테스트일정!C4:C158,'T01_LX플랫폼테스트 수행관리'!A32,T02_LX플랫폼테스트일정!E4:E158,'T01_LX플랫폼테스트 수행관리'!C60,T02_LX플랫폼테스트일정!I4:I158,"")</f>
        <v>0</v>
      </c>
      <c r="F60" s="54">
        <f>SUMIFS(T02_LX플랫폼테스트일정!L4:L158,T02_LX플랫폼테스트일정!C4:C158,'T01_LX플랫폼테스트 수행관리'!A32,T02_LX플랫폼테스트일정!E4:E158,'T01_LX플랫폼테스트 수행관리'!C60,T02_LX플랫폼테스트일정!I4:I158,"")</f>
        <v>0</v>
      </c>
      <c r="G60" s="55">
        <f t="shared" si="9"/>
        <v>0</v>
      </c>
      <c r="H60" s="56" t="e">
        <f t="shared" si="10"/>
        <v>#DIV/0!</v>
      </c>
      <c r="I60" s="64" t="s">
        <v>263</v>
      </c>
    </row>
    <row r="61" spans="1:9" ht="23.1" customHeight="1" outlineLevel="1">
      <c r="A61" s="495"/>
      <c r="B61" s="498"/>
      <c r="C61" s="71" t="s">
        <v>521</v>
      </c>
      <c r="D61" s="54">
        <f>COUNTIFS(T02_LX플랫폼테스트일정!C4:C158,'T01_LX플랫폼테스트 수행관리'!A32,T02_LX플랫폼테스트일정!E4:E158,'T01_LX플랫폼테스트 수행관리'!C61,T02_LX플랫폼테스트일정!I4:I158,"")</f>
        <v>0</v>
      </c>
      <c r="E61" s="54">
        <f>SUMIFS(T02_LX플랫폼테스트일정!M4:M158,T02_LX플랫폼테스트일정!C4:C158,'T01_LX플랫폼테스트 수행관리'!A32,T02_LX플랫폼테스트일정!E4:E158,'T01_LX플랫폼테스트 수행관리'!C61,T02_LX플랫폼테스트일정!I4:I158,"")</f>
        <v>0</v>
      </c>
      <c r="F61" s="54">
        <f>SUMIFS(T02_LX플랫폼테스트일정!L4:L158,T02_LX플랫폼테스트일정!C4:C158,'T01_LX플랫폼테스트 수행관리'!A32,T02_LX플랫폼테스트일정!E4:E158,'T01_LX플랫폼테스트 수행관리'!C61,T02_LX플랫폼테스트일정!I4:I158,"")</f>
        <v>0</v>
      </c>
      <c r="G61" s="55">
        <f t="shared" si="9"/>
        <v>0</v>
      </c>
      <c r="H61" s="56" t="e">
        <f t="shared" si="10"/>
        <v>#DIV/0!</v>
      </c>
      <c r="I61" s="64" t="s">
        <v>263</v>
      </c>
    </row>
    <row r="62" spans="1:9" ht="23.1" customHeight="1" outlineLevel="1">
      <c r="A62" s="495"/>
      <c r="B62" s="496" t="s">
        <v>198</v>
      </c>
      <c r="C62" s="71" t="s">
        <v>221</v>
      </c>
      <c r="D62" s="54">
        <f>COUNTIFS(T02_LX플랫폼테스트일정!C4:C158,'T01_LX플랫폼테스트 수행관리'!A32,T02_LX플랫폼테스트일정!E4:E158,'T01_LX플랫폼테스트 수행관리'!C62,T02_LX플랫폼테스트일정!I4:I158,"")</f>
        <v>1</v>
      </c>
      <c r="E62" s="54">
        <f>SUMIFS(T02_LX플랫폼테스트일정!M4:M158,T02_LX플랫폼테스트일정!C4:C158,'T01_LX플랫폼테스트 수행관리'!A32,T02_LX플랫폼테스트일정!E4:E158,'T01_LX플랫폼테스트 수행관리'!C62,T02_LX플랫폼테스트일정!I4:I158,"")</f>
        <v>1</v>
      </c>
      <c r="F62" s="54">
        <f>SUMIFS(T02_LX플랫폼테스트일정!L4:L158,T02_LX플랫폼테스트일정!C4:C158,'T01_LX플랫폼테스트 수행관리'!A32,T02_LX플랫폼테스트일정!E4:E158,'T01_LX플랫폼테스트 수행관리'!C62,T02_LX플랫폼테스트일정!I4:I158,"")</f>
        <v>15</v>
      </c>
      <c r="G62" s="55">
        <f t="shared" si="9"/>
        <v>0</v>
      </c>
      <c r="H62" s="56">
        <f t="shared" si="10"/>
        <v>1</v>
      </c>
      <c r="I62" s="64"/>
    </row>
    <row r="63" spans="1:9" ht="23.1" customHeight="1" outlineLevel="1">
      <c r="A63" s="495"/>
      <c r="B63" s="497"/>
      <c r="C63" s="71" t="s">
        <v>198</v>
      </c>
      <c r="D63" s="54">
        <f>COUNTIFS(T02_LX플랫폼테스트일정!C4:C158,'T01_LX플랫폼테스트 수행관리'!A32,T02_LX플랫폼테스트일정!E4:E158,'T01_LX플랫폼테스트 수행관리'!C63,T02_LX플랫폼테스트일정!I4:I158,"")</f>
        <v>2</v>
      </c>
      <c r="E63" s="54">
        <f>SUMIFS(T02_LX플랫폼테스트일정!M4:M158,T02_LX플랫폼테스트일정!C4:C158,'T01_LX플랫폼테스트 수행관리'!A32,T02_LX플랫폼테스트일정!E4:E158,'T01_LX플랫폼테스트 수행관리'!C63,T02_LX플랫폼테스트일정!I4:I158,"")</f>
        <v>2</v>
      </c>
      <c r="F63" s="54">
        <f>SUMIFS(T02_LX플랫폼테스트일정!L4:L158,T02_LX플랫폼테스트일정!C4:C158,'T01_LX플랫폼테스트 수행관리'!A32,T02_LX플랫폼테스트일정!E4:E158,'T01_LX플랫폼테스트 수행관리'!C63,T02_LX플랫폼테스트일정!I4:I158,"")</f>
        <v>22</v>
      </c>
      <c r="G63" s="55">
        <f t="shared" si="9"/>
        <v>0</v>
      </c>
      <c r="H63" s="56">
        <f t="shared" si="10"/>
        <v>1</v>
      </c>
      <c r="I63" s="64"/>
    </row>
    <row r="64" spans="1:9" ht="23.1" customHeight="1" outlineLevel="1">
      <c r="A64" s="495"/>
      <c r="B64" s="498"/>
      <c r="C64" s="71" t="s">
        <v>232</v>
      </c>
      <c r="D64" s="54">
        <f>COUNTIFS(T02_LX플랫폼테스트일정!C4:C158,'T01_LX플랫폼테스트 수행관리'!A32,T02_LX플랫폼테스트일정!E4:E158,'T01_LX플랫폼테스트 수행관리'!C64,T02_LX플랫폼테스트일정!I4:I158,"")</f>
        <v>1</v>
      </c>
      <c r="E64" s="54">
        <f>SUMIFS(T02_LX플랫폼테스트일정!M4:M158,T02_LX플랫폼테스트일정!C4:C158,'T01_LX플랫폼테스트 수행관리'!A32,T02_LX플랫폼테스트일정!E4:E158,'T01_LX플랫폼테스트 수행관리'!C64,T02_LX플랫폼테스트일정!I4:I158,"")</f>
        <v>1</v>
      </c>
      <c r="F64" s="54">
        <f>SUMIFS(T02_LX플랫폼테스트일정!L4:L158,T02_LX플랫폼테스트일정!C4:C158,'T01_LX플랫폼테스트 수행관리'!A32,T02_LX플랫폼테스트일정!E4:E158,'T01_LX플랫폼테스트 수행관리'!C64,T02_LX플랫폼테스트일정!I4:I158,"")</f>
        <v>10</v>
      </c>
      <c r="G64" s="55">
        <f t="shared" si="9"/>
        <v>0</v>
      </c>
      <c r="H64" s="56">
        <f t="shared" si="10"/>
        <v>1</v>
      </c>
      <c r="I64" s="64"/>
    </row>
    <row r="65" spans="1:11" ht="23.1" customHeight="1">
      <c r="A65" s="493" t="s">
        <v>234</v>
      </c>
      <c r="B65" s="494"/>
      <c r="C65" s="494"/>
      <c r="D65" s="61">
        <f>SUM(D32:D64)</f>
        <v>36</v>
      </c>
      <c r="E65" s="61">
        <f t="shared" ref="E65:G65" si="13">SUM(E32:E64)</f>
        <v>36</v>
      </c>
      <c r="F65" s="61">
        <f t="shared" si="13"/>
        <v>283</v>
      </c>
      <c r="G65" s="61">
        <f t="shared" si="13"/>
        <v>0</v>
      </c>
      <c r="H65" s="62">
        <f t="shared" si="10"/>
        <v>1</v>
      </c>
      <c r="I65" s="63"/>
    </row>
    <row r="66" spans="1:11" ht="23.1" customHeight="1">
      <c r="A66" s="499" t="s">
        <v>235</v>
      </c>
      <c r="B66" s="500"/>
      <c r="C66" s="500"/>
      <c r="D66" s="65">
        <f>SUM(D65,D31,D22,D15)</f>
        <v>69</v>
      </c>
      <c r="E66" s="65">
        <f t="shared" ref="E66:G66" si="14">SUM(E65,E31,E22,E15)</f>
        <v>69</v>
      </c>
      <c r="F66" s="65">
        <f t="shared" si="14"/>
        <v>443</v>
      </c>
      <c r="G66" s="65">
        <f t="shared" si="14"/>
        <v>0</v>
      </c>
      <c r="H66" s="66">
        <f t="shared" si="10"/>
        <v>1</v>
      </c>
      <c r="I66" s="67"/>
    </row>
    <row r="67" spans="1:11">
      <c r="K67" s="68"/>
    </row>
  </sheetData>
  <mergeCells count="28">
    <mergeCell ref="I4:I5"/>
    <mergeCell ref="A6:A14"/>
    <mergeCell ref="F4:F5"/>
    <mergeCell ref="E4:E5"/>
    <mergeCell ref="A4:A5"/>
    <mergeCell ref="B4:B5"/>
    <mergeCell ref="C4:C5"/>
    <mergeCell ref="D4:D5"/>
    <mergeCell ref="G4:G5"/>
    <mergeCell ref="H4:H5"/>
    <mergeCell ref="A65:C65"/>
    <mergeCell ref="A66:C66"/>
    <mergeCell ref="B48:B50"/>
    <mergeCell ref="B51:B53"/>
    <mergeCell ref="B54:B57"/>
    <mergeCell ref="B60:B61"/>
    <mergeCell ref="B62:B64"/>
    <mergeCell ref="B43:B47"/>
    <mergeCell ref="A22:C22"/>
    <mergeCell ref="A23:A30"/>
    <mergeCell ref="A31:C31"/>
    <mergeCell ref="A32:A64"/>
    <mergeCell ref="B58:B59"/>
    <mergeCell ref="A15:C15"/>
    <mergeCell ref="A16:A21"/>
    <mergeCell ref="B32:B34"/>
    <mergeCell ref="B35:B38"/>
    <mergeCell ref="B39:B41"/>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22"/>
  <sheetViews>
    <sheetView zoomScale="89" zoomScaleNormal="89" workbookViewId="0">
      <pane ySplit="3" topLeftCell="A136" activePane="bottomLeft" state="frozen"/>
      <selection activeCell="F17" sqref="F17"/>
      <selection pane="bottomLeft" activeCell="D149" sqref="D149:I152"/>
    </sheetView>
  </sheetViews>
  <sheetFormatPr defaultColWidth="9" defaultRowHeight="16.5"/>
  <cols>
    <col min="1" max="1" width="7.125" style="3" hidden="1" customWidth="1"/>
    <col min="2" max="2" width="7.125" style="3" customWidth="1"/>
    <col min="3" max="3" width="12.625" style="3" bestFit="1" customWidth="1"/>
    <col min="4" max="4" width="21.625" style="3" bestFit="1" customWidth="1"/>
    <col min="5" max="5" width="27.75" style="3" bestFit="1" customWidth="1"/>
    <col min="6" max="6" width="33.5" style="5" customWidth="1"/>
    <col min="7" max="7" width="15" style="3" bestFit="1" customWidth="1"/>
    <col min="8" max="8" width="9.75" style="1" bestFit="1" customWidth="1"/>
    <col min="9" max="9" width="9" style="1"/>
    <col min="10" max="11" width="11.875" style="1" bestFit="1" customWidth="1"/>
    <col min="12" max="12" width="5.5" style="1" bestFit="1" customWidth="1"/>
    <col min="13" max="13" width="9.25" style="1" bestFit="1" customWidth="1"/>
    <col min="14" max="14" width="64.125" style="1" bestFit="1" customWidth="1"/>
    <col min="15" max="15" width="11.875" style="1" bestFit="1" customWidth="1"/>
    <col min="16" max="16384" width="9" style="1"/>
  </cols>
  <sheetData>
    <row r="1" spans="1:14" ht="45" customHeight="1" thickBot="1">
      <c r="C1" s="27"/>
      <c r="D1" s="522" t="s">
        <v>150</v>
      </c>
      <c r="E1" s="522"/>
      <c r="F1" s="522"/>
      <c r="G1" s="6"/>
    </row>
    <row r="2" spans="1:14" ht="17.25">
      <c r="A2" s="2" t="s">
        <v>0</v>
      </c>
      <c r="B2" s="514" t="s">
        <v>159</v>
      </c>
      <c r="C2" s="517" t="s">
        <v>3</v>
      </c>
      <c r="D2" s="517" t="s">
        <v>1</v>
      </c>
      <c r="E2" s="517" t="s">
        <v>2</v>
      </c>
      <c r="F2" s="517" t="s">
        <v>4</v>
      </c>
      <c r="G2" s="520" t="s">
        <v>121</v>
      </c>
      <c r="H2" s="517" t="s">
        <v>119</v>
      </c>
      <c r="I2" s="512" t="s">
        <v>205</v>
      </c>
      <c r="J2" s="516" t="s">
        <v>153</v>
      </c>
      <c r="K2" s="517"/>
      <c r="L2" s="517"/>
      <c r="M2" s="517"/>
      <c r="N2" s="518"/>
    </row>
    <row r="3" spans="1:14" ht="33">
      <c r="A3" s="2" t="s">
        <v>0</v>
      </c>
      <c r="B3" s="515"/>
      <c r="C3" s="519"/>
      <c r="D3" s="519"/>
      <c r="E3" s="519"/>
      <c r="F3" s="519"/>
      <c r="G3" s="521"/>
      <c r="H3" s="519"/>
      <c r="I3" s="513"/>
      <c r="J3" s="42" t="s">
        <v>160</v>
      </c>
      <c r="K3" s="35" t="s">
        <v>161</v>
      </c>
      <c r="L3" s="76" t="s">
        <v>236</v>
      </c>
      <c r="M3" s="76" t="s">
        <v>225</v>
      </c>
      <c r="N3" s="36" t="s">
        <v>167</v>
      </c>
    </row>
    <row r="4" spans="1:14" s="9" customFormat="1" ht="24.95" customHeight="1">
      <c r="A4" s="7"/>
      <c r="B4" s="28">
        <v>1</v>
      </c>
      <c r="C4" s="74" t="s">
        <v>186</v>
      </c>
      <c r="D4" s="74" t="s">
        <v>125</v>
      </c>
      <c r="E4" s="74" t="s">
        <v>125</v>
      </c>
      <c r="F4" s="11" t="s">
        <v>124</v>
      </c>
      <c r="G4" s="12" t="s">
        <v>117</v>
      </c>
      <c r="H4" s="12"/>
      <c r="I4" s="39"/>
      <c r="J4" s="43" t="s">
        <v>527</v>
      </c>
      <c r="K4" s="43" t="s">
        <v>527</v>
      </c>
      <c r="L4" s="12">
        <v>7</v>
      </c>
      <c r="M4" s="12">
        <v>1</v>
      </c>
      <c r="N4" s="118" t="s">
        <v>531</v>
      </c>
    </row>
    <row r="5" spans="1:14" s="9" customFormat="1" ht="51.75">
      <c r="A5" s="7"/>
      <c r="B5" s="28">
        <v>2</v>
      </c>
      <c r="C5" s="74" t="s">
        <v>186</v>
      </c>
      <c r="D5" s="74" t="s">
        <v>191</v>
      </c>
      <c r="E5" s="74" t="s">
        <v>191</v>
      </c>
      <c r="F5" s="11" t="s">
        <v>126</v>
      </c>
      <c r="G5" s="12" t="s">
        <v>117</v>
      </c>
      <c r="H5" s="12"/>
      <c r="I5" s="39" t="s">
        <v>206</v>
      </c>
      <c r="J5" s="43" t="s">
        <v>527</v>
      </c>
      <c r="K5" s="43" t="s">
        <v>527</v>
      </c>
      <c r="L5" s="12"/>
      <c r="M5" s="12"/>
      <c r="N5" s="177" t="s">
        <v>526</v>
      </c>
    </row>
    <row r="6" spans="1:14" s="9" customFormat="1" ht="24.95" customHeight="1">
      <c r="A6" s="7"/>
      <c r="B6" s="28">
        <v>3</v>
      </c>
      <c r="C6" s="74" t="s">
        <v>186</v>
      </c>
      <c r="D6" s="74" t="s">
        <v>191</v>
      </c>
      <c r="E6" s="74" t="s">
        <v>191</v>
      </c>
      <c r="F6" s="11" t="s">
        <v>529</v>
      </c>
      <c r="G6" s="12" t="s">
        <v>117</v>
      </c>
      <c r="H6" s="12"/>
      <c r="I6" s="39"/>
      <c r="J6" s="43" t="s">
        <v>527</v>
      </c>
      <c r="K6" s="43" t="s">
        <v>527</v>
      </c>
      <c r="L6" s="12">
        <v>6</v>
      </c>
      <c r="M6" s="12">
        <v>1</v>
      </c>
      <c r="N6" s="118" t="s">
        <v>531</v>
      </c>
    </row>
    <row r="7" spans="1:14" s="9" customFormat="1" ht="24.95" customHeight="1">
      <c r="A7" s="7"/>
      <c r="B7" s="28">
        <v>4</v>
      </c>
      <c r="C7" s="74" t="s">
        <v>186</v>
      </c>
      <c r="D7" s="74" t="s">
        <v>191</v>
      </c>
      <c r="E7" s="74" t="s">
        <v>191</v>
      </c>
      <c r="F7" s="19" t="s">
        <v>127</v>
      </c>
      <c r="G7" s="125" t="s">
        <v>117</v>
      </c>
      <c r="H7" s="125"/>
      <c r="I7" s="126"/>
      <c r="J7" s="43" t="s">
        <v>527</v>
      </c>
      <c r="K7" s="43" t="s">
        <v>527</v>
      </c>
      <c r="L7" s="12">
        <v>5</v>
      </c>
      <c r="M7" s="12">
        <v>1</v>
      </c>
      <c r="N7" s="118" t="s">
        <v>531</v>
      </c>
    </row>
    <row r="8" spans="1:14" s="9" customFormat="1" ht="34.5">
      <c r="A8" s="7"/>
      <c r="B8" s="28">
        <v>5</v>
      </c>
      <c r="C8" s="170" t="s">
        <v>186</v>
      </c>
      <c r="D8" s="170" t="s">
        <v>191</v>
      </c>
      <c r="E8" s="170" t="s">
        <v>191</v>
      </c>
      <c r="F8" s="18" t="s">
        <v>128</v>
      </c>
      <c r="G8" s="4" t="s">
        <v>151</v>
      </c>
      <c r="H8" s="253" t="s">
        <v>961</v>
      </c>
      <c r="I8" s="40" t="s">
        <v>206</v>
      </c>
      <c r="J8" s="43"/>
      <c r="K8" s="12"/>
      <c r="L8" s="12"/>
      <c r="M8" s="12"/>
      <c r="N8" s="249"/>
    </row>
    <row r="9" spans="1:14" s="9" customFormat="1" ht="34.5">
      <c r="A9" s="7"/>
      <c r="B9" s="28">
        <v>6</v>
      </c>
      <c r="C9" s="170" t="s">
        <v>186</v>
      </c>
      <c r="D9" s="170" t="s">
        <v>191</v>
      </c>
      <c r="E9" s="170" t="s">
        <v>191</v>
      </c>
      <c r="F9" s="18" t="s">
        <v>129</v>
      </c>
      <c r="G9" s="4" t="s">
        <v>151</v>
      </c>
      <c r="H9" s="253" t="s">
        <v>961</v>
      </c>
      <c r="I9" s="40" t="s">
        <v>206</v>
      </c>
      <c r="J9" s="43"/>
      <c r="K9" s="12"/>
      <c r="L9" s="12"/>
      <c r="M9" s="12"/>
      <c r="N9" s="249"/>
    </row>
    <row r="10" spans="1:14" s="9" customFormat="1" ht="24.95" customHeight="1">
      <c r="A10" s="7"/>
      <c r="B10" s="28">
        <v>7</v>
      </c>
      <c r="C10" s="74" t="s">
        <v>186</v>
      </c>
      <c r="D10" s="74" t="s">
        <v>191</v>
      </c>
      <c r="E10" s="74" t="s">
        <v>191</v>
      </c>
      <c r="F10" s="11" t="s">
        <v>130</v>
      </c>
      <c r="G10" s="12" t="s">
        <v>117</v>
      </c>
      <c r="H10" s="12"/>
      <c r="I10" s="39"/>
      <c r="J10" s="43" t="s">
        <v>527</v>
      </c>
      <c r="K10" s="43" t="s">
        <v>527</v>
      </c>
      <c r="L10" s="12">
        <v>4</v>
      </c>
      <c r="M10" s="12">
        <v>1</v>
      </c>
      <c r="N10" s="118" t="s">
        <v>531</v>
      </c>
    </row>
    <row r="11" spans="1:14" s="9" customFormat="1" ht="24.95" customHeight="1">
      <c r="A11" s="7"/>
      <c r="B11" s="28">
        <v>8</v>
      </c>
      <c r="C11" s="74" t="s">
        <v>186</v>
      </c>
      <c r="D11" s="74" t="s">
        <v>191</v>
      </c>
      <c r="E11" s="74" t="s">
        <v>191</v>
      </c>
      <c r="F11" s="11" t="s">
        <v>131</v>
      </c>
      <c r="G11" s="12" t="s">
        <v>117</v>
      </c>
      <c r="H11" s="12"/>
      <c r="I11" s="39"/>
      <c r="J11" s="43" t="s">
        <v>527</v>
      </c>
      <c r="K11" s="43" t="s">
        <v>527</v>
      </c>
      <c r="L11" s="12">
        <v>1</v>
      </c>
      <c r="M11" s="12">
        <v>1</v>
      </c>
      <c r="N11" s="118" t="s">
        <v>531</v>
      </c>
    </row>
    <row r="12" spans="1:14" s="9" customFormat="1" ht="24.95" customHeight="1">
      <c r="A12" s="7"/>
      <c r="B12" s="28">
        <v>9</v>
      </c>
      <c r="C12" s="74" t="s">
        <v>186</v>
      </c>
      <c r="D12" s="74" t="s">
        <v>191</v>
      </c>
      <c r="E12" s="74" t="s">
        <v>191</v>
      </c>
      <c r="F12" s="11" t="s">
        <v>132</v>
      </c>
      <c r="G12" s="12" t="s">
        <v>117</v>
      </c>
      <c r="H12" s="12"/>
      <c r="I12" s="39"/>
      <c r="J12" s="43"/>
      <c r="K12" s="43"/>
      <c r="L12" s="12">
        <v>3</v>
      </c>
      <c r="M12" s="12">
        <v>1</v>
      </c>
      <c r="N12" s="118" t="s">
        <v>531</v>
      </c>
    </row>
    <row r="13" spans="1:14" s="9" customFormat="1" ht="24.95" customHeight="1">
      <c r="A13" s="7"/>
      <c r="B13" s="28">
        <v>10</v>
      </c>
      <c r="C13" s="74" t="s">
        <v>186</v>
      </c>
      <c r="D13" s="74" t="s">
        <v>191</v>
      </c>
      <c r="E13" s="74" t="s">
        <v>191</v>
      </c>
      <c r="F13" s="11" t="s">
        <v>133</v>
      </c>
      <c r="G13" s="12" t="s">
        <v>117</v>
      </c>
      <c r="H13" s="12"/>
      <c r="I13" s="39"/>
      <c r="J13" s="43" t="s">
        <v>527</v>
      </c>
      <c r="K13" s="43" t="s">
        <v>527</v>
      </c>
      <c r="L13" s="12">
        <v>4</v>
      </c>
      <c r="M13" s="12">
        <v>1</v>
      </c>
      <c r="N13" s="118" t="s">
        <v>531</v>
      </c>
    </row>
    <row r="14" spans="1:14" s="9" customFormat="1" ht="24.95" customHeight="1">
      <c r="A14" s="7"/>
      <c r="B14" s="28">
        <v>11</v>
      </c>
      <c r="C14" s="74" t="s">
        <v>186</v>
      </c>
      <c r="D14" s="74" t="s">
        <v>191</v>
      </c>
      <c r="E14" s="74" t="s">
        <v>191</v>
      </c>
      <c r="F14" s="11" t="s">
        <v>134</v>
      </c>
      <c r="G14" s="12" t="s">
        <v>117</v>
      </c>
      <c r="H14" s="12"/>
      <c r="I14" s="39" t="s">
        <v>206</v>
      </c>
      <c r="J14" s="43"/>
      <c r="K14" s="43"/>
      <c r="L14" s="12"/>
      <c r="M14" s="12"/>
      <c r="N14" s="118" t="s">
        <v>528</v>
      </c>
    </row>
    <row r="15" spans="1:14" s="9" customFormat="1" ht="24.95" customHeight="1">
      <c r="A15" s="7"/>
      <c r="B15" s="28">
        <v>12</v>
      </c>
      <c r="C15" s="74" t="s">
        <v>186</v>
      </c>
      <c r="D15" s="74" t="s">
        <v>191</v>
      </c>
      <c r="E15" s="74" t="s">
        <v>191</v>
      </c>
      <c r="F15" s="11" t="s">
        <v>136</v>
      </c>
      <c r="G15" s="12" t="s">
        <v>117</v>
      </c>
      <c r="H15" s="12"/>
      <c r="I15" s="39" t="s">
        <v>206</v>
      </c>
      <c r="J15" s="43" t="s">
        <v>527</v>
      </c>
      <c r="K15" s="43" t="s">
        <v>527</v>
      </c>
      <c r="L15" s="12"/>
      <c r="M15" s="12"/>
      <c r="N15" s="118"/>
    </row>
    <row r="16" spans="1:14" s="9" customFormat="1" ht="24.95" customHeight="1">
      <c r="A16" s="7"/>
      <c r="B16" s="28">
        <v>13</v>
      </c>
      <c r="C16" s="74" t="s">
        <v>186</v>
      </c>
      <c r="D16" s="74" t="s">
        <v>191</v>
      </c>
      <c r="E16" s="74" t="s">
        <v>191</v>
      </c>
      <c r="F16" s="11" t="s">
        <v>135</v>
      </c>
      <c r="G16" s="12" t="s">
        <v>117</v>
      </c>
      <c r="H16" s="12"/>
      <c r="I16" s="39" t="s">
        <v>206</v>
      </c>
      <c r="J16" s="43"/>
      <c r="K16" s="43"/>
      <c r="L16" s="12"/>
      <c r="M16" s="12"/>
      <c r="N16" s="118" t="s">
        <v>528</v>
      </c>
    </row>
    <row r="17" spans="1:14" s="9" customFormat="1" ht="24.95" customHeight="1">
      <c r="A17" s="7"/>
      <c r="B17" s="28">
        <v>14</v>
      </c>
      <c r="C17" s="74" t="s">
        <v>186</v>
      </c>
      <c r="D17" s="74" t="s">
        <v>191</v>
      </c>
      <c r="E17" s="74" t="s">
        <v>191</v>
      </c>
      <c r="F17" s="11" t="s">
        <v>137</v>
      </c>
      <c r="G17" s="12" t="s">
        <v>117</v>
      </c>
      <c r="H17" s="12"/>
      <c r="I17" s="39"/>
      <c r="J17" s="43" t="s">
        <v>527</v>
      </c>
      <c r="K17" s="43" t="s">
        <v>527</v>
      </c>
      <c r="L17" s="12">
        <v>3</v>
      </c>
      <c r="M17" s="12">
        <v>1</v>
      </c>
      <c r="N17" s="118" t="s">
        <v>531</v>
      </c>
    </row>
    <row r="18" spans="1:14" s="9" customFormat="1" ht="24.95" customHeight="1">
      <c r="A18" s="7"/>
      <c r="B18" s="28">
        <v>15</v>
      </c>
      <c r="C18" s="74" t="s">
        <v>186</v>
      </c>
      <c r="D18" s="74" t="s">
        <v>191</v>
      </c>
      <c r="E18" s="74" t="s">
        <v>191</v>
      </c>
      <c r="F18" s="11" t="s">
        <v>138</v>
      </c>
      <c r="G18" s="12" t="s">
        <v>117</v>
      </c>
      <c r="H18" s="12"/>
      <c r="I18" s="39" t="s">
        <v>206</v>
      </c>
      <c r="J18" s="43"/>
      <c r="K18" s="43"/>
      <c r="L18" s="12"/>
      <c r="M18" s="12"/>
      <c r="N18" s="118" t="s">
        <v>528</v>
      </c>
    </row>
    <row r="19" spans="1:14" s="9" customFormat="1" ht="24.95" customHeight="1">
      <c r="A19" s="7"/>
      <c r="B19" s="28">
        <v>16</v>
      </c>
      <c r="C19" s="74" t="s">
        <v>186</v>
      </c>
      <c r="D19" s="74" t="s">
        <v>191</v>
      </c>
      <c r="E19" s="74" t="s">
        <v>191</v>
      </c>
      <c r="F19" s="11" t="s">
        <v>139</v>
      </c>
      <c r="G19" s="12" t="s">
        <v>117</v>
      </c>
      <c r="H19" s="12"/>
      <c r="I19" s="39" t="s">
        <v>206</v>
      </c>
      <c r="J19" s="43"/>
      <c r="K19" s="43"/>
      <c r="L19" s="12"/>
      <c r="M19" s="12"/>
      <c r="N19" s="118" t="s">
        <v>528</v>
      </c>
    </row>
    <row r="20" spans="1:14" s="9" customFormat="1" ht="24.95" customHeight="1">
      <c r="A20" s="7"/>
      <c r="B20" s="28">
        <v>17</v>
      </c>
      <c r="C20" s="74" t="s">
        <v>186</v>
      </c>
      <c r="D20" s="74" t="s">
        <v>191</v>
      </c>
      <c r="E20" s="74" t="s">
        <v>191</v>
      </c>
      <c r="F20" s="11" t="s">
        <v>140</v>
      </c>
      <c r="G20" s="12" t="s">
        <v>117</v>
      </c>
      <c r="H20" s="12"/>
      <c r="I20" s="39" t="s">
        <v>206</v>
      </c>
      <c r="J20" s="43"/>
      <c r="K20" s="43"/>
      <c r="L20" s="12"/>
      <c r="M20" s="12"/>
      <c r="N20" s="118" t="s">
        <v>528</v>
      </c>
    </row>
    <row r="21" spans="1:14" s="9" customFormat="1" ht="24.95" customHeight="1">
      <c r="A21" s="7"/>
      <c r="B21" s="28">
        <v>18</v>
      </c>
      <c r="C21" s="74" t="s">
        <v>186</v>
      </c>
      <c r="D21" s="74" t="s">
        <v>191</v>
      </c>
      <c r="E21" s="74" t="s">
        <v>191</v>
      </c>
      <c r="F21" s="11" t="s">
        <v>141</v>
      </c>
      <c r="G21" s="12" t="s">
        <v>117</v>
      </c>
      <c r="H21" s="12"/>
      <c r="I21" s="39"/>
      <c r="J21" s="43" t="s">
        <v>527</v>
      </c>
      <c r="K21" s="43" t="s">
        <v>527</v>
      </c>
      <c r="L21" s="12">
        <v>1</v>
      </c>
      <c r="M21" s="12">
        <v>1</v>
      </c>
      <c r="N21" s="118" t="s">
        <v>530</v>
      </c>
    </row>
    <row r="22" spans="1:14" s="9" customFormat="1" ht="24.95" customHeight="1">
      <c r="A22" s="7"/>
      <c r="B22" s="28">
        <v>19</v>
      </c>
      <c r="C22" s="74" t="s">
        <v>186</v>
      </c>
      <c r="D22" s="74" t="s">
        <v>142</v>
      </c>
      <c r="E22" s="74" t="s">
        <v>142</v>
      </c>
      <c r="F22" s="11" t="s">
        <v>143</v>
      </c>
      <c r="G22" s="12" t="s">
        <v>117</v>
      </c>
      <c r="H22" s="12"/>
      <c r="I22" s="39"/>
      <c r="J22" s="43" t="s">
        <v>527</v>
      </c>
      <c r="K22" s="43" t="s">
        <v>527</v>
      </c>
      <c r="L22" s="12">
        <v>1</v>
      </c>
      <c r="M22" s="12">
        <v>1</v>
      </c>
      <c r="N22" s="118" t="s">
        <v>532</v>
      </c>
    </row>
    <row r="23" spans="1:14" s="9" customFormat="1" ht="24.95" customHeight="1">
      <c r="A23" s="7"/>
      <c r="B23" s="28">
        <v>20</v>
      </c>
      <c r="C23" s="74" t="s">
        <v>186</v>
      </c>
      <c r="D23" s="74" t="s">
        <v>142</v>
      </c>
      <c r="E23" s="74" t="s">
        <v>142</v>
      </c>
      <c r="F23" s="11" t="s">
        <v>144</v>
      </c>
      <c r="G23" s="12" t="s">
        <v>117</v>
      </c>
      <c r="H23" s="12"/>
      <c r="I23" s="39" t="s">
        <v>206</v>
      </c>
      <c r="J23" s="43"/>
      <c r="K23" s="43"/>
      <c r="L23" s="12"/>
      <c r="M23" s="12"/>
      <c r="N23" s="118" t="s">
        <v>525</v>
      </c>
    </row>
    <row r="24" spans="1:14" s="9" customFormat="1" ht="24.95" customHeight="1">
      <c r="A24" s="7"/>
      <c r="B24" s="28">
        <v>21</v>
      </c>
      <c r="C24" s="74" t="s">
        <v>186</v>
      </c>
      <c r="D24" s="74" t="s">
        <v>142</v>
      </c>
      <c r="E24" s="74" t="s">
        <v>142</v>
      </c>
      <c r="F24" s="11" t="s">
        <v>145</v>
      </c>
      <c r="G24" s="12" t="s">
        <v>117</v>
      </c>
      <c r="H24" s="12"/>
      <c r="I24" s="39"/>
      <c r="J24" s="43" t="s">
        <v>527</v>
      </c>
      <c r="K24" s="43" t="s">
        <v>527</v>
      </c>
      <c r="L24" s="12">
        <v>1</v>
      </c>
      <c r="M24" s="12">
        <v>1</v>
      </c>
      <c r="N24" s="118" t="s">
        <v>533</v>
      </c>
    </row>
    <row r="25" spans="1:14" s="9" customFormat="1" ht="24.95" customHeight="1">
      <c r="A25" s="7"/>
      <c r="B25" s="28">
        <v>22</v>
      </c>
      <c r="C25" s="74" t="s">
        <v>186</v>
      </c>
      <c r="D25" s="74" t="s">
        <v>142</v>
      </c>
      <c r="E25" s="74" t="s">
        <v>142</v>
      </c>
      <c r="F25" s="11" t="s">
        <v>146</v>
      </c>
      <c r="G25" s="12" t="s">
        <v>117</v>
      </c>
      <c r="H25" s="12"/>
      <c r="I25" s="39"/>
      <c r="J25" s="43" t="s">
        <v>527</v>
      </c>
      <c r="K25" s="43" t="s">
        <v>527</v>
      </c>
      <c r="L25" s="12">
        <v>2</v>
      </c>
      <c r="M25" s="12">
        <v>1</v>
      </c>
      <c r="N25" s="118" t="s">
        <v>533</v>
      </c>
    </row>
    <row r="26" spans="1:14" s="9" customFormat="1" ht="24.95" customHeight="1">
      <c r="A26" s="7"/>
      <c r="B26" s="28">
        <v>23</v>
      </c>
      <c r="C26" s="74" t="s">
        <v>186</v>
      </c>
      <c r="D26" s="74" t="s">
        <v>142</v>
      </c>
      <c r="E26" s="74" t="s">
        <v>142</v>
      </c>
      <c r="F26" s="11" t="s">
        <v>147</v>
      </c>
      <c r="G26" s="12" t="s">
        <v>117</v>
      </c>
      <c r="H26" s="12"/>
      <c r="I26" s="39"/>
      <c r="J26" s="43" t="s">
        <v>527</v>
      </c>
      <c r="K26" s="43" t="s">
        <v>527</v>
      </c>
      <c r="L26" s="12">
        <v>2</v>
      </c>
      <c r="M26" s="12">
        <v>1</v>
      </c>
      <c r="N26" s="118" t="s">
        <v>533</v>
      </c>
    </row>
    <row r="27" spans="1:14" s="9" customFormat="1" ht="24.95" customHeight="1">
      <c r="A27" s="7"/>
      <c r="B27" s="28">
        <v>24</v>
      </c>
      <c r="C27" s="74" t="s">
        <v>186</v>
      </c>
      <c r="D27" s="74" t="s">
        <v>142</v>
      </c>
      <c r="E27" s="74" t="s">
        <v>142</v>
      </c>
      <c r="F27" s="11" t="s">
        <v>148</v>
      </c>
      <c r="G27" s="12" t="s">
        <v>117</v>
      </c>
      <c r="H27" s="12"/>
      <c r="I27" s="39" t="s">
        <v>206</v>
      </c>
      <c r="J27" s="43"/>
      <c r="K27" s="43"/>
      <c r="L27" s="12"/>
      <c r="M27" s="12"/>
      <c r="N27" s="118" t="s">
        <v>528</v>
      </c>
    </row>
    <row r="28" spans="1:14" s="9" customFormat="1" ht="24.95" customHeight="1" thickBot="1">
      <c r="A28" s="25"/>
      <c r="B28" s="28">
        <v>25</v>
      </c>
      <c r="C28" s="74" t="s">
        <v>186</v>
      </c>
      <c r="D28" s="74" t="s">
        <v>142</v>
      </c>
      <c r="E28" s="74" t="s">
        <v>142</v>
      </c>
      <c r="F28" s="11" t="s">
        <v>149</v>
      </c>
      <c r="G28" s="12" t="s">
        <v>117</v>
      </c>
      <c r="H28" s="12"/>
      <c r="I28" s="39" t="s">
        <v>206</v>
      </c>
      <c r="J28" s="43"/>
      <c r="K28" s="43"/>
      <c r="L28" s="12"/>
      <c r="M28" s="12"/>
      <c r="N28" s="118" t="s">
        <v>528</v>
      </c>
    </row>
    <row r="29" spans="1:14" s="9" customFormat="1" ht="24.95" customHeight="1" thickBot="1">
      <c r="A29" s="25"/>
      <c r="B29" s="178">
        <v>26</v>
      </c>
      <c r="C29" s="179" t="s">
        <v>186</v>
      </c>
      <c r="D29" s="179" t="s">
        <v>499</v>
      </c>
      <c r="E29" s="180" t="s">
        <v>327</v>
      </c>
      <c r="F29" s="180" t="s">
        <v>328</v>
      </c>
      <c r="G29" s="181" t="s">
        <v>502</v>
      </c>
      <c r="H29" s="181" t="s">
        <v>500</v>
      </c>
      <c r="I29" s="182" t="s">
        <v>206</v>
      </c>
      <c r="J29" s="183"/>
      <c r="K29" s="181"/>
      <c r="L29" s="181"/>
      <c r="M29" s="181"/>
      <c r="N29" s="184"/>
    </row>
    <row r="30" spans="1:14" s="9" customFormat="1" ht="24.95" customHeight="1" thickBot="1">
      <c r="A30" s="25"/>
      <c r="B30" s="178">
        <v>27</v>
      </c>
      <c r="C30" s="179" t="s">
        <v>186</v>
      </c>
      <c r="D30" s="179" t="s">
        <v>499</v>
      </c>
      <c r="E30" s="180" t="s">
        <v>329</v>
      </c>
      <c r="F30" s="250" t="s">
        <v>965</v>
      </c>
      <c r="G30" s="181" t="s">
        <v>502</v>
      </c>
      <c r="H30" s="181" t="s">
        <v>500</v>
      </c>
      <c r="I30" s="182" t="s">
        <v>206</v>
      </c>
      <c r="J30" s="183"/>
      <c r="K30" s="181"/>
      <c r="L30" s="181"/>
      <c r="M30" s="181"/>
      <c r="N30" s="255" t="s">
        <v>963</v>
      </c>
    </row>
    <row r="31" spans="1:14" s="9" customFormat="1" ht="24.95" customHeight="1" thickBot="1">
      <c r="A31" s="25"/>
      <c r="B31" s="178">
        <v>28</v>
      </c>
      <c r="C31" s="179" t="s">
        <v>186</v>
      </c>
      <c r="D31" s="179" t="s">
        <v>499</v>
      </c>
      <c r="E31" s="180" t="s">
        <v>329</v>
      </c>
      <c r="F31" s="250" t="s">
        <v>964</v>
      </c>
      <c r="G31" s="181" t="s">
        <v>502</v>
      </c>
      <c r="H31" s="181" t="s">
        <v>500</v>
      </c>
      <c r="I31" s="182" t="s">
        <v>206</v>
      </c>
      <c r="J31" s="183"/>
      <c r="K31" s="181"/>
      <c r="L31" s="181"/>
      <c r="M31" s="181"/>
      <c r="N31" s="255" t="s">
        <v>963</v>
      </c>
    </row>
    <row r="32" spans="1:14" s="9" customFormat="1" ht="24.95" customHeight="1" thickBot="1">
      <c r="A32" s="25"/>
      <c r="B32" s="178">
        <v>29</v>
      </c>
      <c r="C32" s="179" t="s">
        <v>186</v>
      </c>
      <c r="D32" s="179" t="s">
        <v>499</v>
      </c>
      <c r="E32" s="175" t="s">
        <v>511</v>
      </c>
      <c r="F32" s="180" t="s">
        <v>333</v>
      </c>
      <c r="G32" s="181" t="s">
        <v>502</v>
      </c>
      <c r="H32" s="181" t="s">
        <v>500</v>
      </c>
      <c r="I32" s="182" t="s">
        <v>206</v>
      </c>
      <c r="J32" s="183"/>
      <c r="K32" s="181"/>
      <c r="L32" s="181"/>
      <c r="M32" s="181"/>
      <c r="N32" s="184"/>
    </row>
    <row r="33" spans="1:14" s="9" customFormat="1" ht="24.95" customHeight="1" thickBot="1">
      <c r="A33" s="25"/>
      <c r="B33" s="178">
        <v>30</v>
      </c>
      <c r="C33" s="179" t="s">
        <v>186</v>
      </c>
      <c r="D33" s="179" t="s">
        <v>499</v>
      </c>
      <c r="E33" s="175" t="s">
        <v>511</v>
      </c>
      <c r="F33" s="180" t="s">
        <v>334</v>
      </c>
      <c r="G33" s="181" t="s">
        <v>502</v>
      </c>
      <c r="H33" s="181" t="s">
        <v>500</v>
      </c>
      <c r="I33" s="182" t="s">
        <v>206</v>
      </c>
      <c r="J33" s="183"/>
      <c r="K33" s="181"/>
      <c r="L33" s="181"/>
      <c r="M33" s="181"/>
      <c r="N33" s="184"/>
    </row>
    <row r="34" spans="1:14" s="9" customFormat="1" ht="24.95" customHeight="1" thickBot="1">
      <c r="A34" s="25"/>
      <c r="B34" s="178">
        <v>31</v>
      </c>
      <c r="C34" s="179" t="s">
        <v>186</v>
      </c>
      <c r="D34" s="179" t="s">
        <v>499</v>
      </c>
      <c r="E34" s="175" t="s">
        <v>511</v>
      </c>
      <c r="F34" s="180" t="s">
        <v>335</v>
      </c>
      <c r="G34" s="181" t="s">
        <v>502</v>
      </c>
      <c r="H34" s="181" t="s">
        <v>500</v>
      </c>
      <c r="I34" s="182" t="s">
        <v>206</v>
      </c>
      <c r="J34" s="183"/>
      <c r="K34" s="181"/>
      <c r="L34" s="181"/>
      <c r="M34" s="181"/>
      <c r="N34" s="184"/>
    </row>
    <row r="35" spans="1:14" s="9" customFormat="1" ht="24.95" customHeight="1" thickBot="1">
      <c r="A35" s="25"/>
      <c r="B35" s="178">
        <v>32</v>
      </c>
      <c r="C35" s="179" t="s">
        <v>186</v>
      </c>
      <c r="D35" s="179" t="s">
        <v>499</v>
      </c>
      <c r="E35" s="175" t="s">
        <v>511</v>
      </c>
      <c r="F35" s="180" t="s">
        <v>336</v>
      </c>
      <c r="G35" s="181" t="s">
        <v>502</v>
      </c>
      <c r="H35" s="181" t="s">
        <v>500</v>
      </c>
      <c r="I35" s="182" t="s">
        <v>206</v>
      </c>
      <c r="J35" s="183"/>
      <c r="K35" s="181"/>
      <c r="L35" s="181"/>
      <c r="M35" s="181"/>
      <c r="N35" s="184"/>
    </row>
    <row r="36" spans="1:14" s="9" customFormat="1" ht="24.95" customHeight="1" thickBot="1">
      <c r="A36" s="25"/>
      <c r="B36" s="178">
        <v>33</v>
      </c>
      <c r="C36" s="179" t="s">
        <v>186</v>
      </c>
      <c r="D36" s="179" t="s">
        <v>499</v>
      </c>
      <c r="E36" s="175" t="s">
        <v>513</v>
      </c>
      <c r="F36" s="185" t="s">
        <v>338</v>
      </c>
      <c r="G36" s="181" t="s">
        <v>502</v>
      </c>
      <c r="H36" s="181" t="s">
        <v>500</v>
      </c>
      <c r="I36" s="182" t="s">
        <v>206</v>
      </c>
      <c r="J36" s="183"/>
      <c r="K36" s="181"/>
      <c r="L36" s="181"/>
      <c r="M36" s="181"/>
      <c r="N36" s="184"/>
    </row>
    <row r="37" spans="1:14" s="9" customFormat="1" ht="24.95" customHeight="1" thickBot="1">
      <c r="A37" s="25"/>
      <c r="B37" s="178">
        <v>34</v>
      </c>
      <c r="C37" s="179" t="s">
        <v>186</v>
      </c>
      <c r="D37" s="179" t="s">
        <v>499</v>
      </c>
      <c r="E37" s="186" t="s">
        <v>339</v>
      </c>
      <c r="F37" s="185" t="s">
        <v>340</v>
      </c>
      <c r="G37" s="181" t="s">
        <v>502</v>
      </c>
      <c r="H37" s="181" t="s">
        <v>500</v>
      </c>
      <c r="I37" s="182" t="s">
        <v>206</v>
      </c>
      <c r="J37" s="183"/>
      <c r="K37" s="181"/>
      <c r="L37" s="181"/>
      <c r="M37" s="181"/>
      <c r="N37" s="184"/>
    </row>
    <row r="38" spans="1:14" s="9" customFormat="1" ht="24.95" customHeight="1" thickBot="1">
      <c r="A38" s="25"/>
      <c r="B38" s="178">
        <v>35</v>
      </c>
      <c r="C38" s="179" t="s">
        <v>186</v>
      </c>
      <c r="D38" s="179" t="s">
        <v>499</v>
      </c>
      <c r="E38" s="186" t="s">
        <v>339</v>
      </c>
      <c r="F38" s="185" t="s">
        <v>341</v>
      </c>
      <c r="G38" s="181" t="s">
        <v>502</v>
      </c>
      <c r="H38" s="181" t="s">
        <v>500</v>
      </c>
      <c r="I38" s="182" t="s">
        <v>206</v>
      </c>
      <c r="J38" s="183"/>
      <c r="K38" s="181"/>
      <c r="L38" s="181"/>
      <c r="M38" s="181"/>
      <c r="N38" s="184"/>
    </row>
    <row r="39" spans="1:14" s="9" customFormat="1" ht="24.95" customHeight="1" thickBot="1">
      <c r="A39" s="25"/>
      <c r="B39" s="178">
        <v>36</v>
      </c>
      <c r="C39" s="179" t="s">
        <v>186</v>
      </c>
      <c r="D39" s="179" t="s">
        <v>499</v>
      </c>
      <c r="E39" s="186" t="s">
        <v>339</v>
      </c>
      <c r="F39" s="185" t="s">
        <v>342</v>
      </c>
      <c r="G39" s="181" t="s">
        <v>502</v>
      </c>
      <c r="H39" s="181" t="s">
        <v>500</v>
      </c>
      <c r="I39" s="182" t="s">
        <v>206</v>
      </c>
      <c r="J39" s="183"/>
      <c r="K39" s="181"/>
      <c r="L39" s="181"/>
      <c r="M39" s="181"/>
      <c r="N39" s="184"/>
    </row>
    <row r="40" spans="1:14" s="9" customFormat="1" ht="24.95" customHeight="1" thickBot="1">
      <c r="A40" s="25"/>
      <c r="B40" s="178">
        <v>37</v>
      </c>
      <c r="C40" s="179" t="s">
        <v>186</v>
      </c>
      <c r="D40" s="179" t="s">
        <v>499</v>
      </c>
      <c r="E40" s="186" t="s">
        <v>339</v>
      </c>
      <c r="F40" s="185" t="s">
        <v>343</v>
      </c>
      <c r="G40" s="181" t="s">
        <v>502</v>
      </c>
      <c r="H40" s="181" t="s">
        <v>500</v>
      </c>
      <c r="I40" s="182" t="s">
        <v>206</v>
      </c>
      <c r="J40" s="183"/>
      <c r="K40" s="181"/>
      <c r="L40" s="181"/>
      <c r="M40" s="181"/>
      <c r="N40" s="184"/>
    </row>
    <row r="41" spans="1:14" s="9" customFormat="1" ht="24.95" customHeight="1" thickBot="1">
      <c r="A41" s="25"/>
      <c r="B41" s="178">
        <v>38</v>
      </c>
      <c r="C41" s="179" t="s">
        <v>186</v>
      </c>
      <c r="D41" s="179" t="s">
        <v>499</v>
      </c>
      <c r="E41" s="186" t="s">
        <v>339</v>
      </c>
      <c r="F41" s="185" t="s">
        <v>344</v>
      </c>
      <c r="G41" s="181" t="s">
        <v>502</v>
      </c>
      <c r="H41" s="181" t="s">
        <v>500</v>
      </c>
      <c r="I41" s="182" t="s">
        <v>206</v>
      </c>
      <c r="J41" s="183"/>
      <c r="K41" s="181"/>
      <c r="L41" s="181"/>
      <c r="M41" s="181"/>
      <c r="N41" s="184"/>
    </row>
    <row r="42" spans="1:14" s="9" customFormat="1" ht="24.95" customHeight="1" thickBot="1">
      <c r="A42" s="25"/>
      <c r="B42" s="178">
        <v>39</v>
      </c>
      <c r="C42" s="179" t="s">
        <v>186</v>
      </c>
      <c r="D42" s="179" t="s">
        <v>499</v>
      </c>
      <c r="E42" s="186" t="s">
        <v>339</v>
      </c>
      <c r="F42" s="251" t="s">
        <v>966</v>
      </c>
      <c r="G42" s="181" t="s">
        <v>502</v>
      </c>
      <c r="H42" s="181" t="s">
        <v>500</v>
      </c>
      <c r="I42" s="182" t="s">
        <v>206</v>
      </c>
      <c r="J42" s="183"/>
      <c r="K42" s="181"/>
      <c r="L42" s="181"/>
      <c r="M42" s="181"/>
      <c r="N42" s="255" t="s">
        <v>963</v>
      </c>
    </row>
    <row r="43" spans="1:14" s="9" customFormat="1" ht="24.95" customHeight="1" thickBot="1">
      <c r="A43" s="25"/>
      <c r="B43" s="178">
        <v>40</v>
      </c>
      <c r="C43" s="179" t="s">
        <v>186</v>
      </c>
      <c r="D43" s="179" t="s">
        <v>499</v>
      </c>
      <c r="E43" s="186" t="s">
        <v>339</v>
      </c>
      <c r="F43" s="185" t="s">
        <v>346</v>
      </c>
      <c r="G43" s="181" t="s">
        <v>502</v>
      </c>
      <c r="H43" s="181" t="s">
        <v>500</v>
      </c>
      <c r="I43" s="182" t="s">
        <v>206</v>
      </c>
      <c r="J43" s="183"/>
      <c r="K43" s="181"/>
      <c r="L43" s="181"/>
      <c r="M43" s="181"/>
      <c r="N43" s="184"/>
    </row>
    <row r="44" spans="1:14" s="9" customFormat="1" ht="24.95" customHeight="1" thickBot="1">
      <c r="A44" s="25"/>
      <c r="B44" s="178">
        <v>41</v>
      </c>
      <c r="C44" s="179" t="s">
        <v>186</v>
      </c>
      <c r="D44" s="179" t="s">
        <v>499</v>
      </c>
      <c r="E44" s="186" t="s">
        <v>339</v>
      </c>
      <c r="F44" s="185" t="s">
        <v>347</v>
      </c>
      <c r="G44" s="181" t="s">
        <v>502</v>
      </c>
      <c r="H44" s="181" t="s">
        <v>500</v>
      </c>
      <c r="I44" s="182" t="s">
        <v>206</v>
      </c>
      <c r="J44" s="183"/>
      <c r="K44" s="181"/>
      <c r="L44" s="181"/>
      <c r="M44" s="181"/>
      <c r="N44" s="184"/>
    </row>
    <row r="45" spans="1:14" s="9" customFormat="1" ht="24.95" customHeight="1" thickBot="1">
      <c r="A45" s="25"/>
      <c r="B45" s="178">
        <v>42</v>
      </c>
      <c r="C45" s="179" t="s">
        <v>186</v>
      </c>
      <c r="D45" s="179" t="s">
        <v>499</v>
      </c>
      <c r="E45" s="186" t="s">
        <v>339</v>
      </c>
      <c r="F45" s="187" t="s">
        <v>348</v>
      </c>
      <c r="G45" s="181" t="s">
        <v>502</v>
      </c>
      <c r="H45" s="181" t="s">
        <v>500</v>
      </c>
      <c r="I45" s="182" t="s">
        <v>206</v>
      </c>
      <c r="J45" s="183"/>
      <c r="K45" s="181"/>
      <c r="L45" s="181"/>
      <c r="M45" s="181"/>
      <c r="N45" s="184"/>
    </row>
    <row r="46" spans="1:14" s="9" customFormat="1" ht="24.95" customHeight="1" thickBot="1">
      <c r="A46" s="25"/>
      <c r="B46" s="178">
        <v>43</v>
      </c>
      <c r="C46" s="179" t="s">
        <v>186</v>
      </c>
      <c r="D46" s="179" t="s">
        <v>499</v>
      </c>
      <c r="E46" s="186" t="s">
        <v>339</v>
      </c>
      <c r="F46" s="187" t="s">
        <v>349</v>
      </c>
      <c r="G46" s="181" t="s">
        <v>502</v>
      </c>
      <c r="H46" s="181" t="s">
        <v>500</v>
      </c>
      <c r="I46" s="182" t="s">
        <v>206</v>
      </c>
      <c r="J46" s="183"/>
      <c r="K46" s="181"/>
      <c r="L46" s="181"/>
      <c r="M46" s="181"/>
      <c r="N46" s="184"/>
    </row>
    <row r="47" spans="1:14" s="9" customFormat="1" ht="24.95" customHeight="1" thickBot="1">
      <c r="A47" s="25"/>
      <c r="B47" s="178">
        <v>44</v>
      </c>
      <c r="C47" s="179" t="s">
        <v>186</v>
      </c>
      <c r="D47" s="179" t="s">
        <v>499</v>
      </c>
      <c r="E47" s="186" t="s">
        <v>339</v>
      </c>
      <c r="F47" s="187" t="s">
        <v>350</v>
      </c>
      <c r="G47" s="181" t="s">
        <v>502</v>
      </c>
      <c r="H47" s="181" t="s">
        <v>500</v>
      </c>
      <c r="I47" s="182" t="s">
        <v>206</v>
      </c>
      <c r="J47" s="183"/>
      <c r="K47" s="181"/>
      <c r="L47" s="181"/>
      <c r="M47" s="181"/>
      <c r="N47" s="184"/>
    </row>
    <row r="48" spans="1:14" s="9" customFormat="1" ht="24.95" customHeight="1" thickBot="1">
      <c r="A48" s="25"/>
      <c r="B48" s="178">
        <v>45</v>
      </c>
      <c r="C48" s="179" t="s">
        <v>186</v>
      </c>
      <c r="D48" s="179" t="s">
        <v>499</v>
      </c>
      <c r="E48" s="187" t="s">
        <v>516</v>
      </c>
      <c r="F48" s="187" t="s">
        <v>353</v>
      </c>
      <c r="G48" s="181" t="s">
        <v>502</v>
      </c>
      <c r="H48" s="181" t="s">
        <v>500</v>
      </c>
      <c r="I48" s="182" t="s">
        <v>206</v>
      </c>
      <c r="J48" s="183"/>
      <c r="K48" s="181"/>
      <c r="L48" s="181"/>
      <c r="M48" s="181"/>
      <c r="N48" s="184"/>
    </row>
    <row r="49" spans="1:14" s="9" customFormat="1" ht="24.95" customHeight="1" thickBot="1">
      <c r="A49" s="25"/>
      <c r="B49" s="178">
        <v>46</v>
      </c>
      <c r="C49" s="188" t="s">
        <v>186</v>
      </c>
      <c r="D49" s="188" t="s">
        <v>499</v>
      </c>
      <c r="E49" s="189" t="s">
        <v>518</v>
      </c>
      <c r="F49" s="189" t="s">
        <v>401</v>
      </c>
      <c r="G49" s="190" t="s">
        <v>502</v>
      </c>
      <c r="H49" s="190" t="s">
        <v>500</v>
      </c>
      <c r="I49" s="191" t="s">
        <v>206</v>
      </c>
      <c r="J49" s="192"/>
      <c r="K49" s="190"/>
      <c r="L49" s="190"/>
      <c r="M49" s="190"/>
      <c r="N49" s="193"/>
    </row>
    <row r="50" spans="1:14" s="9" customFormat="1" ht="24.95" customHeight="1">
      <c r="A50" s="7"/>
      <c r="B50" s="28">
        <v>47</v>
      </c>
      <c r="C50" s="29" t="s">
        <v>187</v>
      </c>
      <c r="D50" s="29" t="s">
        <v>5</v>
      </c>
      <c r="E50" s="29" t="s">
        <v>5</v>
      </c>
      <c r="F50" s="22" t="s">
        <v>6</v>
      </c>
      <c r="G50" s="16" t="s">
        <v>118</v>
      </c>
      <c r="H50" s="37"/>
      <c r="I50" s="38"/>
      <c r="J50" s="75" t="s">
        <v>155</v>
      </c>
      <c r="K50" s="37" t="s">
        <v>155</v>
      </c>
      <c r="L50" s="37">
        <v>2</v>
      </c>
      <c r="M50" s="37">
        <v>1</v>
      </c>
      <c r="N50" s="120" t="s">
        <v>258</v>
      </c>
    </row>
    <row r="51" spans="1:14" s="9" customFormat="1" ht="24.95" customHeight="1">
      <c r="A51" s="7"/>
      <c r="B51" s="28">
        <v>48</v>
      </c>
      <c r="C51" s="30" t="s">
        <v>187</v>
      </c>
      <c r="D51" s="30" t="s">
        <v>5</v>
      </c>
      <c r="E51" s="30" t="s">
        <v>5</v>
      </c>
      <c r="F51" s="15" t="s">
        <v>7</v>
      </c>
      <c r="G51" s="10" t="s">
        <v>118</v>
      </c>
      <c r="H51" s="12"/>
      <c r="I51" s="39"/>
      <c r="J51" s="43" t="s">
        <v>154</v>
      </c>
      <c r="K51" s="12" t="s">
        <v>154</v>
      </c>
      <c r="L51" s="12">
        <v>2</v>
      </c>
      <c r="M51" s="12">
        <v>1</v>
      </c>
      <c r="N51" s="118" t="s">
        <v>257</v>
      </c>
    </row>
    <row r="52" spans="1:14" s="9" customFormat="1" ht="24.95" customHeight="1">
      <c r="A52" s="7"/>
      <c r="B52" s="28">
        <v>49</v>
      </c>
      <c r="C52" s="30" t="s">
        <v>187</v>
      </c>
      <c r="D52" s="30" t="s">
        <v>5</v>
      </c>
      <c r="E52" s="30" t="s">
        <v>5</v>
      </c>
      <c r="F52" s="15" t="s">
        <v>8</v>
      </c>
      <c r="G52" s="10" t="s">
        <v>118</v>
      </c>
      <c r="H52" s="12"/>
      <c r="I52" s="39"/>
      <c r="J52" s="43" t="s">
        <v>154</v>
      </c>
      <c r="K52" s="12" t="s">
        <v>154</v>
      </c>
      <c r="L52" s="12">
        <v>2</v>
      </c>
      <c r="M52" s="12">
        <v>1</v>
      </c>
      <c r="N52" s="118" t="s">
        <v>257</v>
      </c>
    </row>
    <row r="53" spans="1:14" s="9" customFormat="1" ht="24.95" customHeight="1">
      <c r="A53" s="7"/>
      <c r="B53" s="28">
        <v>50</v>
      </c>
      <c r="C53" s="30" t="s">
        <v>187</v>
      </c>
      <c r="D53" s="30" t="s">
        <v>5</v>
      </c>
      <c r="E53" s="30" t="s">
        <v>5</v>
      </c>
      <c r="F53" s="15" t="s">
        <v>9</v>
      </c>
      <c r="G53" s="10" t="s">
        <v>118</v>
      </c>
      <c r="H53" s="12"/>
      <c r="I53" s="39"/>
      <c r="J53" s="43" t="s">
        <v>154</v>
      </c>
      <c r="K53" s="12" t="s">
        <v>154</v>
      </c>
      <c r="L53" s="12">
        <v>2</v>
      </c>
      <c r="M53" s="12">
        <v>1</v>
      </c>
      <c r="N53" s="118" t="s">
        <v>257</v>
      </c>
    </row>
    <row r="54" spans="1:14" s="9" customFormat="1" ht="24.95" customHeight="1">
      <c r="A54" s="7"/>
      <c r="B54" s="28">
        <v>51</v>
      </c>
      <c r="C54" s="30" t="s">
        <v>187</v>
      </c>
      <c r="D54" s="30" t="s">
        <v>5</v>
      </c>
      <c r="E54" s="30" t="s">
        <v>5</v>
      </c>
      <c r="F54" s="15" t="s">
        <v>10</v>
      </c>
      <c r="G54" s="10" t="s">
        <v>118</v>
      </c>
      <c r="H54" s="12"/>
      <c r="I54" s="39"/>
      <c r="J54" s="43" t="s">
        <v>154</v>
      </c>
      <c r="K54" s="12" t="s">
        <v>154</v>
      </c>
      <c r="L54" s="12">
        <v>3</v>
      </c>
      <c r="M54" s="12">
        <v>1</v>
      </c>
      <c r="N54" s="118" t="s">
        <v>257</v>
      </c>
    </row>
    <row r="55" spans="1:14" s="9" customFormat="1" ht="24.95" customHeight="1">
      <c r="A55" s="7"/>
      <c r="B55" s="28">
        <v>52</v>
      </c>
      <c r="C55" s="30" t="s">
        <v>187</v>
      </c>
      <c r="D55" s="30" t="s">
        <v>5</v>
      </c>
      <c r="E55" s="30" t="s">
        <v>5</v>
      </c>
      <c r="F55" s="15" t="s">
        <v>11</v>
      </c>
      <c r="G55" s="10" t="s">
        <v>118</v>
      </c>
      <c r="H55" s="12"/>
      <c r="I55" s="39"/>
      <c r="J55" s="43" t="s">
        <v>154</v>
      </c>
      <c r="K55" s="12" t="s">
        <v>154</v>
      </c>
      <c r="L55" s="12">
        <v>3</v>
      </c>
      <c r="M55" s="12">
        <v>1</v>
      </c>
      <c r="N55" s="118" t="s">
        <v>257</v>
      </c>
    </row>
    <row r="56" spans="1:14" s="9" customFormat="1" ht="24.95" customHeight="1">
      <c r="A56" s="7"/>
      <c r="B56" s="28">
        <v>53</v>
      </c>
      <c r="C56" s="30" t="s">
        <v>187</v>
      </c>
      <c r="D56" s="30" t="s">
        <v>5</v>
      </c>
      <c r="E56" s="30" t="s">
        <v>5</v>
      </c>
      <c r="F56" s="15" t="s">
        <v>12</v>
      </c>
      <c r="G56" s="10" t="s">
        <v>118</v>
      </c>
      <c r="H56" s="12"/>
      <c r="I56" s="39"/>
      <c r="J56" s="43" t="s">
        <v>154</v>
      </c>
      <c r="K56" s="12" t="s">
        <v>154</v>
      </c>
      <c r="L56" s="12"/>
      <c r="M56" s="12">
        <v>1</v>
      </c>
      <c r="N56" s="118"/>
    </row>
    <row r="57" spans="1:14" s="9" customFormat="1" ht="24.95" customHeight="1">
      <c r="A57" s="7"/>
      <c r="B57" s="28">
        <v>54</v>
      </c>
      <c r="C57" s="30" t="s">
        <v>187</v>
      </c>
      <c r="D57" s="30" t="s">
        <v>192</v>
      </c>
      <c r="E57" s="30" t="s">
        <v>192</v>
      </c>
      <c r="F57" s="15" t="s">
        <v>13</v>
      </c>
      <c r="G57" s="10" t="s">
        <v>118</v>
      </c>
      <c r="H57" s="12"/>
      <c r="I57" s="39"/>
      <c r="J57" s="43" t="s">
        <v>156</v>
      </c>
      <c r="K57" s="12" t="s">
        <v>156</v>
      </c>
      <c r="L57" s="12">
        <v>13</v>
      </c>
      <c r="M57" s="12">
        <v>1</v>
      </c>
      <c r="N57" s="118" t="s">
        <v>259</v>
      </c>
    </row>
    <row r="58" spans="1:14" s="9" customFormat="1" ht="24.95" customHeight="1">
      <c r="A58" s="7"/>
      <c r="B58" s="28">
        <v>55</v>
      </c>
      <c r="C58" s="127" t="s">
        <v>187</v>
      </c>
      <c r="D58" s="127" t="s">
        <v>192</v>
      </c>
      <c r="E58" s="127" t="s">
        <v>192</v>
      </c>
      <c r="F58" s="128" t="s">
        <v>14</v>
      </c>
      <c r="G58" s="129" t="s">
        <v>123</v>
      </c>
      <c r="H58" s="130" t="s">
        <v>256</v>
      </c>
      <c r="I58" s="131" t="s">
        <v>206</v>
      </c>
      <c r="J58" s="168"/>
      <c r="K58" s="125"/>
      <c r="L58" s="125"/>
      <c r="M58" s="125"/>
      <c r="N58" s="169"/>
    </row>
    <row r="59" spans="1:14" s="9" customFormat="1" ht="24.95" customHeight="1">
      <c r="A59" s="7"/>
      <c r="B59" s="28">
        <v>56</v>
      </c>
      <c r="C59" s="127" t="s">
        <v>187</v>
      </c>
      <c r="D59" s="127" t="s">
        <v>192</v>
      </c>
      <c r="E59" s="127" t="s">
        <v>192</v>
      </c>
      <c r="F59" s="128" t="s">
        <v>15</v>
      </c>
      <c r="G59" s="129" t="s">
        <v>118</v>
      </c>
      <c r="H59" s="130" t="s">
        <v>256</v>
      </c>
      <c r="I59" s="131" t="s">
        <v>206</v>
      </c>
      <c r="J59" s="168"/>
      <c r="K59" s="125"/>
      <c r="L59" s="125"/>
      <c r="M59" s="125"/>
      <c r="N59" s="169" t="s">
        <v>282</v>
      </c>
    </row>
    <row r="60" spans="1:14" s="9" customFormat="1" ht="24.95" customHeight="1">
      <c r="A60" s="7"/>
      <c r="B60" s="28">
        <v>57</v>
      </c>
      <c r="C60" s="127" t="s">
        <v>187</v>
      </c>
      <c r="D60" s="127" t="s">
        <v>192</v>
      </c>
      <c r="E60" s="127" t="s">
        <v>192</v>
      </c>
      <c r="F60" s="128" t="s">
        <v>16</v>
      </c>
      <c r="G60" s="129" t="s">
        <v>123</v>
      </c>
      <c r="H60" s="130" t="s">
        <v>256</v>
      </c>
      <c r="I60" s="131" t="s">
        <v>206</v>
      </c>
      <c r="J60" s="168"/>
      <c r="K60" s="125"/>
      <c r="L60" s="125"/>
      <c r="M60" s="125"/>
      <c r="N60" s="169"/>
    </row>
    <row r="61" spans="1:14" s="9" customFormat="1" ht="24.95" customHeight="1">
      <c r="A61" s="7"/>
      <c r="B61" s="28">
        <v>58</v>
      </c>
      <c r="C61" s="127" t="s">
        <v>187</v>
      </c>
      <c r="D61" s="127" t="s">
        <v>192</v>
      </c>
      <c r="E61" s="127" t="s">
        <v>192</v>
      </c>
      <c r="F61" s="128" t="s">
        <v>17</v>
      </c>
      <c r="G61" s="129" t="s">
        <v>123</v>
      </c>
      <c r="H61" s="130" t="s">
        <v>256</v>
      </c>
      <c r="I61" s="131" t="s">
        <v>206</v>
      </c>
      <c r="J61" s="168"/>
      <c r="K61" s="125"/>
      <c r="L61" s="125"/>
      <c r="M61" s="125"/>
      <c r="N61" s="252" t="s">
        <v>959</v>
      </c>
    </row>
    <row r="62" spans="1:14" s="9" customFormat="1" ht="24.95" customHeight="1">
      <c r="A62" s="7"/>
      <c r="B62" s="28">
        <v>59</v>
      </c>
      <c r="C62" s="124" t="s">
        <v>187</v>
      </c>
      <c r="D62" s="124" t="s">
        <v>18</v>
      </c>
      <c r="E62" s="32" t="s">
        <v>18</v>
      </c>
      <c r="F62" s="17" t="s">
        <v>18</v>
      </c>
      <c r="G62" s="20" t="s">
        <v>118</v>
      </c>
      <c r="H62" s="4" t="s">
        <v>120</v>
      </c>
      <c r="I62" s="40" t="s">
        <v>206</v>
      </c>
      <c r="J62" s="43"/>
      <c r="K62" s="12"/>
      <c r="L62" s="12"/>
      <c r="M62" s="12"/>
      <c r="N62" s="118"/>
    </row>
    <row r="63" spans="1:14" s="9" customFormat="1" ht="24.95" customHeight="1">
      <c r="A63" s="7"/>
      <c r="B63" s="28">
        <v>60</v>
      </c>
      <c r="C63" s="30" t="s">
        <v>187</v>
      </c>
      <c r="D63" s="30" t="s">
        <v>19</v>
      </c>
      <c r="E63" s="30" t="s">
        <v>19</v>
      </c>
      <c r="F63" s="15" t="s">
        <v>20</v>
      </c>
      <c r="G63" s="10" t="s">
        <v>118</v>
      </c>
      <c r="H63" s="12"/>
      <c r="I63" s="39"/>
      <c r="J63" s="43" t="s">
        <v>156</v>
      </c>
      <c r="K63" s="12" t="s">
        <v>156</v>
      </c>
      <c r="L63" s="12">
        <v>2</v>
      </c>
      <c r="M63" s="12">
        <v>1</v>
      </c>
      <c r="N63" s="118" t="s">
        <v>260</v>
      </c>
    </row>
    <row r="64" spans="1:14" s="9" customFormat="1" ht="24.95" customHeight="1">
      <c r="A64" s="7"/>
      <c r="B64" s="28">
        <v>61</v>
      </c>
      <c r="C64" s="30" t="s">
        <v>187</v>
      </c>
      <c r="D64" s="30" t="s">
        <v>19</v>
      </c>
      <c r="E64" s="30" t="s">
        <v>19</v>
      </c>
      <c r="F64" s="15" t="s">
        <v>21</v>
      </c>
      <c r="G64" s="10" t="s">
        <v>118</v>
      </c>
      <c r="H64" s="12"/>
      <c r="I64" s="39"/>
      <c r="J64" s="43" t="s">
        <v>156</v>
      </c>
      <c r="K64" s="12" t="s">
        <v>156</v>
      </c>
      <c r="L64" s="12">
        <v>1</v>
      </c>
      <c r="M64" s="12">
        <v>1</v>
      </c>
      <c r="N64" s="118" t="s">
        <v>260</v>
      </c>
    </row>
    <row r="65" spans="1:14" s="9" customFormat="1" ht="24.95" customHeight="1">
      <c r="A65" s="7"/>
      <c r="B65" s="28">
        <v>62</v>
      </c>
      <c r="C65" s="30" t="s">
        <v>187</v>
      </c>
      <c r="D65" s="127" t="s">
        <v>193</v>
      </c>
      <c r="E65" s="127" t="s">
        <v>193</v>
      </c>
      <c r="F65" s="128" t="s">
        <v>22</v>
      </c>
      <c r="G65" s="129" t="s">
        <v>123</v>
      </c>
      <c r="H65" s="130" t="s">
        <v>281</v>
      </c>
      <c r="I65" s="131" t="s">
        <v>206</v>
      </c>
      <c r="J65" s="43"/>
      <c r="K65" s="12"/>
      <c r="L65" s="12"/>
      <c r="M65" s="12"/>
      <c r="N65" s="118"/>
    </row>
    <row r="66" spans="1:14" s="9" customFormat="1" ht="24.95" customHeight="1">
      <c r="A66" s="7"/>
      <c r="B66" s="28">
        <v>63</v>
      </c>
      <c r="C66" s="30" t="s">
        <v>187</v>
      </c>
      <c r="D66" s="30" t="s">
        <v>23</v>
      </c>
      <c r="E66" s="30" t="s">
        <v>23</v>
      </c>
      <c r="F66" s="15" t="s">
        <v>24</v>
      </c>
      <c r="G66" s="10" t="s">
        <v>118</v>
      </c>
      <c r="H66" s="4" t="s">
        <v>120</v>
      </c>
      <c r="I66" s="40" t="s">
        <v>206</v>
      </c>
      <c r="J66" s="43" t="s">
        <v>156</v>
      </c>
      <c r="K66" s="12" t="s">
        <v>156</v>
      </c>
      <c r="L66" s="12"/>
      <c r="M66" s="12">
        <v>1</v>
      </c>
      <c r="N66" s="118"/>
    </row>
    <row r="67" spans="1:14" s="9" customFormat="1" ht="24.95" customHeight="1" thickBot="1">
      <c r="A67" s="7"/>
      <c r="B67" s="28">
        <v>64</v>
      </c>
      <c r="C67" s="31" t="s">
        <v>187</v>
      </c>
      <c r="D67" s="162" t="s">
        <v>23</v>
      </c>
      <c r="E67" s="162" t="s">
        <v>23</v>
      </c>
      <c r="F67" s="163" t="s">
        <v>25</v>
      </c>
      <c r="G67" s="164" t="s">
        <v>122</v>
      </c>
      <c r="H67" s="165" t="s">
        <v>281</v>
      </c>
      <c r="I67" s="166" t="s">
        <v>206</v>
      </c>
      <c r="J67" s="44"/>
      <c r="K67" s="26"/>
      <c r="L67" s="26"/>
      <c r="M67" s="26"/>
      <c r="N67" s="119"/>
    </row>
    <row r="68" spans="1:14" s="9" customFormat="1" ht="24.95" customHeight="1">
      <c r="A68" s="7"/>
      <c r="B68" s="28">
        <v>65</v>
      </c>
      <c r="C68" s="29" t="s">
        <v>188</v>
      </c>
      <c r="D68" s="533" t="s">
        <v>26</v>
      </c>
      <c r="E68" s="29" t="s">
        <v>26</v>
      </c>
      <c r="F68" s="22" t="s">
        <v>27</v>
      </c>
      <c r="G68" s="16" t="s">
        <v>118</v>
      </c>
      <c r="H68" s="37"/>
      <c r="I68" s="38"/>
      <c r="J68" s="75" t="s">
        <v>157</v>
      </c>
      <c r="K68" s="37" t="s">
        <v>157</v>
      </c>
      <c r="L68" s="37">
        <v>15</v>
      </c>
      <c r="M68" s="37">
        <v>1</v>
      </c>
      <c r="N68" s="120" t="s">
        <v>266</v>
      </c>
    </row>
    <row r="69" spans="1:14" s="9" customFormat="1" ht="24.95" customHeight="1">
      <c r="A69" s="7"/>
      <c r="B69" s="28">
        <v>66</v>
      </c>
      <c r="C69" s="30" t="s">
        <v>188</v>
      </c>
      <c r="D69" s="525"/>
      <c r="E69" s="30" t="s">
        <v>26</v>
      </c>
      <c r="F69" s="15" t="s">
        <v>28</v>
      </c>
      <c r="G69" s="10" t="s">
        <v>118</v>
      </c>
      <c r="H69" s="12"/>
      <c r="I69" s="39"/>
      <c r="J69" s="43" t="s">
        <v>157</v>
      </c>
      <c r="K69" s="12" t="s">
        <v>157</v>
      </c>
      <c r="L69" s="12">
        <v>12</v>
      </c>
      <c r="M69" s="12">
        <v>1</v>
      </c>
      <c r="N69" s="120" t="s">
        <v>266</v>
      </c>
    </row>
    <row r="70" spans="1:14" s="9" customFormat="1" ht="24.95" customHeight="1">
      <c r="A70" s="7"/>
      <c r="B70" s="28">
        <v>67</v>
      </c>
      <c r="C70" s="30" t="s">
        <v>188</v>
      </c>
      <c r="D70" s="525"/>
      <c r="E70" s="30" t="s">
        <v>26</v>
      </c>
      <c r="F70" s="15" t="s">
        <v>29</v>
      </c>
      <c r="G70" s="10" t="s">
        <v>118</v>
      </c>
      <c r="H70" s="12"/>
      <c r="I70" s="39"/>
      <c r="J70" s="43" t="s">
        <v>157</v>
      </c>
      <c r="K70" s="12" t="s">
        <v>157</v>
      </c>
      <c r="L70" s="12">
        <v>1</v>
      </c>
      <c r="M70" s="12">
        <v>1</v>
      </c>
      <c r="N70" s="120" t="s">
        <v>266</v>
      </c>
    </row>
    <row r="71" spans="1:14" s="9" customFormat="1" ht="24.95" customHeight="1">
      <c r="A71" s="7"/>
      <c r="B71" s="28">
        <v>68</v>
      </c>
      <c r="C71" s="30" t="s">
        <v>188</v>
      </c>
      <c r="D71" s="525"/>
      <c r="E71" s="30" t="s">
        <v>26</v>
      </c>
      <c r="F71" s="15" t="s">
        <v>30</v>
      </c>
      <c r="G71" s="10" t="s">
        <v>118</v>
      </c>
      <c r="H71" s="12"/>
      <c r="I71" s="39"/>
      <c r="J71" s="43" t="s">
        <v>157</v>
      </c>
      <c r="K71" s="12" t="s">
        <v>157</v>
      </c>
      <c r="L71" s="12">
        <v>13</v>
      </c>
      <c r="M71" s="12">
        <v>1</v>
      </c>
      <c r="N71" s="120" t="s">
        <v>266</v>
      </c>
    </row>
    <row r="72" spans="1:14" s="9" customFormat="1" ht="24.95" customHeight="1">
      <c r="A72" s="7"/>
      <c r="B72" s="28">
        <v>69</v>
      </c>
      <c r="C72" s="30" t="s">
        <v>188</v>
      </c>
      <c r="D72" s="525"/>
      <c r="E72" s="30" t="s">
        <v>26</v>
      </c>
      <c r="F72" s="15" t="s">
        <v>31</v>
      </c>
      <c r="G72" s="10" t="s">
        <v>118</v>
      </c>
      <c r="H72" s="12"/>
      <c r="I72" s="39"/>
      <c r="J72" s="43" t="s">
        <v>157</v>
      </c>
      <c r="K72" s="12" t="s">
        <v>157</v>
      </c>
      <c r="L72" s="12">
        <v>6</v>
      </c>
      <c r="M72" s="12">
        <v>1</v>
      </c>
      <c r="N72" s="120" t="s">
        <v>266</v>
      </c>
    </row>
    <row r="73" spans="1:14" s="9" customFormat="1" ht="24.95" customHeight="1">
      <c r="A73" s="7"/>
      <c r="B73" s="28">
        <v>70</v>
      </c>
      <c r="C73" s="30" t="s">
        <v>188</v>
      </c>
      <c r="D73" s="525"/>
      <c r="E73" s="127" t="s">
        <v>26</v>
      </c>
      <c r="F73" s="128" t="s">
        <v>32</v>
      </c>
      <c r="G73" s="129" t="s">
        <v>123</v>
      </c>
      <c r="H73" s="130" t="s">
        <v>281</v>
      </c>
      <c r="I73" s="131" t="s">
        <v>206</v>
      </c>
      <c r="J73" s="43"/>
      <c r="K73" s="12"/>
      <c r="L73" s="12"/>
      <c r="M73" s="12"/>
      <c r="N73" s="118"/>
    </row>
    <row r="74" spans="1:14" s="9" customFormat="1" ht="24.95" customHeight="1">
      <c r="A74" s="7"/>
      <c r="B74" s="28">
        <v>71</v>
      </c>
      <c r="C74" s="30" t="s">
        <v>188</v>
      </c>
      <c r="D74" s="525"/>
      <c r="E74" s="127" t="s">
        <v>26</v>
      </c>
      <c r="F74" s="128" t="s">
        <v>33</v>
      </c>
      <c r="G74" s="129" t="s">
        <v>123</v>
      </c>
      <c r="H74" s="130" t="s">
        <v>281</v>
      </c>
      <c r="I74" s="131" t="s">
        <v>206</v>
      </c>
      <c r="J74" s="43"/>
      <c r="K74" s="12"/>
      <c r="L74" s="12"/>
      <c r="M74" s="12"/>
      <c r="N74" s="118"/>
    </row>
    <row r="75" spans="1:14" s="9" customFormat="1" ht="24.95" customHeight="1">
      <c r="A75" s="7"/>
      <c r="B75" s="28">
        <v>72</v>
      </c>
      <c r="C75" s="30" t="s">
        <v>188</v>
      </c>
      <c r="D75" s="526"/>
      <c r="E75" s="127" t="s">
        <v>26</v>
      </c>
      <c r="F75" s="128" t="s">
        <v>34</v>
      </c>
      <c r="G75" s="129" t="s">
        <v>123</v>
      </c>
      <c r="H75" s="254" t="s">
        <v>281</v>
      </c>
      <c r="I75" s="131" t="s">
        <v>206</v>
      </c>
      <c r="J75" s="43"/>
      <c r="K75" s="12"/>
      <c r="L75" s="12"/>
      <c r="M75" s="12"/>
      <c r="N75" s="118"/>
    </row>
    <row r="76" spans="1:14" s="9" customFormat="1" ht="24.95" customHeight="1">
      <c r="A76" s="7"/>
      <c r="B76" s="28">
        <v>73</v>
      </c>
      <c r="C76" s="30" t="s">
        <v>188</v>
      </c>
      <c r="D76" s="524" t="s">
        <v>35</v>
      </c>
      <c r="E76" s="30" t="s">
        <v>35</v>
      </c>
      <c r="F76" s="15" t="s">
        <v>35</v>
      </c>
      <c r="G76" s="10" t="s">
        <v>118</v>
      </c>
      <c r="H76" s="37"/>
      <c r="I76" s="39"/>
      <c r="J76" s="43" t="s">
        <v>157</v>
      </c>
      <c r="K76" s="12" t="s">
        <v>157</v>
      </c>
      <c r="L76" s="12">
        <v>4</v>
      </c>
      <c r="M76" s="12">
        <v>1</v>
      </c>
      <c r="N76" s="118" t="s">
        <v>267</v>
      </c>
    </row>
    <row r="77" spans="1:14" s="9" customFormat="1" ht="24.95" customHeight="1">
      <c r="A77" s="7"/>
      <c r="B77" s="28">
        <v>74</v>
      </c>
      <c r="C77" s="30" t="s">
        <v>188</v>
      </c>
      <c r="D77" s="525"/>
      <c r="E77" s="124" t="s">
        <v>35</v>
      </c>
      <c r="F77" s="17" t="s">
        <v>36</v>
      </c>
      <c r="G77" s="20" t="s">
        <v>118</v>
      </c>
      <c r="H77" s="4" t="s">
        <v>120</v>
      </c>
      <c r="I77" s="40" t="s">
        <v>206</v>
      </c>
      <c r="J77" s="43"/>
      <c r="K77" s="12"/>
      <c r="L77" s="12"/>
      <c r="M77" s="12"/>
      <c r="N77" s="118"/>
    </row>
    <row r="78" spans="1:14" s="9" customFormat="1" ht="24.95" customHeight="1">
      <c r="A78" s="7"/>
      <c r="B78" s="28">
        <v>75</v>
      </c>
      <c r="C78" s="30" t="s">
        <v>188</v>
      </c>
      <c r="D78" s="525"/>
      <c r="E78" s="30" t="s">
        <v>35</v>
      </c>
      <c r="F78" s="15" t="s">
        <v>37</v>
      </c>
      <c r="G78" s="10" t="s">
        <v>118</v>
      </c>
      <c r="H78" s="12"/>
      <c r="I78" s="39"/>
      <c r="J78" s="43" t="s">
        <v>158</v>
      </c>
      <c r="K78" s="12" t="s">
        <v>158</v>
      </c>
      <c r="L78" s="12">
        <v>10</v>
      </c>
      <c r="M78" s="12">
        <v>1</v>
      </c>
      <c r="N78" s="118" t="s">
        <v>267</v>
      </c>
    </row>
    <row r="79" spans="1:14" s="9" customFormat="1" ht="24.95" customHeight="1">
      <c r="A79" s="7"/>
      <c r="B79" s="28">
        <v>76</v>
      </c>
      <c r="C79" s="30" t="s">
        <v>188</v>
      </c>
      <c r="D79" s="526"/>
      <c r="E79" s="30" t="s">
        <v>35</v>
      </c>
      <c r="F79" s="15" t="s">
        <v>38</v>
      </c>
      <c r="G79" s="10" t="s">
        <v>118</v>
      </c>
      <c r="H79" s="12"/>
      <c r="I79" s="39"/>
      <c r="J79" s="43" t="s">
        <v>158</v>
      </c>
      <c r="K79" s="12" t="s">
        <v>158</v>
      </c>
      <c r="L79" s="12">
        <v>7</v>
      </c>
      <c r="M79" s="12">
        <v>1</v>
      </c>
      <c r="N79" s="118" t="s">
        <v>267</v>
      </c>
    </row>
    <row r="80" spans="1:14" s="9" customFormat="1" ht="24.95" customHeight="1">
      <c r="A80" s="7"/>
      <c r="B80" s="28">
        <v>77</v>
      </c>
      <c r="C80" s="30" t="s">
        <v>188</v>
      </c>
      <c r="D80" s="30" t="s">
        <v>39</v>
      </c>
      <c r="E80" s="30" t="s">
        <v>39</v>
      </c>
      <c r="F80" s="15" t="s">
        <v>39</v>
      </c>
      <c r="G80" s="10" t="s">
        <v>118</v>
      </c>
      <c r="H80" s="12"/>
      <c r="I80" s="39"/>
      <c r="J80" s="43" t="s">
        <v>158</v>
      </c>
      <c r="K80" s="12" t="s">
        <v>158</v>
      </c>
      <c r="L80" s="12">
        <v>4</v>
      </c>
      <c r="M80" s="12">
        <v>1</v>
      </c>
      <c r="N80" s="118" t="s">
        <v>268</v>
      </c>
    </row>
    <row r="81" spans="1:14" s="9" customFormat="1" ht="24.95" customHeight="1">
      <c r="A81" s="7"/>
      <c r="B81" s="28">
        <v>78</v>
      </c>
      <c r="C81" s="30" t="s">
        <v>188</v>
      </c>
      <c r="D81" s="30" t="s">
        <v>40</v>
      </c>
      <c r="E81" s="30" t="s">
        <v>40</v>
      </c>
      <c r="F81" s="15" t="s">
        <v>40</v>
      </c>
      <c r="G81" s="10" t="s">
        <v>118</v>
      </c>
      <c r="H81" s="12"/>
      <c r="I81" s="39"/>
      <c r="J81" s="43" t="s">
        <v>158</v>
      </c>
      <c r="K81" s="12" t="s">
        <v>158</v>
      </c>
      <c r="L81" s="12">
        <v>18</v>
      </c>
      <c r="M81" s="12">
        <v>1</v>
      </c>
      <c r="N81" s="118" t="s">
        <v>269</v>
      </c>
    </row>
    <row r="82" spans="1:14" s="9" customFormat="1" ht="34.5">
      <c r="A82" s="7"/>
      <c r="B82" s="28">
        <v>79</v>
      </c>
      <c r="C82" s="123" t="s">
        <v>188</v>
      </c>
      <c r="D82" s="530" t="s">
        <v>41</v>
      </c>
      <c r="E82" s="161" t="s">
        <v>41</v>
      </c>
      <c r="F82" s="17" t="s">
        <v>495</v>
      </c>
      <c r="G82" s="20" t="s">
        <v>118</v>
      </c>
      <c r="H82" s="253" t="s">
        <v>961</v>
      </c>
      <c r="I82" s="40" t="s">
        <v>206</v>
      </c>
      <c r="J82" s="43"/>
      <c r="K82" s="12"/>
      <c r="L82" s="12"/>
      <c r="M82" s="12"/>
      <c r="N82" s="249"/>
    </row>
    <row r="83" spans="1:14" s="9" customFormat="1" ht="24.95" customHeight="1">
      <c r="A83" s="7"/>
      <c r="B83" s="28">
        <v>80</v>
      </c>
      <c r="C83" s="30" t="s">
        <v>188</v>
      </c>
      <c r="D83" s="531"/>
      <c r="E83" s="161" t="s">
        <v>41</v>
      </c>
      <c r="F83" s="17" t="s">
        <v>42</v>
      </c>
      <c r="G83" s="20" t="s">
        <v>118</v>
      </c>
      <c r="H83" s="4" t="s">
        <v>120</v>
      </c>
      <c r="I83" s="40" t="s">
        <v>206</v>
      </c>
      <c r="J83" s="43"/>
      <c r="K83" s="12"/>
      <c r="L83" s="12"/>
      <c r="M83" s="12"/>
      <c r="N83" s="118"/>
    </row>
    <row r="84" spans="1:14" s="9" customFormat="1" ht="24.95" customHeight="1">
      <c r="A84" s="7"/>
      <c r="B84" s="28">
        <v>81</v>
      </c>
      <c r="C84" s="30" t="s">
        <v>188</v>
      </c>
      <c r="D84" s="531"/>
      <c r="E84" s="161" t="s">
        <v>41</v>
      </c>
      <c r="F84" s="17" t="s">
        <v>43</v>
      </c>
      <c r="G84" s="20" t="s">
        <v>118</v>
      </c>
      <c r="H84" s="4" t="s">
        <v>120</v>
      </c>
      <c r="I84" s="40" t="s">
        <v>206</v>
      </c>
      <c r="J84" s="43"/>
      <c r="K84" s="12"/>
      <c r="L84" s="12"/>
      <c r="M84" s="12"/>
      <c r="N84" s="118" t="s">
        <v>957</v>
      </c>
    </row>
    <row r="85" spans="1:14" s="9" customFormat="1" ht="24.95" customHeight="1">
      <c r="A85" s="7"/>
      <c r="B85" s="28">
        <v>82</v>
      </c>
      <c r="C85" s="30" t="s">
        <v>188</v>
      </c>
      <c r="D85" s="532"/>
      <c r="E85" s="161" t="s">
        <v>41</v>
      </c>
      <c r="F85" s="17" t="s">
        <v>44</v>
      </c>
      <c r="G85" s="20" t="s">
        <v>118</v>
      </c>
      <c r="H85" s="4" t="s">
        <v>120</v>
      </c>
      <c r="I85" s="40" t="s">
        <v>206</v>
      </c>
      <c r="J85" s="43"/>
      <c r="K85" s="12"/>
      <c r="L85" s="12"/>
      <c r="M85" s="12"/>
      <c r="N85" s="118"/>
    </row>
    <row r="86" spans="1:14" s="9" customFormat="1" ht="24.95" customHeight="1">
      <c r="A86" s="7"/>
      <c r="B86" s="28">
        <v>83</v>
      </c>
      <c r="C86" s="30" t="s">
        <v>188</v>
      </c>
      <c r="D86" s="530" t="s">
        <v>45</v>
      </c>
      <c r="E86" s="161" t="s">
        <v>45</v>
      </c>
      <c r="F86" s="17" t="s">
        <v>46</v>
      </c>
      <c r="G86" s="20" t="s">
        <v>118</v>
      </c>
      <c r="H86" s="4" t="s">
        <v>120</v>
      </c>
      <c r="I86" s="40" t="s">
        <v>206</v>
      </c>
      <c r="J86" s="43"/>
      <c r="K86" s="12"/>
      <c r="L86" s="12"/>
      <c r="M86" s="12"/>
      <c r="N86" s="118"/>
    </row>
    <row r="87" spans="1:14" s="9" customFormat="1" ht="24.95" customHeight="1">
      <c r="A87" s="7"/>
      <c r="B87" s="28">
        <v>84</v>
      </c>
      <c r="C87" s="30" t="s">
        <v>188</v>
      </c>
      <c r="D87" s="531"/>
      <c r="E87" s="161" t="s">
        <v>45</v>
      </c>
      <c r="F87" s="17" t="s">
        <v>152</v>
      </c>
      <c r="G87" s="20" t="s">
        <v>118</v>
      </c>
      <c r="H87" s="4" t="s">
        <v>120</v>
      </c>
      <c r="I87" s="40" t="s">
        <v>206</v>
      </c>
      <c r="J87" s="43"/>
      <c r="K87" s="12"/>
      <c r="L87" s="12"/>
      <c r="M87" s="12"/>
      <c r="N87" s="118"/>
    </row>
    <row r="88" spans="1:14" s="9" customFormat="1" ht="24.95" customHeight="1">
      <c r="A88" s="7"/>
      <c r="B88" s="28">
        <v>85</v>
      </c>
      <c r="C88" s="30" t="s">
        <v>188</v>
      </c>
      <c r="D88" s="532"/>
      <c r="E88" s="161" t="s">
        <v>45</v>
      </c>
      <c r="F88" s="17" t="s">
        <v>47</v>
      </c>
      <c r="G88" s="20" t="s">
        <v>118</v>
      </c>
      <c r="H88" s="4" t="s">
        <v>120</v>
      </c>
      <c r="I88" s="40" t="s">
        <v>206</v>
      </c>
      <c r="J88" s="43"/>
      <c r="K88" s="12"/>
      <c r="L88" s="12"/>
      <c r="M88" s="12"/>
      <c r="N88" s="118"/>
    </row>
    <row r="89" spans="1:14" s="9" customFormat="1" ht="24.95" customHeight="1">
      <c r="A89" s="7"/>
      <c r="B89" s="28">
        <v>86</v>
      </c>
      <c r="C89" s="30" t="s">
        <v>188</v>
      </c>
      <c r="D89" s="530" t="s">
        <v>48</v>
      </c>
      <c r="E89" s="32" t="s">
        <v>48</v>
      </c>
      <c r="F89" s="17" t="s">
        <v>49</v>
      </c>
      <c r="G89" s="20" t="s">
        <v>118</v>
      </c>
      <c r="H89" s="4" t="s">
        <v>120</v>
      </c>
      <c r="I89" s="40" t="s">
        <v>206</v>
      </c>
      <c r="J89" s="43"/>
      <c r="K89" s="12"/>
      <c r="L89" s="12"/>
      <c r="M89" s="12"/>
      <c r="N89" s="118"/>
    </row>
    <row r="90" spans="1:14" s="9" customFormat="1" ht="24.95" customHeight="1">
      <c r="A90" s="7"/>
      <c r="B90" s="28">
        <v>87</v>
      </c>
      <c r="C90" s="30" t="s">
        <v>188</v>
      </c>
      <c r="D90" s="531"/>
      <c r="E90" s="32" t="s">
        <v>48</v>
      </c>
      <c r="F90" s="17" t="s">
        <v>50</v>
      </c>
      <c r="G90" s="20" t="s">
        <v>118</v>
      </c>
      <c r="H90" s="4" t="s">
        <v>120</v>
      </c>
      <c r="I90" s="40" t="s">
        <v>206</v>
      </c>
      <c r="J90" s="43"/>
      <c r="K90" s="12"/>
      <c r="L90" s="12"/>
      <c r="M90" s="12"/>
      <c r="N90" s="118"/>
    </row>
    <row r="91" spans="1:14" s="9" customFormat="1" ht="24.95" customHeight="1">
      <c r="A91" s="7"/>
      <c r="B91" s="28">
        <v>88</v>
      </c>
      <c r="C91" s="30" t="s">
        <v>188</v>
      </c>
      <c r="D91" s="531"/>
      <c r="E91" s="32" t="s">
        <v>48</v>
      </c>
      <c r="F91" s="17" t="s">
        <v>51</v>
      </c>
      <c r="G91" s="20" t="s">
        <v>118</v>
      </c>
      <c r="H91" s="4" t="s">
        <v>120</v>
      </c>
      <c r="I91" s="40" t="s">
        <v>206</v>
      </c>
      <c r="J91" s="43"/>
      <c r="K91" s="12"/>
      <c r="L91" s="12"/>
      <c r="M91" s="12"/>
      <c r="N91" s="118"/>
    </row>
    <row r="92" spans="1:14" s="9" customFormat="1" ht="24.95" customHeight="1">
      <c r="A92" s="7"/>
      <c r="B92" s="28">
        <v>89</v>
      </c>
      <c r="C92" s="30" t="s">
        <v>188</v>
      </c>
      <c r="D92" s="531"/>
      <c r="E92" s="32" t="s">
        <v>48</v>
      </c>
      <c r="F92" s="17" t="s">
        <v>52</v>
      </c>
      <c r="G92" s="20" t="s">
        <v>118</v>
      </c>
      <c r="H92" s="4" t="s">
        <v>120</v>
      </c>
      <c r="I92" s="40" t="s">
        <v>206</v>
      </c>
      <c r="J92" s="43"/>
      <c r="K92" s="12"/>
      <c r="L92" s="12"/>
      <c r="M92" s="12"/>
      <c r="N92" s="118"/>
    </row>
    <row r="93" spans="1:14" s="9" customFormat="1" ht="24.95" customHeight="1">
      <c r="A93" s="7"/>
      <c r="B93" s="28">
        <v>90</v>
      </c>
      <c r="C93" s="30" t="s">
        <v>188</v>
      </c>
      <c r="D93" s="532"/>
      <c r="E93" s="32" t="s">
        <v>48</v>
      </c>
      <c r="F93" s="17" t="s">
        <v>53</v>
      </c>
      <c r="G93" s="20" t="s">
        <v>118</v>
      </c>
      <c r="H93" s="4" t="s">
        <v>120</v>
      </c>
      <c r="I93" s="40" t="s">
        <v>206</v>
      </c>
      <c r="J93" s="43"/>
      <c r="K93" s="12"/>
      <c r="L93" s="12"/>
      <c r="M93" s="12"/>
      <c r="N93" s="118"/>
    </row>
    <row r="94" spans="1:14" s="9" customFormat="1" ht="24.95" customHeight="1" thickBot="1">
      <c r="A94" s="7"/>
      <c r="B94" s="28">
        <v>91</v>
      </c>
      <c r="C94" s="31" t="s">
        <v>188</v>
      </c>
      <c r="D94" s="31" t="s">
        <v>197</v>
      </c>
      <c r="E94" s="31" t="s">
        <v>197</v>
      </c>
      <c r="F94" s="23" t="s">
        <v>54</v>
      </c>
      <c r="G94" s="13" t="s">
        <v>118</v>
      </c>
      <c r="H94" s="26"/>
      <c r="I94" s="41" t="s">
        <v>206</v>
      </c>
      <c r="J94" s="44"/>
      <c r="K94" s="26"/>
      <c r="L94" s="26"/>
      <c r="M94" s="26"/>
      <c r="N94" s="119"/>
    </row>
    <row r="95" spans="1:14" s="9" customFormat="1" ht="24.95" customHeight="1">
      <c r="A95" s="7"/>
      <c r="B95" s="28">
        <v>92</v>
      </c>
      <c r="C95" s="29" t="s">
        <v>190</v>
      </c>
      <c r="D95" s="536" t="s">
        <v>55</v>
      </c>
      <c r="E95" s="29" t="s">
        <v>207</v>
      </c>
      <c r="F95" s="24" t="s">
        <v>56</v>
      </c>
      <c r="G95" s="16" t="s">
        <v>118</v>
      </c>
      <c r="H95" s="37"/>
      <c r="I95" s="38"/>
      <c r="J95" s="75" t="s">
        <v>162</v>
      </c>
      <c r="K95" s="37" t="s">
        <v>162</v>
      </c>
      <c r="L95" s="37">
        <v>15</v>
      </c>
      <c r="M95" s="37">
        <v>1</v>
      </c>
      <c r="N95" s="120" t="s">
        <v>279</v>
      </c>
    </row>
    <row r="96" spans="1:14" s="9" customFormat="1" ht="24.95" customHeight="1">
      <c r="A96" s="7"/>
      <c r="B96" s="28">
        <v>93</v>
      </c>
      <c r="C96" s="30" t="s">
        <v>189</v>
      </c>
      <c r="D96" s="523"/>
      <c r="E96" s="30" t="s">
        <v>228</v>
      </c>
      <c r="F96" s="11" t="s">
        <v>57</v>
      </c>
      <c r="G96" s="10" t="s">
        <v>118</v>
      </c>
      <c r="H96" s="12"/>
      <c r="I96" s="39"/>
      <c r="J96" s="43" t="s">
        <v>162</v>
      </c>
      <c r="K96" s="12" t="s">
        <v>162</v>
      </c>
      <c r="L96" s="12">
        <v>4</v>
      </c>
      <c r="M96" s="12">
        <v>1</v>
      </c>
      <c r="N96" s="118" t="s">
        <v>279</v>
      </c>
    </row>
    <row r="97" spans="1:14" s="9" customFormat="1" ht="24.95" customHeight="1">
      <c r="A97" s="7"/>
      <c r="B97" s="28">
        <v>94</v>
      </c>
      <c r="C97" s="30" t="s">
        <v>189</v>
      </c>
      <c r="D97" s="523"/>
      <c r="E97" s="30" t="s">
        <v>229</v>
      </c>
      <c r="F97" s="11" t="s">
        <v>58</v>
      </c>
      <c r="G97" s="10" t="s">
        <v>118</v>
      </c>
      <c r="H97" s="12"/>
      <c r="I97" s="39"/>
      <c r="J97" s="43" t="s">
        <v>162</v>
      </c>
      <c r="K97" s="12" t="s">
        <v>162</v>
      </c>
      <c r="L97" s="12">
        <v>4</v>
      </c>
      <c r="M97" s="12">
        <v>1</v>
      </c>
      <c r="N97" s="118" t="s">
        <v>279</v>
      </c>
    </row>
    <row r="98" spans="1:14" s="9" customFormat="1" ht="24.95" customHeight="1">
      <c r="A98" s="7"/>
      <c r="B98" s="28">
        <v>95</v>
      </c>
      <c r="C98" s="30" t="s">
        <v>189</v>
      </c>
      <c r="D98" s="527" t="s">
        <v>203</v>
      </c>
      <c r="E98" s="33" t="s">
        <v>208</v>
      </c>
      <c r="F98" s="19" t="s">
        <v>59</v>
      </c>
      <c r="G98" s="21" t="s">
        <v>118</v>
      </c>
      <c r="H98" s="12"/>
      <c r="I98" s="39"/>
      <c r="J98" s="43" t="s">
        <v>163</v>
      </c>
      <c r="K98" s="12" t="s">
        <v>163</v>
      </c>
      <c r="L98" s="12">
        <v>3</v>
      </c>
      <c r="M98" s="12">
        <v>1</v>
      </c>
      <c r="N98" s="118" t="s">
        <v>278</v>
      </c>
    </row>
    <row r="99" spans="1:14" s="9" customFormat="1" ht="24.95" customHeight="1">
      <c r="A99" s="7"/>
      <c r="B99" s="28">
        <v>96</v>
      </c>
      <c r="C99" s="30" t="s">
        <v>189</v>
      </c>
      <c r="D99" s="528"/>
      <c r="E99" s="33" t="s">
        <v>208</v>
      </c>
      <c r="F99" s="19" t="s">
        <v>60</v>
      </c>
      <c r="G99" s="21" t="s">
        <v>118</v>
      </c>
      <c r="H99" s="12"/>
      <c r="I99" s="39"/>
      <c r="J99" s="43" t="s">
        <v>163</v>
      </c>
      <c r="K99" s="12" t="s">
        <v>163</v>
      </c>
      <c r="L99" s="12">
        <v>6</v>
      </c>
      <c r="M99" s="12">
        <v>1</v>
      </c>
      <c r="N99" s="118" t="s">
        <v>278</v>
      </c>
    </row>
    <row r="100" spans="1:14" s="9" customFormat="1" ht="24.95" customHeight="1">
      <c r="A100" s="7"/>
      <c r="B100" s="28">
        <v>97</v>
      </c>
      <c r="C100" s="30" t="s">
        <v>189</v>
      </c>
      <c r="D100" s="528"/>
      <c r="E100" s="33" t="s">
        <v>209</v>
      </c>
      <c r="F100" s="19" t="s">
        <v>61</v>
      </c>
      <c r="G100" s="21" t="s">
        <v>118</v>
      </c>
      <c r="H100" s="12"/>
      <c r="I100" s="39"/>
      <c r="J100" s="43" t="s">
        <v>163</v>
      </c>
      <c r="K100" s="12" t="s">
        <v>163</v>
      </c>
      <c r="L100" s="12">
        <v>4</v>
      </c>
      <c r="M100" s="12">
        <v>1</v>
      </c>
      <c r="N100" s="118" t="s">
        <v>278</v>
      </c>
    </row>
    <row r="101" spans="1:14" s="9" customFormat="1" ht="24.95" customHeight="1">
      <c r="A101" s="7"/>
      <c r="B101" s="28">
        <v>98</v>
      </c>
      <c r="C101" s="30" t="s">
        <v>189</v>
      </c>
      <c r="D101" s="528"/>
      <c r="E101" s="33" t="s">
        <v>209</v>
      </c>
      <c r="F101" s="19" t="s">
        <v>62</v>
      </c>
      <c r="G101" s="21" t="s">
        <v>118</v>
      </c>
      <c r="H101" s="12"/>
      <c r="I101" s="39"/>
      <c r="J101" s="43" t="s">
        <v>163</v>
      </c>
      <c r="K101" s="12" t="s">
        <v>163</v>
      </c>
      <c r="L101" s="12">
        <v>5</v>
      </c>
      <c r="M101" s="12">
        <v>1</v>
      </c>
      <c r="N101" s="118" t="s">
        <v>278</v>
      </c>
    </row>
    <row r="102" spans="1:14" s="9" customFormat="1" ht="24.95" customHeight="1">
      <c r="A102" s="7"/>
      <c r="B102" s="28">
        <v>99</v>
      </c>
      <c r="C102" s="30" t="s">
        <v>672</v>
      </c>
      <c r="D102" s="528"/>
      <c r="E102" s="33" t="s">
        <v>209</v>
      </c>
      <c r="F102" s="19" t="s">
        <v>63</v>
      </c>
      <c r="G102" s="21" t="s">
        <v>118</v>
      </c>
      <c r="H102" s="12"/>
      <c r="I102" s="39"/>
      <c r="J102" s="43" t="s">
        <v>163</v>
      </c>
      <c r="K102" s="12" t="s">
        <v>163</v>
      </c>
      <c r="L102" s="12">
        <v>6</v>
      </c>
      <c r="M102" s="12">
        <v>1</v>
      </c>
      <c r="N102" s="118" t="s">
        <v>278</v>
      </c>
    </row>
    <row r="103" spans="1:14" s="9" customFormat="1" ht="24.95" customHeight="1">
      <c r="A103" s="7"/>
      <c r="B103" s="28">
        <v>100</v>
      </c>
      <c r="C103" s="30" t="s">
        <v>189</v>
      </c>
      <c r="D103" s="528"/>
      <c r="E103" s="33" t="s">
        <v>209</v>
      </c>
      <c r="F103" s="19" t="s">
        <v>64</v>
      </c>
      <c r="G103" s="21" t="s">
        <v>118</v>
      </c>
      <c r="H103" s="12"/>
      <c r="I103" s="39"/>
      <c r="J103" s="43" t="s">
        <v>163</v>
      </c>
      <c r="K103" s="12" t="s">
        <v>163</v>
      </c>
      <c r="L103" s="12">
        <v>8</v>
      </c>
      <c r="M103" s="12">
        <v>1</v>
      </c>
      <c r="N103" s="118" t="s">
        <v>278</v>
      </c>
    </row>
    <row r="104" spans="1:14" s="9" customFormat="1" ht="24.95" customHeight="1">
      <c r="A104" s="7"/>
      <c r="B104" s="28">
        <v>101</v>
      </c>
      <c r="C104" s="30" t="s">
        <v>189</v>
      </c>
      <c r="D104" s="528"/>
      <c r="E104" s="33" t="s">
        <v>265</v>
      </c>
      <c r="F104" s="19" t="s">
        <v>65</v>
      </c>
      <c r="G104" s="21" t="s">
        <v>118</v>
      </c>
      <c r="H104" s="12"/>
      <c r="I104" s="39"/>
      <c r="J104" s="43" t="s">
        <v>163</v>
      </c>
      <c r="K104" s="12" t="s">
        <v>163</v>
      </c>
      <c r="L104" s="12">
        <v>5</v>
      </c>
      <c r="M104" s="12">
        <v>1</v>
      </c>
      <c r="N104" s="118" t="s">
        <v>278</v>
      </c>
    </row>
    <row r="105" spans="1:14" s="9" customFormat="1" ht="24.95" customHeight="1">
      <c r="A105" s="7"/>
      <c r="B105" s="28">
        <v>102</v>
      </c>
      <c r="C105" s="30" t="s">
        <v>189</v>
      </c>
      <c r="D105" s="529"/>
      <c r="E105" s="33" t="s">
        <v>222</v>
      </c>
      <c r="F105" s="19" t="s">
        <v>66</v>
      </c>
      <c r="G105" s="21" t="s">
        <v>118</v>
      </c>
      <c r="H105" s="12"/>
      <c r="I105" s="39"/>
      <c r="J105" s="43" t="s">
        <v>163</v>
      </c>
      <c r="K105" s="12" t="s">
        <v>163</v>
      </c>
      <c r="L105" s="12">
        <v>4</v>
      </c>
      <c r="M105" s="12">
        <v>1</v>
      </c>
      <c r="N105" s="118" t="s">
        <v>278</v>
      </c>
    </row>
    <row r="106" spans="1:14" s="9" customFormat="1" ht="24.95" customHeight="1">
      <c r="A106" s="7"/>
      <c r="B106" s="28">
        <v>103</v>
      </c>
      <c r="C106" s="30" t="s">
        <v>189</v>
      </c>
      <c r="D106" s="524" t="s">
        <v>202</v>
      </c>
      <c r="E106" s="30" t="s">
        <v>210</v>
      </c>
      <c r="F106" s="11" t="s">
        <v>67</v>
      </c>
      <c r="G106" s="10" t="s">
        <v>118</v>
      </c>
      <c r="H106" s="12"/>
      <c r="I106" s="39"/>
      <c r="J106" s="43" t="s">
        <v>164</v>
      </c>
      <c r="K106" s="12" t="s">
        <v>164</v>
      </c>
      <c r="L106" s="12">
        <v>18</v>
      </c>
      <c r="M106" s="12">
        <v>1</v>
      </c>
      <c r="N106" s="118" t="s">
        <v>536</v>
      </c>
    </row>
    <row r="107" spans="1:14" s="9" customFormat="1" ht="24.95" customHeight="1">
      <c r="A107" s="7"/>
      <c r="B107" s="28">
        <v>104</v>
      </c>
      <c r="C107" s="30" t="s">
        <v>189</v>
      </c>
      <c r="D107" s="525"/>
      <c r="E107" s="30" t="s">
        <v>211</v>
      </c>
      <c r="F107" s="11" t="s">
        <v>68</v>
      </c>
      <c r="G107" s="10" t="s">
        <v>118</v>
      </c>
      <c r="H107" s="12"/>
      <c r="I107" s="39"/>
      <c r="J107" s="43" t="s">
        <v>164</v>
      </c>
      <c r="K107" s="12" t="s">
        <v>164</v>
      </c>
      <c r="L107" s="12">
        <v>16</v>
      </c>
      <c r="M107" s="12">
        <v>1</v>
      </c>
      <c r="N107" s="118" t="s">
        <v>536</v>
      </c>
    </row>
    <row r="108" spans="1:14" s="9" customFormat="1" ht="24.95" customHeight="1">
      <c r="A108" s="7"/>
      <c r="B108" s="28">
        <v>105</v>
      </c>
      <c r="C108" s="30" t="s">
        <v>189</v>
      </c>
      <c r="D108" s="525"/>
      <c r="E108" s="30" t="s">
        <v>211</v>
      </c>
      <c r="F108" s="11" t="s">
        <v>69</v>
      </c>
      <c r="G108" s="10" t="s">
        <v>118</v>
      </c>
      <c r="H108" s="12"/>
      <c r="I108" s="39"/>
      <c r="J108" s="43" t="s">
        <v>164</v>
      </c>
      <c r="K108" s="12" t="s">
        <v>164</v>
      </c>
      <c r="L108" s="12">
        <v>4</v>
      </c>
      <c r="M108" s="12">
        <v>1</v>
      </c>
      <c r="N108" s="118" t="s">
        <v>536</v>
      </c>
    </row>
    <row r="109" spans="1:14" s="9" customFormat="1" ht="24.95" customHeight="1">
      <c r="A109" s="7"/>
      <c r="B109" s="28">
        <v>106</v>
      </c>
      <c r="C109" s="30" t="s">
        <v>189</v>
      </c>
      <c r="D109" s="526"/>
      <c r="E109" s="30" t="s">
        <v>71</v>
      </c>
      <c r="F109" s="11" t="s">
        <v>70</v>
      </c>
      <c r="G109" s="10" t="s">
        <v>118</v>
      </c>
      <c r="H109" s="12"/>
      <c r="I109" s="39"/>
      <c r="J109" s="43" t="s">
        <v>164</v>
      </c>
      <c r="K109" s="12" t="s">
        <v>164</v>
      </c>
      <c r="L109" s="12">
        <v>13</v>
      </c>
      <c r="M109" s="12">
        <v>1</v>
      </c>
      <c r="N109" s="118" t="s">
        <v>536</v>
      </c>
    </row>
    <row r="110" spans="1:14" s="9" customFormat="1" ht="24.95" customHeight="1">
      <c r="A110" s="7"/>
      <c r="B110" s="28">
        <v>107</v>
      </c>
      <c r="C110" s="30" t="s">
        <v>189</v>
      </c>
      <c r="D110" s="30" t="s">
        <v>72</v>
      </c>
      <c r="E110" s="30" t="s">
        <v>73</v>
      </c>
      <c r="F110" s="11" t="s">
        <v>73</v>
      </c>
      <c r="G110" s="10" t="s">
        <v>118</v>
      </c>
      <c r="H110" s="12"/>
      <c r="I110" s="39"/>
      <c r="J110" s="43" t="s">
        <v>164</v>
      </c>
      <c r="K110" s="12" t="s">
        <v>164</v>
      </c>
      <c r="L110" s="12">
        <v>24</v>
      </c>
      <c r="M110" s="12">
        <v>1</v>
      </c>
      <c r="N110" s="118" t="s">
        <v>277</v>
      </c>
    </row>
    <row r="111" spans="1:14" s="9" customFormat="1" ht="24.95" customHeight="1">
      <c r="A111" s="7"/>
      <c r="B111" s="28">
        <v>108</v>
      </c>
      <c r="C111" s="30" t="s">
        <v>189</v>
      </c>
      <c r="D111" s="523" t="s">
        <v>74</v>
      </c>
      <c r="E111" s="30" t="s">
        <v>75</v>
      </c>
      <c r="F111" s="11" t="s">
        <v>35</v>
      </c>
      <c r="G111" s="10" t="s">
        <v>118</v>
      </c>
      <c r="H111" s="12"/>
      <c r="I111" s="39"/>
      <c r="J111" s="43"/>
      <c r="K111" s="12"/>
      <c r="L111" s="12"/>
      <c r="M111" s="12">
        <v>1</v>
      </c>
      <c r="N111" s="118" t="s">
        <v>270</v>
      </c>
    </row>
    <row r="112" spans="1:14" s="9" customFormat="1" ht="24.95" customHeight="1">
      <c r="A112" s="7"/>
      <c r="B112" s="28">
        <v>109</v>
      </c>
      <c r="C112" s="30" t="s">
        <v>189</v>
      </c>
      <c r="D112" s="523"/>
      <c r="E112" s="30" t="s">
        <v>75</v>
      </c>
      <c r="F112" s="11" t="s">
        <v>27</v>
      </c>
      <c r="G112" s="10" t="s">
        <v>118</v>
      </c>
      <c r="H112" s="12"/>
      <c r="I112" s="39"/>
      <c r="J112" s="43"/>
      <c r="K112" s="12"/>
      <c r="L112" s="12"/>
      <c r="M112" s="12">
        <v>1</v>
      </c>
      <c r="N112" s="118" t="s">
        <v>271</v>
      </c>
    </row>
    <row r="113" spans="1:14" s="9" customFormat="1" ht="24.95" customHeight="1">
      <c r="A113" s="7"/>
      <c r="B113" s="28">
        <v>110</v>
      </c>
      <c r="C113" s="30" t="s">
        <v>189</v>
      </c>
      <c r="D113" s="523"/>
      <c r="E113" s="30" t="s">
        <v>75</v>
      </c>
      <c r="F113" s="11" t="s">
        <v>37</v>
      </c>
      <c r="G113" s="10" t="s">
        <v>118</v>
      </c>
      <c r="H113" s="12"/>
      <c r="I113" s="39"/>
      <c r="J113" s="43"/>
      <c r="K113" s="12"/>
      <c r="L113" s="12"/>
      <c r="M113" s="12">
        <v>1</v>
      </c>
      <c r="N113" s="118" t="s">
        <v>272</v>
      </c>
    </row>
    <row r="114" spans="1:14" s="9" customFormat="1" ht="24.95" customHeight="1">
      <c r="A114" s="7"/>
      <c r="B114" s="28">
        <v>111</v>
      </c>
      <c r="C114" s="30" t="s">
        <v>189</v>
      </c>
      <c r="D114" s="523"/>
      <c r="E114" s="124" t="s">
        <v>75</v>
      </c>
      <c r="F114" s="18" t="s">
        <v>36</v>
      </c>
      <c r="G114" s="20" t="s">
        <v>118</v>
      </c>
      <c r="H114" s="4" t="s">
        <v>120</v>
      </c>
      <c r="I114" s="40" t="s">
        <v>206</v>
      </c>
      <c r="J114" s="43"/>
      <c r="K114" s="12"/>
      <c r="L114" s="12"/>
      <c r="M114" s="12"/>
      <c r="N114" s="118"/>
    </row>
    <row r="115" spans="1:14" s="9" customFormat="1" ht="24.95" customHeight="1">
      <c r="A115" s="7"/>
      <c r="B115" s="28">
        <v>112</v>
      </c>
      <c r="C115" s="30" t="s">
        <v>189</v>
      </c>
      <c r="D115" s="523"/>
      <c r="E115" s="30" t="s">
        <v>75</v>
      </c>
      <c r="F115" s="11" t="s">
        <v>114</v>
      </c>
      <c r="G115" s="10" t="s">
        <v>118</v>
      </c>
      <c r="H115" s="12" t="s">
        <v>962</v>
      </c>
      <c r="I115" s="39" t="s">
        <v>206</v>
      </c>
      <c r="J115" s="43" t="s">
        <v>165</v>
      </c>
      <c r="K115" s="12" t="s">
        <v>165</v>
      </c>
      <c r="L115" s="12">
        <v>12</v>
      </c>
      <c r="M115" s="12">
        <v>1</v>
      </c>
      <c r="N115" s="249" t="s">
        <v>802</v>
      </c>
    </row>
    <row r="116" spans="1:14" s="9" customFormat="1" ht="34.5">
      <c r="A116" s="7"/>
      <c r="B116" s="28">
        <v>113</v>
      </c>
      <c r="C116" s="30" t="s">
        <v>189</v>
      </c>
      <c r="D116" s="523"/>
      <c r="E116" s="124" t="s">
        <v>75</v>
      </c>
      <c r="F116" s="18" t="s">
        <v>115</v>
      </c>
      <c r="G116" s="20" t="s">
        <v>118</v>
      </c>
      <c r="H116" s="253" t="s">
        <v>961</v>
      </c>
      <c r="I116" s="40" t="s">
        <v>206</v>
      </c>
      <c r="J116" s="43"/>
      <c r="K116" s="12"/>
      <c r="L116" s="12"/>
      <c r="M116" s="12"/>
      <c r="N116" s="249" t="s">
        <v>275</v>
      </c>
    </row>
    <row r="117" spans="1:14" s="9" customFormat="1" ht="24.95" customHeight="1">
      <c r="A117" s="7"/>
      <c r="B117" s="28">
        <v>114</v>
      </c>
      <c r="C117" s="30" t="s">
        <v>189</v>
      </c>
      <c r="D117" s="523"/>
      <c r="E117" s="30" t="s">
        <v>75</v>
      </c>
      <c r="F117" s="11" t="s">
        <v>116</v>
      </c>
      <c r="G117" s="10" t="s">
        <v>118</v>
      </c>
      <c r="H117" s="12" t="s">
        <v>962</v>
      </c>
      <c r="I117" s="39" t="s">
        <v>206</v>
      </c>
      <c r="J117" s="43" t="s">
        <v>165</v>
      </c>
      <c r="K117" s="12" t="s">
        <v>165</v>
      </c>
      <c r="L117" s="12">
        <v>8</v>
      </c>
      <c r="M117" s="12">
        <v>1</v>
      </c>
      <c r="N117" s="249" t="s">
        <v>802</v>
      </c>
    </row>
    <row r="118" spans="1:14" s="9" customFormat="1" ht="24.95" customHeight="1">
      <c r="A118" s="7"/>
      <c r="B118" s="28">
        <v>115</v>
      </c>
      <c r="C118" s="30" t="s">
        <v>189</v>
      </c>
      <c r="D118" s="523"/>
      <c r="E118" s="30" t="s">
        <v>75</v>
      </c>
      <c r="F118" s="11" t="s">
        <v>38</v>
      </c>
      <c r="G118" s="10" t="s">
        <v>118</v>
      </c>
      <c r="H118" s="12"/>
      <c r="I118" s="39"/>
      <c r="J118" s="43"/>
      <c r="K118" s="12"/>
      <c r="L118" s="12"/>
      <c r="M118" s="12">
        <v>1</v>
      </c>
      <c r="N118" s="118" t="s">
        <v>273</v>
      </c>
    </row>
    <row r="119" spans="1:14" s="9" customFormat="1" ht="24.95" customHeight="1">
      <c r="A119" s="7"/>
      <c r="B119" s="28">
        <v>116</v>
      </c>
      <c r="C119" s="30" t="s">
        <v>189</v>
      </c>
      <c r="D119" s="523"/>
      <c r="E119" s="32" t="s">
        <v>76</v>
      </c>
      <c r="F119" s="18" t="s">
        <v>76</v>
      </c>
      <c r="G119" s="20" t="s">
        <v>118</v>
      </c>
      <c r="H119" s="4" t="s">
        <v>120</v>
      </c>
      <c r="I119" s="40" t="s">
        <v>206</v>
      </c>
      <c r="J119" s="43"/>
      <c r="K119" s="12"/>
      <c r="L119" s="12"/>
      <c r="M119" s="12"/>
      <c r="N119" s="118" t="s">
        <v>274</v>
      </c>
    </row>
    <row r="120" spans="1:14" s="9" customFormat="1" ht="24.95" customHeight="1">
      <c r="A120" s="7"/>
      <c r="B120" s="28">
        <v>117</v>
      </c>
      <c r="C120" s="30" t="s">
        <v>189</v>
      </c>
      <c r="D120" s="523"/>
      <c r="E120" s="32" t="s">
        <v>212</v>
      </c>
      <c r="F120" s="18" t="s">
        <v>77</v>
      </c>
      <c r="G120" s="20" t="s">
        <v>118</v>
      </c>
      <c r="H120" s="4" t="s">
        <v>120</v>
      </c>
      <c r="I120" s="40" t="s">
        <v>206</v>
      </c>
      <c r="J120" s="43"/>
      <c r="K120" s="12"/>
      <c r="L120" s="12"/>
      <c r="M120" s="12"/>
      <c r="N120" s="118"/>
    </row>
    <row r="121" spans="1:14" s="9" customFormat="1" ht="24.95" customHeight="1">
      <c r="A121" s="7"/>
      <c r="B121" s="28">
        <v>118</v>
      </c>
      <c r="C121" s="30" t="s">
        <v>189</v>
      </c>
      <c r="D121" s="523"/>
      <c r="E121" s="127" t="s">
        <v>78</v>
      </c>
      <c r="F121" s="167" t="s">
        <v>78</v>
      </c>
      <c r="G121" s="129" t="s">
        <v>118</v>
      </c>
      <c r="H121" s="130" t="s">
        <v>282</v>
      </c>
      <c r="I121" s="131" t="s">
        <v>206</v>
      </c>
      <c r="J121" s="43"/>
      <c r="K121" s="12"/>
      <c r="L121" s="12"/>
      <c r="M121" s="12"/>
      <c r="N121" s="118"/>
    </row>
    <row r="122" spans="1:14" s="9" customFormat="1" ht="24.95" customHeight="1">
      <c r="A122" s="7"/>
      <c r="B122" s="28">
        <v>119</v>
      </c>
      <c r="C122" s="30" t="s">
        <v>189</v>
      </c>
      <c r="D122" s="523"/>
      <c r="E122" s="127" t="s">
        <v>78</v>
      </c>
      <c r="F122" s="167" t="s">
        <v>79</v>
      </c>
      <c r="G122" s="129" t="s">
        <v>123</v>
      </c>
      <c r="H122" s="130" t="s">
        <v>281</v>
      </c>
      <c r="I122" s="131" t="s">
        <v>206</v>
      </c>
      <c r="J122" s="43"/>
      <c r="K122" s="12"/>
      <c r="L122" s="12"/>
      <c r="M122" s="12"/>
      <c r="N122" s="118"/>
    </row>
    <row r="123" spans="1:14" s="9" customFormat="1" ht="24.95" customHeight="1">
      <c r="A123" s="7"/>
      <c r="B123" s="28">
        <v>120</v>
      </c>
      <c r="C123" s="30" t="s">
        <v>189</v>
      </c>
      <c r="D123" s="523"/>
      <c r="E123" s="127" t="s">
        <v>78</v>
      </c>
      <c r="F123" s="167" t="s">
        <v>80</v>
      </c>
      <c r="G123" s="129" t="s">
        <v>123</v>
      </c>
      <c r="H123" s="130" t="s">
        <v>281</v>
      </c>
      <c r="I123" s="131" t="s">
        <v>206</v>
      </c>
      <c r="J123" s="43"/>
      <c r="K123" s="12"/>
      <c r="L123" s="12"/>
      <c r="M123" s="12"/>
      <c r="N123" s="118"/>
    </row>
    <row r="124" spans="1:14" s="9" customFormat="1" ht="24.95" customHeight="1">
      <c r="A124" s="7"/>
      <c r="B124" s="28">
        <v>121</v>
      </c>
      <c r="C124" s="30" t="s">
        <v>189</v>
      </c>
      <c r="D124" s="523"/>
      <c r="E124" s="127" t="s">
        <v>78</v>
      </c>
      <c r="F124" s="167" t="s">
        <v>80</v>
      </c>
      <c r="G124" s="129" t="s">
        <v>123</v>
      </c>
      <c r="H124" s="130" t="s">
        <v>281</v>
      </c>
      <c r="I124" s="131" t="s">
        <v>206</v>
      </c>
      <c r="J124" s="43"/>
      <c r="K124" s="12"/>
      <c r="L124" s="12"/>
      <c r="M124" s="12"/>
      <c r="N124" s="118"/>
    </row>
    <row r="125" spans="1:14" s="9" customFormat="1" ht="24.95" customHeight="1">
      <c r="A125" s="7"/>
      <c r="B125" s="28">
        <v>122</v>
      </c>
      <c r="C125" s="30" t="s">
        <v>189</v>
      </c>
      <c r="D125" s="523"/>
      <c r="E125" s="30" t="s">
        <v>230</v>
      </c>
      <c r="F125" s="11" t="s">
        <v>66</v>
      </c>
      <c r="G125" s="10" t="s">
        <v>117</v>
      </c>
      <c r="H125" s="12"/>
      <c r="I125" s="39"/>
      <c r="J125" s="43" t="s">
        <v>166</v>
      </c>
      <c r="K125" s="12" t="s">
        <v>166</v>
      </c>
      <c r="L125" s="12">
        <v>12</v>
      </c>
      <c r="M125" s="12">
        <v>1</v>
      </c>
      <c r="N125" s="118" t="s">
        <v>802</v>
      </c>
    </row>
    <row r="126" spans="1:14" s="9" customFormat="1" ht="24.95" customHeight="1">
      <c r="A126" s="7"/>
      <c r="B126" s="28">
        <v>123</v>
      </c>
      <c r="C126" s="30" t="s">
        <v>189</v>
      </c>
      <c r="D126" s="523" t="s">
        <v>201</v>
      </c>
      <c r="E126" s="30" t="s">
        <v>213</v>
      </c>
      <c r="F126" s="11" t="s">
        <v>81</v>
      </c>
      <c r="G126" s="10" t="s">
        <v>117</v>
      </c>
      <c r="H126" s="12" t="s">
        <v>962</v>
      </c>
      <c r="I126" s="39" t="s">
        <v>206</v>
      </c>
      <c r="J126" s="43" t="s">
        <v>166</v>
      </c>
      <c r="K126" s="12" t="s">
        <v>166</v>
      </c>
      <c r="L126" s="12">
        <v>5</v>
      </c>
      <c r="M126" s="12">
        <v>1</v>
      </c>
      <c r="N126" s="249" t="s">
        <v>280</v>
      </c>
    </row>
    <row r="127" spans="1:14" s="9" customFormat="1" ht="24.95" customHeight="1">
      <c r="A127" s="7"/>
      <c r="B127" s="28">
        <v>124</v>
      </c>
      <c r="C127" s="30" t="s">
        <v>189</v>
      </c>
      <c r="D127" s="523"/>
      <c r="E127" s="30" t="s">
        <v>82</v>
      </c>
      <c r="F127" s="11" t="s">
        <v>83</v>
      </c>
      <c r="G127" s="10" t="s">
        <v>117</v>
      </c>
      <c r="H127" s="12" t="s">
        <v>962</v>
      </c>
      <c r="I127" s="39" t="s">
        <v>206</v>
      </c>
      <c r="J127" s="43" t="s">
        <v>166</v>
      </c>
      <c r="K127" s="12" t="s">
        <v>166</v>
      </c>
      <c r="L127" s="12">
        <v>6</v>
      </c>
      <c r="M127" s="12">
        <v>1</v>
      </c>
      <c r="N127" s="249" t="s">
        <v>280</v>
      </c>
    </row>
    <row r="128" spans="1:14" s="9" customFormat="1" ht="24.95" customHeight="1">
      <c r="A128" s="7"/>
      <c r="B128" s="28">
        <v>125</v>
      </c>
      <c r="C128" s="30" t="s">
        <v>189</v>
      </c>
      <c r="D128" s="523"/>
      <c r="E128" s="30" t="s">
        <v>84</v>
      </c>
      <c r="F128" s="11" t="s">
        <v>85</v>
      </c>
      <c r="G128" s="10" t="s">
        <v>117</v>
      </c>
      <c r="H128" s="12" t="s">
        <v>962</v>
      </c>
      <c r="I128" s="39" t="s">
        <v>206</v>
      </c>
      <c r="J128" s="43" t="s">
        <v>166</v>
      </c>
      <c r="K128" s="12" t="s">
        <v>166</v>
      </c>
      <c r="L128" s="12">
        <v>7</v>
      </c>
      <c r="M128" s="12">
        <v>1</v>
      </c>
      <c r="N128" s="249" t="s">
        <v>280</v>
      </c>
    </row>
    <row r="129" spans="1:15" s="9" customFormat="1" ht="24.95" customHeight="1">
      <c r="A129" s="7"/>
      <c r="B129" s="28">
        <v>126</v>
      </c>
      <c r="C129" s="30" t="s">
        <v>189</v>
      </c>
      <c r="D129" s="524" t="s">
        <v>86</v>
      </c>
      <c r="E129" s="30" t="s">
        <v>87</v>
      </c>
      <c r="F129" s="11" t="s">
        <v>88</v>
      </c>
      <c r="G129" s="10" t="s">
        <v>117</v>
      </c>
      <c r="H129" s="12"/>
      <c r="I129" s="39"/>
      <c r="J129" s="43" t="s">
        <v>249</v>
      </c>
      <c r="K129" s="43" t="s">
        <v>249</v>
      </c>
      <c r="L129" s="12">
        <v>7</v>
      </c>
      <c r="M129" s="12">
        <v>1</v>
      </c>
      <c r="N129" s="118" t="s">
        <v>534</v>
      </c>
    </row>
    <row r="130" spans="1:15" s="9" customFormat="1" ht="24.95" customHeight="1">
      <c r="A130" s="7"/>
      <c r="B130" s="28">
        <v>127</v>
      </c>
      <c r="C130" s="30" t="s">
        <v>189</v>
      </c>
      <c r="D130" s="525"/>
      <c r="E130" s="30" t="s">
        <v>87</v>
      </c>
      <c r="F130" s="11" t="s">
        <v>89</v>
      </c>
      <c r="G130" s="10" t="s">
        <v>117</v>
      </c>
      <c r="H130" s="12"/>
      <c r="I130" s="39"/>
      <c r="J130" s="43" t="s">
        <v>249</v>
      </c>
      <c r="K130" s="43" t="s">
        <v>249</v>
      </c>
      <c r="L130" s="12">
        <v>10</v>
      </c>
      <c r="M130" s="12">
        <v>1</v>
      </c>
      <c r="N130" s="118" t="s">
        <v>534</v>
      </c>
    </row>
    <row r="131" spans="1:15" s="9" customFormat="1" ht="24.95" customHeight="1">
      <c r="A131" s="7"/>
      <c r="B131" s="28">
        <v>128</v>
      </c>
      <c r="C131" s="30" t="s">
        <v>189</v>
      </c>
      <c r="D131" s="525"/>
      <c r="E131" s="30" t="s">
        <v>87</v>
      </c>
      <c r="F131" s="11" t="s">
        <v>90</v>
      </c>
      <c r="G131" s="10" t="s">
        <v>117</v>
      </c>
      <c r="H131" s="12"/>
      <c r="I131" s="39"/>
      <c r="J131" s="43" t="s">
        <v>249</v>
      </c>
      <c r="K131" s="43" t="s">
        <v>249</v>
      </c>
      <c r="L131" s="12">
        <v>4</v>
      </c>
      <c r="M131" s="12">
        <v>1</v>
      </c>
      <c r="N131" s="118" t="s">
        <v>534</v>
      </c>
    </row>
    <row r="132" spans="1:15" s="9" customFormat="1" ht="24.95" customHeight="1">
      <c r="A132" s="7"/>
      <c r="B132" s="28">
        <v>129</v>
      </c>
      <c r="C132" s="30" t="s">
        <v>189</v>
      </c>
      <c r="D132" s="525"/>
      <c r="E132" s="30" t="s">
        <v>87</v>
      </c>
      <c r="F132" s="11" t="s">
        <v>91</v>
      </c>
      <c r="G132" s="10" t="s">
        <v>117</v>
      </c>
      <c r="H132" s="12"/>
      <c r="I132" s="39"/>
      <c r="J132" s="43" t="s">
        <v>249</v>
      </c>
      <c r="K132" s="43" t="s">
        <v>249</v>
      </c>
      <c r="L132" s="12">
        <v>11</v>
      </c>
      <c r="M132" s="12">
        <v>1</v>
      </c>
      <c r="N132" s="118" t="s">
        <v>534</v>
      </c>
    </row>
    <row r="133" spans="1:15" s="9" customFormat="1" ht="24.95" customHeight="1">
      <c r="A133" s="7"/>
      <c r="B133" s="28">
        <v>130</v>
      </c>
      <c r="C133" s="30" t="s">
        <v>189</v>
      </c>
      <c r="D133" s="525"/>
      <c r="E133" s="30" t="s">
        <v>87</v>
      </c>
      <c r="F133" s="11" t="s">
        <v>113</v>
      </c>
      <c r="G133" s="10" t="s">
        <v>117</v>
      </c>
      <c r="H133" s="12"/>
      <c r="I133" s="39"/>
      <c r="J133" s="43" t="s">
        <v>249</v>
      </c>
      <c r="K133" s="43" t="s">
        <v>249</v>
      </c>
      <c r="L133" s="12">
        <v>6</v>
      </c>
      <c r="M133" s="12">
        <v>1</v>
      </c>
      <c r="N133" s="118" t="s">
        <v>534</v>
      </c>
    </row>
    <row r="134" spans="1:15" s="9" customFormat="1" ht="24.95" customHeight="1">
      <c r="A134" s="7"/>
      <c r="B134" s="28">
        <v>131</v>
      </c>
      <c r="C134" s="30" t="s">
        <v>189</v>
      </c>
      <c r="D134" s="525"/>
      <c r="E134" s="30" t="s">
        <v>184</v>
      </c>
      <c r="F134" s="11" t="s">
        <v>92</v>
      </c>
      <c r="G134" s="10" t="s">
        <v>117</v>
      </c>
      <c r="H134" s="12"/>
      <c r="I134" s="39"/>
      <c r="J134" s="43" t="s">
        <v>250</v>
      </c>
      <c r="K134" s="43" t="s">
        <v>250</v>
      </c>
      <c r="L134" s="12">
        <v>6</v>
      </c>
      <c r="M134" s="12">
        <v>1</v>
      </c>
      <c r="N134" s="118" t="s">
        <v>276</v>
      </c>
    </row>
    <row r="135" spans="1:15" s="9" customFormat="1" ht="24.95" customHeight="1">
      <c r="A135" s="7"/>
      <c r="B135" s="28">
        <v>132</v>
      </c>
      <c r="C135" s="30" t="s">
        <v>189</v>
      </c>
      <c r="D135" s="525"/>
      <c r="E135" s="30" t="s">
        <v>184</v>
      </c>
      <c r="F135" s="11" t="s">
        <v>93</v>
      </c>
      <c r="G135" s="10" t="s">
        <v>117</v>
      </c>
      <c r="H135" s="12"/>
      <c r="I135" s="39"/>
      <c r="J135" s="43" t="s">
        <v>250</v>
      </c>
      <c r="K135" s="43" t="s">
        <v>250</v>
      </c>
      <c r="L135" s="12">
        <v>11</v>
      </c>
      <c r="M135" s="12">
        <v>1</v>
      </c>
      <c r="N135" s="118" t="s">
        <v>276</v>
      </c>
    </row>
    <row r="136" spans="1:15" s="9" customFormat="1" ht="24.95" customHeight="1">
      <c r="A136" s="7"/>
      <c r="B136" s="28">
        <v>133</v>
      </c>
      <c r="C136" s="30" t="s">
        <v>189</v>
      </c>
      <c r="D136" s="525"/>
      <c r="E136" s="30" t="s">
        <v>184</v>
      </c>
      <c r="F136" s="11" t="s">
        <v>94</v>
      </c>
      <c r="G136" s="10" t="s">
        <v>117</v>
      </c>
      <c r="H136" s="12"/>
      <c r="I136" s="39"/>
      <c r="J136" s="43" t="s">
        <v>250</v>
      </c>
      <c r="K136" s="43" t="s">
        <v>250</v>
      </c>
      <c r="L136" s="12">
        <v>1</v>
      </c>
      <c r="M136" s="12">
        <v>1</v>
      </c>
      <c r="N136" s="118" t="s">
        <v>276</v>
      </c>
    </row>
    <row r="137" spans="1:15" s="9" customFormat="1" ht="24.95" customHeight="1">
      <c r="A137" s="7"/>
      <c r="B137" s="28">
        <v>134</v>
      </c>
      <c r="C137" s="30" t="s">
        <v>189</v>
      </c>
      <c r="D137" s="525"/>
      <c r="E137" s="30" t="s">
        <v>214</v>
      </c>
      <c r="F137" s="11" t="s">
        <v>95</v>
      </c>
      <c r="G137" s="10" t="s">
        <v>117</v>
      </c>
      <c r="H137" s="12"/>
      <c r="I137" s="39"/>
      <c r="J137" s="43" t="s">
        <v>251</v>
      </c>
      <c r="K137" s="43" t="s">
        <v>251</v>
      </c>
      <c r="L137" s="12">
        <v>9</v>
      </c>
      <c r="M137" s="12">
        <v>1</v>
      </c>
      <c r="N137" s="118" t="s">
        <v>276</v>
      </c>
      <c r="O137" s="9" t="s">
        <v>960</v>
      </c>
    </row>
    <row r="138" spans="1:15" s="9" customFormat="1" ht="24.95" customHeight="1">
      <c r="A138" s="7"/>
      <c r="B138" s="28">
        <v>135</v>
      </c>
      <c r="C138" s="30" t="s">
        <v>189</v>
      </c>
      <c r="D138" s="525"/>
      <c r="E138" s="30" t="s">
        <v>214</v>
      </c>
      <c r="F138" s="11" t="s">
        <v>96</v>
      </c>
      <c r="G138" s="10" t="s">
        <v>117</v>
      </c>
      <c r="H138" s="12"/>
      <c r="I138" s="39"/>
      <c r="J138" s="43" t="s">
        <v>251</v>
      </c>
      <c r="K138" s="43" t="s">
        <v>251</v>
      </c>
      <c r="L138" s="12">
        <v>8</v>
      </c>
      <c r="M138" s="12">
        <v>1</v>
      </c>
      <c r="N138" s="118" t="s">
        <v>276</v>
      </c>
      <c r="O138" s="9" t="s">
        <v>960</v>
      </c>
    </row>
    <row r="139" spans="1:15" s="9" customFormat="1" ht="24.95" customHeight="1">
      <c r="A139" s="7"/>
      <c r="B139" s="28">
        <v>136</v>
      </c>
      <c r="C139" s="30" t="s">
        <v>189</v>
      </c>
      <c r="D139" s="526"/>
      <c r="E139" s="30" t="s">
        <v>214</v>
      </c>
      <c r="F139" s="11" t="s">
        <v>97</v>
      </c>
      <c r="G139" s="10" t="s">
        <v>117</v>
      </c>
      <c r="H139" s="12"/>
      <c r="I139" s="39"/>
      <c r="J139" s="43" t="s">
        <v>251</v>
      </c>
      <c r="K139" s="43" t="s">
        <v>251</v>
      </c>
      <c r="L139" s="12">
        <v>12</v>
      </c>
      <c r="M139" s="12">
        <v>1</v>
      </c>
      <c r="N139" s="118" t="s">
        <v>276</v>
      </c>
      <c r="O139" s="9" t="s">
        <v>960</v>
      </c>
    </row>
    <row r="140" spans="1:15" s="9" customFormat="1" ht="24.95" customHeight="1">
      <c r="A140" s="7"/>
      <c r="B140" s="28">
        <v>137</v>
      </c>
      <c r="C140" s="30" t="s">
        <v>189</v>
      </c>
      <c r="D140" s="534" t="s">
        <v>200</v>
      </c>
      <c r="E140" s="32" t="s">
        <v>215</v>
      </c>
      <c r="F140" s="18" t="s">
        <v>98</v>
      </c>
      <c r="G140" s="20" t="s">
        <v>117</v>
      </c>
      <c r="H140" s="4" t="s">
        <v>120</v>
      </c>
      <c r="I140" s="40" t="s">
        <v>206</v>
      </c>
      <c r="J140" s="43"/>
      <c r="K140" s="12"/>
      <c r="L140" s="12"/>
      <c r="M140" s="12"/>
      <c r="N140" s="118"/>
    </row>
    <row r="141" spans="1:15" s="9" customFormat="1" ht="24.95" customHeight="1">
      <c r="A141" s="7"/>
      <c r="B141" s="28">
        <v>138</v>
      </c>
      <c r="C141" s="30" t="s">
        <v>189</v>
      </c>
      <c r="D141" s="534"/>
      <c r="E141" s="32" t="s">
        <v>216</v>
      </c>
      <c r="F141" s="18" t="s">
        <v>99</v>
      </c>
      <c r="G141" s="20" t="s">
        <v>117</v>
      </c>
      <c r="H141" s="4" t="s">
        <v>120</v>
      </c>
      <c r="I141" s="40" t="s">
        <v>206</v>
      </c>
      <c r="J141" s="43"/>
      <c r="K141" s="12"/>
      <c r="L141" s="12"/>
      <c r="M141" s="12"/>
      <c r="N141" s="118"/>
    </row>
    <row r="142" spans="1:15" s="9" customFormat="1" ht="24.95" customHeight="1">
      <c r="A142" s="7"/>
      <c r="B142" s="28">
        <v>139</v>
      </c>
      <c r="C142" s="30" t="s">
        <v>189</v>
      </c>
      <c r="D142" s="534"/>
      <c r="E142" s="32" t="s">
        <v>216</v>
      </c>
      <c r="F142" s="18" t="s">
        <v>100</v>
      </c>
      <c r="G142" s="20" t="s">
        <v>117</v>
      </c>
      <c r="H142" s="4" t="s">
        <v>120</v>
      </c>
      <c r="I142" s="40" t="s">
        <v>206</v>
      </c>
      <c r="J142" s="43"/>
      <c r="K142" s="12"/>
      <c r="L142" s="12"/>
      <c r="M142" s="12"/>
      <c r="N142" s="118"/>
    </row>
    <row r="143" spans="1:15" s="9" customFormat="1" ht="24.95" customHeight="1">
      <c r="A143" s="7"/>
      <c r="B143" s="28">
        <v>140</v>
      </c>
      <c r="C143" s="30" t="s">
        <v>189</v>
      </c>
      <c r="D143" s="534"/>
      <c r="E143" s="32" t="s">
        <v>217</v>
      </c>
      <c r="F143" s="18" t="s">
        <v>101</v>
      </c>
      <c r="G143" s="20" t="s">
        <v>117</v>
      </c>
      <c r="H143" s="4" t="s">
        <v>120</v>
      </c>
      <c r="I143" s="40" t="s">
        <v>206</v>
      </c>
      <c r="J143" s="43"/>
      <c r="K143" s="12"/>
      <c r="L143" s="12"/>
      <c r="M143" s="12"/>
      <c r="N143" s="118"/>
    </row>
    <row r="144" spans="1:15" s="9" customFormat="1" ht="24.95" customHeight="1">
      <c r="A144" s="7"/>
      <c r="B144" s="28">
        <v>141</v>
      </c>
      <c r="C144" s="30" t="s">
        <v>189</v>
      </c>
      <c r="D144" s="534"/>
      <c r="E144" s="32" t="s">
        <v>217</v>
      </c>
      <c r="F144" s="18" t="s">
        <v>102</v>
      </c>
      <c r="G144" s="20" t="s">
        <v>117</v>
      </c>
      <c r="H144" s="4" t="s">
        <v>120</v>
      </c>
      <c r="I144" s="40" t="s">
        <v>206</v>
      </c>
      <c r="J144" s="43"/>
      <c r="K144" s="12"/>
      <c r="L144" s="12"/>
      <c r="M144" s="12"/>
      <c r="N144" s="118"/>
    </row>
    <row r="145" spans="1:14" s="9" customFormat="1" ht="24.95" customHeight="1">
      <c r="A145" s="7"/>
      <c r="B145" s="28">
        <v>142</v>
      </c>
      <c r="C145" s="30" t="s">
        <v>189</v>
      </c>
      <c r="D145" s="534"/>
      <c r="E145" s="32" t="s">
        <v>217</v>
      </c>
      <c r="F145" s="18" t="s">
        <v>95</v>
      </c>
      <c r="G145" s="20" t="s">
        <v>117</v>
      </c>
      <c r="H145" s="4" t="s">
        <v>120</v>
      </c>
      <c r="I145" s="40" t="s">
        <v>206</v>
      </c>
      <c r="J145" s="43"/>
      <c r="K145" s="12"/>
      <c r="L145" s="12"/>
      <c r="M145" s="12"/>
      <c r="N145" s="118"/>
    </row>
    <row r="146" spans="1:14" s="9" customFormat="1" ht="24.95" customHeight="1">
      <c r="A146" s="7"/>
      <c r="B146" s="28">
        <v>143</v>
      </c>
      <c r="C146" s="30" t="s">
        <v>189</v>
      </c>
      <c r="D146" s="534"/>
      <c r="E146" s="32" t="s">
        <v>218</v>
      </c>
      <c r="F146" s="18" t="s">
        <v>103</v>
      </c>
      <c r="G146" s="20" t="s">
        <v>117</v>
      </c>
      <c r="H146" s="4" t="s">
        <v>120</v>
      </c>
      <c r="I146" s="40" t="s">
        <v>206</v>
      </c>
      <c r="J146" s="43"/>
      <c r="K146" s="12"/>
      <c r="L146" s="12"/>
      <c r="M146" s="12"/>
      <c r="N146" s="118"/>
    </row>
    <row r="147" spans="1:14" s="9" customFormat="1" ht="24.95" customHeight="1">
      <c r="A147" s="7"/>
      <c r="B147" s="28">
        <v>144</v>
      </c>
      <c r="C147" s="30" t="s">
        <v>189</v>
      </c>
      <c r="D147" s="534"/>
      <c r="E147" s="32" t="s">
        <v>218</v>
      </c>
      <c r="F147" s="18" t="s">
        <v>111</v>
      </c>
      <c r="G147" s="20" t="s">
        <v>117</v>
      </c>
      <c r="H147" s="4" t="s">
        <v>120</v>
      </c>
      <c r="I147" s="40" t="s">
        <v>206</v>
      </c>
      <c r="J147" s="43"/>
      <c r="K147" s="12"/>
      <c r="L147" s="12"/>
      <c r="M147" s="12"/>
      <c r="N147" s="118"/>
    </row>
    <row r="148" spans="1:14" s="9" customFormat="1" ht="24.95" customHeight="1">
      <c r="A148" s="7"/>
      <c r="B148" s="28">
        <v>145</v>
      </c>
      <c r="C148" s="30" t="s">
        <v>189</v>
      </c>
      <c r="D148" s="534"/>
      <c r="E148" s="32" t="s">
        <v>218</v>
      </c>
      <c r="F148" s="18" t="s">
        <v>112</v>
      </c>
      <c r="G148" s="20" t="s">
        <v>117</v>
      </c>
      <c r="H148" s="4" t="s">
        <v>120</v>
      </c>
      <c r="I148" s="40" t="s">
        <v>206</v>
      </c>
      <c r="J148" s="43"/>
      <c r="K148" s="12"/>
      <c r="L148" s="12"/>
      <c r="M148" s="12"/>
      <c r="N148" s="118"/>
    </row>
    <row r="149" spans="1:14" s="9" customFormat="1" ht="34.5">
      <c r="A149" s="7"/>
      <c r="B149" s="28">
        <v>146</v>
      </c>
      <c r="C149" s="30" t="s">
        <v>189</v>
      </c>
      <c r="D149" s="535" t="s">
        <v>199</v>
      </c>
      <c r="E149" s="122" t="s">
        <v>219</v>
      </c>
      <c r="F149" s="19" t="s">
        <v>104</v>
      </c>
      <c r="G149" s="21" t="s">
        <v>117</v>
      </c>
      <c r="H149" s="270" t="s">
        <v>961</v>
      </c>
      <c r="I149" s="126" t="s">
        <v>206</v>
      </c>
      <c r="J149" s="43"/>
      <c r="K149" s="12"/>
      <c r="L149" s="12"/>
      <c r="M149" s="12"/>
      <c r="N149" s="249"/>
    </row>
    <row r="150" spans="1:14" s="9" customFormat="1" ht="24.95" customHeight="1">
      <c r="A150" s="7"/>
      <c r="B150" s="28">
        <v>147</v>
      </c>
      <c r="C150" s="30" t="s">
        <v>189</v>
      </c>
      <c r="D150" s="535"/>
      <c r="E150" s="122" t="s">
        <v>220</v>
      </c>
      <c r="F150" s="19" t="s">
        <v>105</v>
      </c>
      <c r="G150" s="21" t="s">
        <v>117</v>
      </c>
      <c r="H150" s="125" t="s">
        <v>120</v>
      </c>
      <c r="I150" s="126" t="s">
        <v>206</v>
      </c>
      <c r="J150" s="43"/>
      <c r="K150" s="12"/>
      <c r="L150" s="12"/>
      <c r="M150" s="12"/>
      <c r="N150" s="118" t="s">
        <v>1013</v>
      </c>
    </row>
    <row r="151" spans="1:14" s="9" customFormat="1" ht="24.95" customHeight="1">
      <c r="A151" s="7"/>
      <c r="B151" s="28">
        <v>148</v>
      </c>
      <c r="C151" s="30" t="s">
        <v>189</v>
      </c>
      <c r="D151" s="535"/>
      <c r="E151" s="122" t="s">
        <v>220</v>
      </c>
      <c r="F151" s="19" t="s">
        <v>106</v>
      </c>
      <c r="G151" s="21" t="s">
        <v>117</v>
      </c>
      <c r="H151" s="125" t="s">
        <v>120</v>
      </c>
      <c r="I151" s="126" t="s">
        <v>206</v>
      </c>
      <c r="J151" s="43"/>
      <c r="K151" s="12"/>
      <c r="L151" s="12"/>
      <c r="M151" s="12"/>
      <c r="N151" s="118" t="s">
        <v>1013</v>
      </c>
    </row>
    <row r="152" spans="1:14" s="9" customFormat="1" ht="24.95" customHeight="1">
      <c r="A152" s="7"/>
      <c r="B152" s="28">
        <v>149</v>
      </c>
      <c r="C152" s="30" t="s">
        <v>189</v>
      </c>
      <c r="D152" s="535"/>
      <c r="E152" s="122" t="s">
        <v>220</v>
      </c>
      <c r="F152" s="19" t="s">
        <v>110</v>
      </c>
      <c r="G152" s="21" t="s">
        <v>117</v>
      </c>
      <c r="H152" s="125" t="s">
        <v>120</v>
      </c>
      <c r="I152" s="126" t="s">
        <v>206</v>
      </c>
      <c r="J152" s="43"/>
      <c r="K152" s="12"/>
      <c r="L152" s="12"/>
      <c r="M152" s="12"/>
      <c r="N152" s="118" t="s">
        <v>1013</v>
      </c>
    </row>
    <row r="153" spans="1:14" s="9" customFormat="1" ht="34.5">
      <c r="A153" s="7"/>
      <c r="B153" s="28">
        <v>150</v>
      </c>
      <c r="C153" s="123" t="s">
        <v>189</v>
      </c>
      <c r="D153" s="530" t="s">
        <v>496</v>
      </c>
      <c r="E153" s="124" t="s">
        <v>497</v>
      </c>
      <c r="F153" s="124" t="s">
        <v>497</v>
      </c>
      <c r="G153" s="20" t="s">
        <v>501</v>
      </c>
      <c r="H153" s="253" t="s">
        <v>961</v>
      </c>
      <c r="I153" s="40" t="s">
        <v>206</v>
      </c>
      <c r="J153" s="43"/>
      <c r="K153" s="43"/>
      <c r="L153" s="12"/>
      <c r="M153" s="12"/>
      <c r="N153" s="249"/>
    </row>
    <row r="154" spans="1:14" s="9" customFormat="1" ht="34.5">
      <c r="A154" s="7"/>
      <c r="B154" s="28">
        <v>151</v>
      </c>
      <c r="C154" s="123" t="s">
        <v>189</v>
      </c>
      <c r="D154" s="532"/>
      <c r="E154" s="124" t="s">
        <v>498</v>
      </c>
      <c r="F154" s="124" t="s">
        <v>498</v>
      </c>
      <c r="G154" s="20" t="s">
        <v>501</v>
      </c>
      <c r="H154" s="253" t="s">
        <v>961</v>
      </c>
      <c r="I154" s="40" t="s">
        <v>206</v>
      </c>
      <c r="J154" s="43"/>
      <c r="K154" s="43"/>
      <c r="L154" s="12"/>
      <c r="M154" s="12"/>
      <c r="N154" s="249"/>
    </row>
    <row r="155" spans="1:14" s="9" customFormat="1" ht="24.95" customHeight="1">
      <c r="A155" s="7"/>
      <c r="B155" s="28">
        <v>152</v>
      </c>
      <c r="C155" s="30" t="s">
        <v>189</v>
      </c>
      <c r="D155" s="524" t="s">
        <v>198</v>
      </c>
      <c r="E155" s="30" t="s">
        <v>221</v>
      </c>
      <c r="F155" s="11" t="s">
        <v>107</v>
      </c>
      <c r="G155" s="10" t="s">
        <v>117</v>
      </c>
      <c r="H155" s="12"/>
      <c r="I155" s="39"/>
      <c r="J155" s="43" t="s">
        <v>253</v>
      </c>
      <c r="K155" s="43" t="s">
        <v>253</v>
      </c>
      <c r="L155" s="12">
        <v>15</v>
      </c>
      <c r="M155" s="12">
        <v>1</v>
      </c>
      <c r="N155" s="118" t="s">
        <v>535</v>
      </c>
    </row>
    <row r="156" spans="1:14" s="9" customFormat="1" ht="24.95" customHeight="1">
      <c r="A156" s="7"/>
      <c r="B156" s="28">
        <v>153</v>
      </c>
      <c r="C156" s="30" t="s">
        <v>189</v>
      </c>
      <c r="D156" s="525"/>
      <c r="E156" s="30" t="s">
        <v>198</v>
      </c>
      <c r="F156" s="11" t="s">
        <v>108</v>
      </c>
      <c r="G156" s="10" t="s">
        <v>117</v>
      </c>
      <c r="H156" s="12"/>
      <c r="I156" s="39"/>
      <c r="J156" s="43" t="s">
        <v>253</v>
      </c>
      <c r="K156" s="43" t="s">
        <v>253</v>
      </c>
      <c r="L156" s="12">
        <v>15</v>
      </c>
      <c r="M156" s="12">
        <v>1</v>
      </c>
      <c r="N156" s="118" t="s">
        <v>535</v>
      </c>
    </row>
    <row r="157" spans="1:14" s="9" customFormat="1" ht="24.95" customHeight="1">
      <c r="A157" s="7"/>
      <c r="B157" s="28">
        <v>154</v>
      </c>
      <c r="C157" s="30" t="s">
        <v>189</v>
      </c>
      <c r="D157" s="525"/>
      <c r="E157" s="30" t="s">
        <v>198</v>
      </c>
      <c r="F157" s="11" t="s">
        <v>109</v>
      </c>
      <c r="G157" s="10" t="s">
        <v>117</v>
      </c>
      <c r="H157" s="12"/>
      <c r="I157" s="39"/>
      <c r="J157" s="43" t="s">
        <v>253</v>
      </c>
      <c r="K157" s="43" t="s">
        <v>253</v>
      </c>
      <c r="L157" s="12">
        <v>7</v>
      </c>
      <c r="M157" s="12">
        <v>1</v>
      </c>
      <c r="N157" s="118" t="s">
        <v>535</v>
      </c>
    </row>
    <row r="158" spans="1:14" s="9" customFormat="1" ht="24.95" customHeight="1" thickBot="1">
      <c r="A158" s="7"/>
      <c r="B158" s="28">
        <v>155</v>
      </c>
      <c r="C158" s="31" t="s">
        <v>189</v>
      </c>
      <c r="D158" s="537"/>
      <c r="E158" s="31" t="s">
        <v>232</v>
      </c>
      <c r="F158" s="14" t="s">
        <v>110</v>
      </c>
      <c r="G158" s="13" t="s">
        <v>117</v>
      </c>
      <c r="H158" s="26"/>
      <c r="I158" s="41"/>
      <c r="J158" s="44" t="s">
        <v>252</v>
      </c>
      <c r="K158" s="26" t="s">
        <v>252</v>
      </c>
      <c r="L158" s="26">
        <v>10</v>
      </c>
      <c r="M158" s="26">
        <v>1</v>
      </c>
      <c r="N158" s="119" t="s">
        <v>535</v>
      </c>
    </row>
    <row r="159" spans="1:14" s="9" customFormat="1" ht="17.25">
      <c r="A159" s="7"/>
      <c r="B159" s="7"/>
      <c r="C159" s="7"/>
      <c r="D159" s="7"/>
      <c r="E159" s="7"/>
      <c r="F159" s="8"/>
      <c r="G159" s="7"/>
      <c r="L159" s="9">
        <f>SUM(L4:L158)</f>
        <v>481</v>
      </c>
    </row>
    <row r="160" spans="1:14" s="9" customFormat="1" ht="17.25">
      <c r="A160" s="7"/>
      <c r="B160" s="7"/>
      <c r="C160" s="7"/>
      <c r="D160" s="7"/>
      <c r="E160" s="7"/>
      <c r="F160" s="8"/>
      <c r="G160" s="7"/>
    </row>
    <row r="161" spans="1:7" s="9" customFormat="1" ht="17.25">
      <c r="A161" s="7"/>
      <c r="B161" s="7"/>
      <c r="C161" s="7"/>
      <c r="D161" s="7"/>
      <c r="E161" s="7"/>
      <c r="F161" s="8"/>
      <c r="G161" s="7"/>
    </row>
    <row r="162" spans="1:7" s="9" customFormat="1" ht="17.25">
      <c r="A162" s="7"/>
      <c r="B162" s="7"/>
      <c r="C162" s="7"/>
      <c r="D162" s="7"/>
      <c r="E162" s="7"/>
      <c r="F162" s="8"/>
      <c r="G162" s="7"/>
    </row>
    <row r="163" spans="1:7" s="9" customFormat="1" ht="17.25">
      <c r="A163" s="7"/>
      <c r="B163" s="7"/>
      <c r="C163" s="7"/>
      <c r="D163" s="7"/>
      <c r="E163" s="7"/>
      <c r="F163" s="8"/>
      <c r="G163" s="7"/>
    </row>
    <row r="164" spans="1:7" s="9" customFormat="1" ht="17.25">
      <c r="A164" s="7"/>
      <c r="B164" s="7"/>
      <c r="C164" s="7"/>
      <c r="D164" s="7"/>
      <c r="E164" s="7"/>
      <c r="F164" s="8"/>
      <c r="G164" s="7"/>
    </row>
    <row r="165" spans="1:7" s="9" customFormat="1" ht="17.25">
      <c r="A165" s="7"/>
      <c r="B165" s="7"/>
      <c r="C165" s="7"/>
      <c r="D165" s="7"/>
      <c r="E165" s="7"/>
      <c r="F165" s="8"/>
      <c r="G165" s="7"/>
    </row>
    <row r="166" spans="1:7" s="9" customFormat="1" ht="17.25">
      <c r="A166" s="7"/>
      <c r="B166" s="7"/>
      <c r="C166" s="7"/>
      <c r="D166" s="7"/>
      <c r="E166" s="7"/>
      <c r="F166" s="8"/>
      <c r="G166" s="7"/>
    </row>
    <row r="167" spans="1:7" s="9" customFormat="1" ht="17.25">
      <c r="A167" s="7"/>
      <c r="B167" s="7"/>
      <c r="C167" s="7"/>
      <c r="D167" s="7"/>
      <c r="E167" s="7"/>
      <c r="F167" s="8"/>
      <c r="G167" s="7"/>
    </row>
    <row r="168" spans="1:7" s="9" customFormat="1" ht="17.25">
      <c r="A168" s="7"/>
      <c r="B168" s="7"/>
      <c r="C168" s="7"/>
      <c r="D168" s="7"/>
      <c r="E168" s="7"/>
      <c r="F168" s="8"/>
      <c r="G168" s="7"/>
    </row>
    <row r="169" spans="1:7" s="9" customFormat="1" ht="17.25">
      <c r="A169" s="7"/>
      <c r="B169" s="7"/>
      <c r="C169" s="7"/>
      <c r="D169" s="7"/>
      <c r="E169" s="7"/>
      <c r="F169" s="8"/>
      <c r="G169" s="7"/>
    </row>
    <row r="170" spans="1:7" s="9" customFormat="1" ht="17.25">
      <c r="A170" s="7"/>
      <c r="B170" s="7"/>
      <c r="C170" s="7"/>
      <c r="D170" s="7"/>
      <c r="E170" s="7"/>
      <c r="F170" s="8"/>
      <c r="G170" s="7"/>
    </row>
    <row r="171" spans="1:7" s="9" customFormat="1" ht="17.25">
      <c r="A171" s="7"/>
      <c r="B171" s="7"/>
      <c r="C171" s="7"/>
      <c r="D171" s="7"/>
      <c r="E171" s="7"/>
      <c r="F171" s="8"/>
      <c r="G171" s="7"/>
    </row>
    <row r="172" spans="1:7" s="9" customFormat="1" ht="17.25">
      <c r="A172" s="7"/>
      <c r="B172" s="7"/>
      <c r="C172" s="7"/>
      <c r="D172" s="7"/>
      <c r="E172" s="7"/>
      <c r="F172" s="8"/>
      <c r="G172" s="7"/>
    </row>
    <row r="173" spans="1:7" s="9" customFormat="1" ht="17.25">
      <c r="A173" s="7"/>
      <c r="B173" s="7"/>
      <c r="C173" s="7"/>
      <c r="D173" s="7"/>
      <c r="E173" s="7"/>
      <c r="F173" s="8"/>
      <c r="G173" s="7"/>
    </row>
    <row r="174" spans="1:7" s="9" customFormat="1" ht="17.25">
      <c r="A174" s="7"/>
      <c r="B174" s="7"/>
      <c r="C174" s="7"/>
      <c r="D174" s="7"/>
      <c r="E174" s="7"/>
      <c r="F174" s="8"/>
      <c r="G174" s="7"/>
    </row>
    <row r="175" spans="1:7" s="9" customFormat="1" ht="17.25">
      <c r="A175" s="7"/>
      <c r="B175" s="7"/>
      <c r="C175" s="7"/>
      <c r="D175" s="7"/>
      <c r="E175" s="7"/>
      <c r="F175" s="8"/>
      <c r="G175" s="7"/>
    </row>
    <row r="176" spans="1:7" s="9" customFormat="1" ht="17.25">
      <c r="A176" s="7"/>
      <c r="B176" s="7"/>
      <c r="C176" s="7"/>
      <c r="D176" s="7"/>
      <c r="E176" s="7"/>
      <c r="F176" s="8"/>
      <c r="G176" s="7"/>
    </row>
    <row r="177" spans="1:7" s="9" customFormat="1" ht="17.25">
      <c r="A177" s="7"/>
      <c r="B177" s="7"/>
      <c r="C177" s="7"/>
      <c r="D177" s="7"/>
      <c r="E177" s="7"/>
      <c r="F177" s="8"/>
      <c r="G177" s="7"/>
    </row>
    <row r="178" spans="1:7" s="9" customFormat="1" ht="17.25">
      <c r="A178" s="7"/>
      <c r="B178" s="7"/>
      <c r="C178" s="7"/>
      <c r="D178" s="7"/>
      <c r="E178" s="7"/>
      <c r="F178" s="8"/>
      <c r="G178" s="7"/>
    </row>
    <row r="179" spans="1:7" s="9" customFormat="1" ht="17.25">
      <c r="A179" s="7"/>
      <c r="B179" s="7"/>
      <c r="C179" s="7"/>
      <c r="D179" s="7"/>
      <c r="E179" s="7"/>
      <c r="F179" s="8"/>
      <c r="G179" s="7"/>
    </row>
    <row r="180" spans="1:7" s="9" customFormat="1" ht="17.25">
      <c r="A180" s="7"/>
      <c r="B180" s="7"/>
      <c r="C180" s="7"/>
      <c r="D180" s="7"/>
      <c r="E180" s="7"/>
      <c r="F180" s="8"/>
      <c r="G180" s="7"/>
    </row>
    <row r="181" spans="1:7" s="9" customFormat="1" ht="17.25">
      <c r="A181" s="7"/>
      <c r="B181" s="7"/>
      <c r="C181" s="7"/>
      <c r="D181" s="7"/>
      <c r="E181" s="7"/>
      <c r="F181" s="8"/>
      <c r="G181" s="7"/>
    </row>
    <row r="182" spans="1:7" s="9" customFormat="1" ht="17.25">
      <c r="A182" s="7"/>
      <c r="B182" s="7"/>
      <c r="C182" s="7"/>
      <c r="D182" s="7"/>
      <c r="E182" s="7"/>
      <c r="F182" s="8"/>
      <c r="G182" s="7"/>
    </row>
    <row r="183" spans="1:7" s="9" customFormat="1" ht="17.25">
      <c r="A183" s="7"/>
      <c r="B183" s="7"/>
      <c r="C183" s="7"/>
      <c r="D183" s="7"/>
      <c r="E183" s="7"/>
      <c r="F183" s="8"/>
      <c r="G183" s="7"/>
    </row>
    <row r="184" spans="1:7" s="9" customFormat="1" ht="17.25">
      <c r="A184" s="7"/>
      <c r="B184" s="7"/>
      <c r="C184" s="7"/>
      <c r="D184" s="7"/>
      <c r="E184" s="7"/>
      <c r="F184" s="8"/>
      <c r="G184" s="7"/>
    </row>
    <row r="185" spans="1:7" s="9" customFormat="1" ht="17.25">
      <c r="A185" s="7"/>
      <c r="B185" s="7"/>
      <c r="C185" s="7"/>
      <c r="D185" s="7"/>
      <c r="E185" s="7"/>
      <c r="F185" s="8"/>
      <c r="G185" s="7"/>
    </row>
    <row r="186" spans="1:7" s="9" customFormat="1" ht="17.25">
      <c r="A186" s="7"/>
      <c r="B186" s="7"/>
      <c r="C186" s="7"/>
      <c r="D186" s="7"/>
      <c r="E186" s="7"/>
      <c r="F186" s="8"/>
      <c r="G186" s="7"/>
    </row>
    <row r="187" spans="1:7" s="9" customFormat="1" ht="17.25">
      <c r="A187" s="7"/>
      <c r="B187" s="7"/>
      <c r="C187" s="7"/>
      <c r="D187" s="7"/>
      <c r="E187" s="7"/>
      <c r="F187" s="8"/>
      <c r="G187" s="7"/>
    </row>
    <row r="188" spans="1:7" s="9" customFormat="1" ht="17.25">
      <c r="A188" s="7"/>
      <c r="B188" s="7"/>
      <c r="C188" s="7"/>
      <c r="D188" s="7"/>
      <c r="E188" s="7"/>
      <c r="F188" s="8"/>
      <c r="G188" s="7"/>
    </row>
    <row r="189" spans="1:7" s="9" customFormat="1" ht="17.25">
      <c r="A189" s="7"/>
      <c r="B189" s="7"/>
      <c r="C189" s="7"/>
      <c r="D189" s="7"/>
      <c r="E189" s="7"/>
      <c r="F189" s="8"/>
      <c r="G189" s="7"/>
    </row>
    <row r="190" spans="1:7" s="9" customFormat="1" ht="17.25">
      <c r="A190" s="7"/>
      <c r="B190" s="7"/>
      <c r="C190" s="7"/>
      <c r="D190" s="7"/>
      <c r="E190" s="7"/>
      <c r="F190" s="8"/>
      <c r="G190" s="7"/>
    </row>
    <row r="191" spans="1:7" s="9" customFormat="1" ht="17.25">
      <c r="A191" s="7"/>
      <c r="B191" s="7"/>
      <c r="C191" s="7"/>
      <c r="D191" s="7"/>
      <c r="E191" s="7"/>
      <c r="F191" s="8"/>
      <c r="G191" s="7"/>
    </row>
    <row r="192" spans="1:7" s="9" customFormat="1" ht="17.25">
      <c r="A192" s="7"/>
      <c r="B192" s="7"/>
      <c r="C192" s="7"/>
      <c r="D192" s="7"/>
      <c r="E192" s="7"/>
      <c r="F192" s="8"/>
      <c r="G192" s="7"/>
    </row>
    <row r="193" spans="1:7" s="9" customFormat="1" ht="17.25">
      <c r="A193" s="7"/>
      <c r="B193" s="7"/>
      <c r="C193" s="7"/>
      <c r="D193" s="7"/>
      <c r="E193" s="7"/>
      <c r="F193" s="8"/>
      <c r="G193" s="7"/>
    </row>
    <row r="194" spans="1:7" s="9" customFormat="1" ht="17.25">
      <c r="A194" s="7"/>
      <c r="B194" s="7"/>
      <c r="C194" s="7"/>
      <c r="D194" s="7"/>
      <c r="E194" s="7"/>
      <c r="F194" s="8"/>
      <c r="G194" s="7"/>
    </row>
    <row r="195" spans="1:7" s="9" customFormat="1" ht="17.25">
      <c r="A195" s="7"/>
      <c r="B195" s="7"/>
      <c r="C195" s="7"/>
      <c r="D195" s="7"/>
      <c r="E195" s="7"/>
      <c r="F195" s="8"/>
      <c r="G195" s="7"/>
    </row>
    <row r="196" spans="1:7" s="9" customFormat="1" ht="17.25">
      <c r="A196" s="7"/>
      <c r="B196" s="7"/>
      <c r="C196" s="7"/>
      <c r="D196" s="7"/>
      <c r="E196" s="7"/>
      <c r="F196" s="8"/>
      <c r="G196" s="7"/>
    </row>
    <row r="197" spans="1:7" s="9" customFormat="1" ht="17.25">
      <c r="A197" s="7"/>
      <c r="B197" s="7"/>
      <c r="C197" s="7"/>
      <c r="D197" s="7"/>
      <c r="E197" s="7"/>
      <c r="F197" s="8"/>
      <c r="G197" s="7"/>
    </row>
    <row r="198" spans="1:7" s="9" customFormat="1" ht="17.25">
      <c r="A198" s="7"/>
      <c r="B198" s="7"/>
      <c r="C198" s="7"/>
      <c r="D198" s="7"/>
      <c r="E198" s="7"/>
      <c r="F198" s="8"/>
      <c r="G198" s="7"/>
    </row>
    <row r="199" spans="1:7" s="9" customFormat="1" ht="17.25">
      <c r="A199" s="7"/>
      <c r="B199" s="7"/>
      <c r="C199" s="7"/>
      <c r="D199" s="7"/>
      <c r="E199" s="7"/>
      <c r="F199" s="8"/>
      <c r="G199" s="7"/>
    </row>
    <row r="200" spans="1:7" s="9" customFormat="1" ht="17.25">
      <c r="A200" s="7"/>
      <c r="B200" s="7"/>
      <c r="C200" s="7"/>
      <c r="D200" s="7"/>
      <c r="E200" s="7"/>
      <c r="F200" s="8"/>
      <c r="G200" s="7"/>
    </row>
    <row r="201" spans="1:7" s="9" customFormat="1" ht="17.25">
      <c r="A201" s="7"/>
      <c r="B201" s="7"/>
      <c r="C201" s="7"/>
      <c r="D201" s="7"/>
      <c r="E201" s="7"/>
      <c r="F201" s="8"/>
      <c r="G201" s="7"/>
    </row>
    <row r="202" spans="1:7" s="9" customFormat="1" ht="17.25">
      <c r="A202" s="7"/>
      <c r="B202" s="7"/>
      <c r="C202" s="7"/>
      <c r="D202" s="7"/>
      <c r="E202" s="7"/>
      <c r="F202" s="8"/>
      <c r="G202" s="7"/>
    </row>
    <row r="203" spans="1:7" s="9" customFormat="1" ht="17.25">
      <c r="A203" s="7"/>
      <c r="B203" s="7"/>
      <c r="C203" s="7"/>
      <c r="D203" s="7"/>
      <c r="E203" s="7"/>
      <c r="F203" s="8"/>
      <c r="G203" s="7"/>
    </row>
    <row r="204" spans="1:7" s="9" customFormat="1" ht="17.25">
      <c r="A204" s="7"/>
      <c r="B204" s="7"/>
      <c r="C204" s="7"/>
      <c r="D204" s="7"/>
      <c r="E204" s="7"/>
      <c r="F204" s="8"/>
      <c r="G204" s="7"/>
    </row>
    <row r="205" spans="1:7" s="9" customFormat="1" ht="17.25">
      <c r="A205" s="7"/>
      <c r="B205" s="7"/>
      <c r="C205" s="7"/>
      <c r="D205" s="7"/>
      <c r="E205" s="7"/>
      <c r="F205" s="8"/>
      <c r="G205" s="7"/>
    </row>
    <row r="206" spans="1:7" s="9" customFormat="1" ht="17.25">
      <c r="A206" s="7"/>
      <c r="B206" s="7"/>
      <c r="C206" s="7"/>
      <c r="D206" s="7"/>
      <c r="E206" s="7"/>
      <c r="F206" s="8"/>
      <c r="G206" s="7"/>
    </row>
    <row r="207" spans="1:7" s="9" customFormat="1" ht="17.25">
      <c r="A207" s="7"/>
      <c r="B207" s="7"/>
      <c r="C207" s="7"/>
      <c r="D207" s="7"/>
      <c r="E207" s="7"/>
      <c r="F207" s="8"/>
      <c r="G207" s="7"/>
    </row>
    <row r="208" spans="1:7" s="9" customFormat="1" ht="17.25">
      <c r="A208" s="7"/>
      <c r="B208" s="7"/>
      <c r="C208" s="7"/>
      <c r="D208" s="7"/>
      <c r="E208" s="7"/>
      <c r="F208" s="8"/>
      <c r="G208" s="7"/>
    </row>
    <row r="209" spans="1:7" s="9" customFormat="1" ht="17.25">
      <c r="A209" s="7"/>
      <c r="B209" s="7"/>
      <c r="C209" s="7"/>
      <c r="D209" s="7"/>
      <c r="E209" s="7"/>
      <c r="F209" s="8"/>
      <c r="G209" s="7"/>
    </row>
    <row r="210" spans="1:7" s="9" customFormat="1" ht="17.25">
      <c r="A210" s="7"/>
      <c r="B210" s="7"/>
      <c r="C210" s="7"/>
      <c r="D210" s="7"/>
      <c r="E210" s="7"/>
      <c r="F210" s="8"/>
      <c r="G210" s="7"/>
    </row>
    <row r="211" spans="1:7" s="9" customFormat="1" ht="17.25">
      <c r="A211" s="7"/>
      <c r="B211" s="7"/>
      <c r="C211" s="7"/>
      <c r="D211" s="7"/>
      <c r="E211" s="7"/>
      <c r="F211" s="8"/>
      <c r="G211" s="7"/>
    </row>
    <row r="212" spans="1:7" s="9" customFormat="1" ht="17.25">
      <c r="A212" s="7"/>
      <c r="B212" s="7"/>
      <c r="C212" s="7"/>
      <c r="D212" s="7"/>
      <c r="E212" s="7"/>
      <c r="F212" s="8"/>
      <c r="G212" s="7"/>
    </row>
    <row r="213" spans="1:7" s="9" customFormat="1" ht="17.25">
      <c r="A213" s="7"/>
      <c r="B213" s="7"/>
      <c r="C213" s="7"/>
      <c r="D213" s="7"/>
      <c r="E213" s="7"/>
      <c r="F213" s="8"/>
      <c r="G213" s="7"/>
    </row>
    <row r="214" spans="1:7" s="9" customFormat="1" ht="17.25">
      <c r="A214" s="7"/>
      <c r="B214" s="7"/>
      <c r="C214" s="7"/>
      <c r="D214" s="7"/>
      <c r="E214" s="7"/>
      <c r="F214" s="8"/>
      <c r="G214" s="7"/>
    </row>
    <row r="215" spans="1:7" s="9" customFormat="1" ht="17.25">
      <c r="A215" s="7"/>
      <c r="B215" s="7"/>
      <c r="C215" s="7"/>
      <c r="D215" s="7"/>
      <c r="E215" s="7"/>
      <c r="F215" s="8"/>
      <c r="G215" s="7"/>
    </row>
    <row r="216" spans="1:7" s="9" customFormat="1" ht="17.25">
      <c r="A216" s="7"/>
      <c r="B216" s="7"/>
      <c r="C216" s="7"/>
      <c r="D216" s="7"/>
      <c r="E216" s="7"/>
      <c r="F216" s="8"/>
      <c r="G216" s="7"/>
    </row>
    <row r="217" spans="1:7" s="9" customFormat="1" ht="17.25">
      <c r="A217" s="7"/>
      <c r="B217" s="7"/>
      <c r="C217" s="7"/>
      <c r="D217" s="7"/>
      <c r="E217" s="7"/>
      <c r="F217" s="8"/>
      <c r="G217" s="7"/>
    </row>
    <row r="218" spans="1:7" s="9" customFormat="1" ht="17.25">
      <c r="A218" s="7"/>
      <c r="B218" s="7"/>
      <c r="C218" s="7"/>
      <c r="D218" s="7"/>
      <c r="E218" s="7"/>
      <c r="F218" s="8"/>
      <c r="G218" s="7"/>
    </row>
    <row r="219" spans="1:7" s="9" customFormat="1" ht="17.25">
      <c r="A219" s="7"/>
      <c r="B219" s="7"/>
      <c r="C219" s="7"/>
      <c r="D219" s="7"/>
      <c r="E219" s="7"/>
      <c r="F219" s="8"/>
      <c r="G219" s="7"/>
    </row>
    <row r="220" spans="1:7" s="9" customFormat="1" ht="17.25">
      <c r="A220" s="7"/>
      <c r="B220" s="7"/>
      <c r="C220" s="7"/>
      <c r="D220" s="7"/>
      <c r="E220" s="7"/>
      <c r="F220" s="8"/>
      <c r="G220" s="7"/>
    </row>
    <row r="221" spans="1:7" s="9" customFormat="1" ht="17.25">
      <c r="A221" s="7"/>
      <c r="B221" s="7"/>
      <c r="C221" s="7"/>
      <c r="D221" s="7"/>
      <c r="E221" s="7"/>
      <c r="F221" s="8"/>
      <c r="G221" s="7"/>
    </row>
    <row r="222" spans="1:7" s="9" customFormat="1" ht="17.25">
      <c r="A222" s="7"/>
      <c r="B222" s="7"/>
      <c r="C222" s="7"/>
      <c r="D222" s="7"/>
      <c r="E222" s="7"/>
      <c r="F222" s="8"/>
      <c r="G222" s="7"/>
    </row>
  </sheetData>
  <autoFilter ref="C3:I158"/>
  <mergeCells count="25">
    <mergeCell ref="D140:D148"/>
    <mergeCell ref="D149:D152"/>
    <mergeCell ref="D95:D97"/>
    <mergeCell ref="D155:D158"/>
    <mergeCell ref="D153:D154"/>
    <mergeCell ref="D129:D139"/>
    <mergeCell ref="D1:F1"/>
    <mergeCell ref="D111:D125"/>
    <mergeCell ref="D126:D128"/>
    <mergeCell ref="D106:D109"/>
    <mergeCell ref="D98:D105"/>
    <mergeCell ref="D89:D93"/>
    <mergeCell ref="D86:D88"/>
    <mergeCell ref="D76:D79"/>
    <mergeCell ref="D68:D75"/>
    <mergeCell ref="D82:D85"/>
    <mergeCell ref="I2:I3"/>
    <mergeCell ref="B2:B3"/>
    <mergeCell ref="J2:N2"/>
    <mergeCell ref="H2:H3"/>
    <mergeCell ref="C2:C3"/>
    <mergeCell ref="D2:D3"/>
    <mergeCell ref="E2:E3"/>
    <mergeCell ref="F2:F3"/>
    <mergeCell ref="G2:G3"/>
  </mergeCells>
  <phoneticPr fontId="1" type="noConversion"/>
  <conditionalFormatting sqref="F36">
    <cfRule type="expression" dxfId="5" priority="4" stopIfTrue="1">
      <formula>#REF!=1</formula>
    </cfRule>
    <cfRule type="expression" dxfId="4" priority="5" stopIfTrue="1">
      <formula>#REF!=1</formula>
    </cfRule>
    <cfRule type="expression" dxfId="3" priority="6" stopIfTrue="1">
      <formula>#REF!=1</formula>
    </cfRule>
  </conditionalFormatting>
  <conditionalFormatting sqref="F37">
    <cfRule type="expression" dxfId="2" priority="1" stopIfTrue="1">
      <formula>#REF!=1</formula>
    </cfRule>
    <cfRule type="expression" dxfId="1" priority="2" stopIfTrue="1">
      <formula>#REF!=1</formula>
    </cfRule>
    <cfRule type="expression" dxfId="0" priority="3" stopIfTrue="1">
      <formula>#REF!=1</formula>
    </cfRule>
  </conditionalFormatting>
  <pageMargins left="0.7" right="0.7" top="0.75" bottom="0.75" header="0.3" footer="0.3"/>
  <pageSetup paperSize="8" scale="6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
  <sheetViews>
    <sheetView workbookViewId="0">
      <selection activeCell="H21" sqref="H21"/>
    </sheetView>
  </sheetViews>
  <sheetFormatPr defaultRowHeight="16.5"/>
  <cols>
    <col min="1" max="1" width="41.625" customWidth="1"/>
    <col min="2" max="2" width="6.625" style="285" bestFit="1" customWidth="1"/>
    <col min="3" max="3" width="9.375" style="285" hidden="1" customWidth="1"/>
    <col min="4" max="4" width="8.375" style="285" hidden="1" customWidth="1"/>
    <col min="5" max="6" width="10.375" style="285" hidden="1" customWidth="1"/>
    <col min="7" max="7" width="9.375" style="285" bestFit="1" customWidth="1"/>
    <col min="8" max="8" width="8.375" style="285" bestFit="1" customWidth="1"/>
    <col min="9" max="9" width="10.375" style="285" bestFit="1" customWidth="1"/>
    <col min="10" max="10" width="10.25" style="285" customWidth="1"/>
    <col min="11" max="11" width="10.375" style="285" bestFit="1" customWidth="1"/>
    <col min="12" max="12" width="8.375" style="285" bestFit="1" customWidth="1"/>
    <col min="13" max="13" width="9.375" style="285" bestFit="1" customWidth="1"/>
    <col min="14" max="15" width="10.375" style="285" bestFit="1" customWidth="1"/>
    <col min="16" max="17" width="9.375" style="285" bestFit="1" customWidth="1"/>
    <col min="18" max="20" width="10.375" style="285" bestFit="1" customWidth="1"/>
    <col min="21" max="21" width="8.375" style="285" bestFit="1" customWidth="1"/>
    <col min="22" max="24" width="10.375" style="285" bestFit="1" customWidth="1"/>
  </cols>
  <sheetData>
    <row r="1" spans="1:24" ht="17.25" thickBot="1">
      <c r="C1" s="285">
        <v>5</v>
      </c>
      <c r="D1" s="285">
        <v>5</v>
      </c>
      <c r="E1" s="285">
        <v>5</v>
      </c>
      <c r="F1" s="285">
        <v>5</v>
      </c>
    </row>
    <row r="2" spans="1:24" ht="20.25" customHeight="1">
      <c r="A2" s="543" t="s">
        <v>954</v>
      </c>
      <c r="B2" s="544"/>
      <c r="C2" s="286" t="s">
        <v>1893</v>
      </c>
      <c r="D2" s="287" t="s">
        <v>1894</v>
      </c>
      <c r="E2" s="287" t="s">
        <v>1895</v>
      </c>
      <c r="F2" s="287" t="s">
        <v>1896</v>
      </c>
      <c r="G2" s="286" t="s">
        <v>1893</v>
      </c>
      <c r="H2" s="311" t="s">
        <v>1894</v>
      </c>
      <c r="I2" s="311" t="s">
        <v>1895</v>
      </c>
      <c r="J2" s="311" t="s">
        <v>1896</v>
      </c>
      <c r="K2" s="344" t="s">
        <v>1897</v>
      </c>
      <c r="L2" s="156" t="s">
        <v>1898</v>
      </c>
      <c r="M2" s="156" t="s">
        <v>1899</v>
      </c>
      <c r="N2" s="156" t="s">
        <v>1900</v>
      </c>
      <c r="O2" s="156" t="s">
        <v>1901</v>
      </c>
      <c r="P2" s="156" t="s">
        <v>1902</v>
      </c>
      <c r="Q2" s="355" t="s">
        <v>1903</v>
      </c>
      <c r="R2" s="318" t="s">
        <v>1904</v>
      </c>
      <c r="S2" s="318" t="s">
        <v>1905</v>
      </c>
      <c r="T2" s="364" t="s">
        <v>1906</v>
      </c>
      <c r="U2" s="327" t="s">
        <v>1907</v>
      </c>
      <c r="V2" s="327" t="s">
        <v>1908</v>
      </c>
      <c r="W2" s="327" t="s">
        <v>1909</v>
      </c>
      <c r="X2" s="327" t="s">
        <v>1910</v>
      </c>
    </row>
    <row r="3" spans="1:24" ht="17.25" thickBot="1">
      <c r="A3" s="545"/>
      <c r="B3" s="546"/>
      <c r="C3" s="288" t="s">
        <v>1911</v>
      </c>
      <c r="D3" s="289" t="s">
        <v>1912</v>
      </c>
      <c r="E3" s="289" t="s">
        <v>1913</v>
      </c>
      <c r="F3" s="289" t="s">
        <v>1914</v>
      </c>
      <c r="G3" s="288" t="s">
        <v>1915</v>
      </c>
      <c r="H3" s="312" t="s">
        <v>1916</v>
      </c>
      <c r="I3" s="312" t="s">
        <v>1917</v>
      </c>
      <c r="J3" s="312" t="s">
        <v>1918</v>
      </c>
      <c r="K3" s="345" t="s">
        <v>1919</v>
      </c>
      <c r="L3" s="305" t="s">
        <v>1920</v>
      </c>
      <c r="M3" s="305" t="s">
        <v>1921</v>
      </c>
      <c r="N3" s="305" t="s">
        <v>1922</v>
      </c>
      <c r="O3" s="305" t="s">
        <v>1923</v>
      </c>
      <c r="P3" s="305" t="s">
        <v>1924</v>
      </c>
      <c r="Q3" s="319" t="s">
        <v>1925</v>
      </c>
      <c r="R3" s="320" t="s">
        <v>1926</v>
      </c>
      <c r="S3" s="320" t="s">
        <v>1927</v>
      </c>
      <c r="T3" s="365" t="s">
        <v>1928</v>
      </c>
      <c r="U3" s="328" t="s">
        <v>1929</v>
      </c>
      <c r="V3" s="328" t="s">
        <v>1930</v>
      </c>
      <c r="W3" s="328" t="s">
        <v>1931</v>
      </c>
      <c r="X3" s="329" t="s">
        <v>1932</v>
      </c>
    </row>
    <row r="4" spans="1:24">
      <c r="A4" s="547" t="s">
        <v>1933</v>
      </c>
      <c r="B4" s="549" t="s">
        <v>1934</v>
      </c>
      <c r="C4" s="290" t="s">
        <v>1935</v>
      </c>
      <c r="D4" s="549" t="s">
        <v>1936</v>
      </c>
      <c r="E4" s="549"/>
      <c r="F4" s="549"/>
      <c r="G4" s="551"/>
      <c r="H4" s="552" t="s">
        <v>1937</v>
      </c>
      <c r="I4" s="552"/>
      <c r="J4" s="552"/>
      <c r="K4" s="553"/>
      <c r="L4" s="554" t="s">
        <v>1938</v>
      </c>
      <c r="M4" s="554"/>
      <c r="N4" s="554"/>
      <c r="O4" s="554"/>
      <c r="P4" s="554"/>
      <c r="Q4" s="538" t="s">
        <v>1939</v>
      </c>
      <c r="R4" s="539"/>
      <c r="S4" s="539"/>
      <c r="T4" s="540"/>
      <c r="U4" s="541" t="s">
        <v>1940</v>
      </c>
      <c r="V4" s="541"/>
      <c r="W4" s="541"/>
      <c r="X4" s="542"/>
    </row>
    <row r="5" spans="1:24" ht="19.899999999999999" customHeight="1">
      <c r="A5" s="548"/>
      <c r="B5" s="550"/>
      <c r="C5" s="291" t="s">
        <v>1941</v>
      </c>
      <c r="D5" s="292" t="s">
        <v>1942</v>
      </c>
      <c r="E5" s="292" t="s">
        <v>1943</v>
      </c>
      <c r="F5" s="292" t="s">
        <v>1895</v>
      </c>
      <c r="G5" s="291" t="s">
        <v>1896</v>
      </c>
      <c r="H5" s="313" t="s">
        <v>1942</v>
      </c>
      <c r="I5" s="313" t="s">
        <v>1943</v>
      </c>
      <c r="J5" s="313" t="s">
        <v>1895</v>
      </c>
      <c r="K5" s="346" t="s">
        <v>1896</v>
      </c>
      <c r="L5" s="306" t="s">
        <v>1942</v>
      </c>
      <c r="M5" s="306" t="s">
        <v>1943</v>
      </c>
      <c r="N5" s="306" t="s">
        <v>1895</v>
      </c>
      <c r="O5" s="306" t="s">
        <v>1896</v>
      </c>
      <c r="P5" s="306" t="s">
        <v>1897</v>
      </c>
      <c r="Q5" s="321" t="s">
        <v>1942</v>
      </c>
      <c r="R5" s="322" t="s">
        <v>1943</v>
      </c>
      <c r="S5" s="322" t="s">
        <v>1895</v>
      </c>
      <c r="T5" s="366" t="s">
        <v>1896</v>
      </c>
      <c r="U5" s="330" t="s">
        <v>1942</v>
      </c>
      <c r="V5" s="330" t="s">
        <v>1943</v>
      </c>
      <c r="W5" s="330" t="s">
        <v>1895</v>
      </c>
      <c r="X5" s="331" t="s">
        <v>1896</v>
      </c>
    </row>
    <row r="6" spans="1:24" ht="24.95" customHeight="1">
      <c r="A6" s="293" t="s">
        <v>1167</v>
      </c>
      <c r="B6" s="294">
        <f>'0.수행관리'!E81</f>
        <v>0</v>
      </c>
      <c r="C6" s="295"/>
      <c r="D6" s="295"/>
      <c r="E6" s="295"/>
      <c r="F6" s="295"/>
      <c r="G6" s="347"/>
      <c r="H6" s="340"/>
      <c r="I6" s="314"/>
      <c r="J6" s="314"/>
      <c r="K6" s="347"/>
      <c r="L6" s="351"/>
      <c r="M6" s="307"/>
      <c r="N6" s="307"/>
      <c r="O6" s="307"/>
      <c r="P6" s="360"/>
      <c r="Q6" s="356"/>
      <c r="R6" s="323"/>
      <c r="S6" s="323"/>
      <c r="T6" s="367"/>
      <c r="U6" s="371"/>
      <c r="V6" s="332"/>
      <c r="W6" s="332"/>
      <c r="X6" s="333"/>
    </row>
    <row r="7" spans="1:24" ht="24.95" customHeight="1">
      <c r="A7" s="296" t="s">
        <v>1386</v>
      </c>
      <c r="B7" s="297" t="e">
        <f>'0.수행관리'!#REF!</f>
        <v>#REF!</v>
      </c>
      <c r="C7" s="298"/>
      <c r="D7" s="298"/>
      <c r="E7" s="298"/>
      <c r="F7" s="298"/>
      <c r="G7" s="348"/>
      <c r="H7" s="341"/>
      <c r="I7" s="315"/>
      <c r="J7" s="315"/>
      <c r="K7" s="348"/>
      <c r="L7" s="352"/>
      <c r="M7" s="308"/>
      <c r="N7" s="308"/>
      <c r="O7" s="308"/>
      <c r="P7" s="361"/>
      <c r="Q7" s="357"/>
      <c r="R7" s="324"/>
      <c r="S7" s="324"/>
      <c r="T7" s="368"/>
      <c r="U7" s="372"/>
      <c r="V7" s="334"/>
      <c r="W7" s="334"/>
      <c r="X7" s="335"/>
    </row>
    <row r="8" spans="1:24" ht="24.95" customHeight="1">
      <c r="A8" s="296" t="s">
        <v>1286</v>
      </c>
      <c r="B8" s="297" t="e">
        <f>'0.수행관리'!#REF!</f>
        <v>#REF!</v>
      </c>
      <c r="C8" s="298"/>
      <c r="D8" s="298"/>
      <c r="E8" s="298"/>
      <c r="F8" s="298"/>
      <c r="G8" s="348"/>
      <c r="H8" s="341"/>
      <c r="I8" s="315"/>
      <c r="J8" s="315"/>
      <c r="K8" s="348"/>
      <c r="L8" s="352"/>
      <c r="M8" s="308"/>
      <c r="N8" s="308"/>
      <c r="O8" s="308"/>
      <c r="P8" s="361"/>
      <c r="Q8" s="357"/>
      <c r="R8" s="324"/>
      <c r="S8" s="324"/>
      <c r="T8" s="368"/>
      <c r="U8" s="372"/>
      <c r="V8" s="334"/>
      <c r="W8" s="334"/>
      <c r="X8" s="335"/>
    </row>
    <row r="9" spans="1:24" ht="24.95" customHeight="1">
      <c r="A9" s="296" t="s">
        <v>1224</v>
      </c>
      <c r="B9" s="297" t="e">
        <f>'0.수행관리'!#REF!</f>
        <v>#REF!</v>
      </c>
      <c r="C9" s="298"/>
      <c r="D9" s="298"/>
      <c r="E9" s="298"/>
      <c r="F9" s="298"/>
      <c r="G9" s="348"/>
      <c r="H9" s="341"/>
      <c r="I9" s="315"/>
      <c r="J9" s="315"/>
      <c r="K9" s="348"/>
      <c r="L9" s="352"/>
      <c r="M9" s="308"/>
      <c r="N9" s="308"/>
      <c r="O9" s="308"/>
      <c r="P9" s="361"/>
      <c r="Q9" s="357"/>
      <c r="R9" s="324"/>
      <c r="S9" s="324"/>
      <c r="T9" s="368"/>
      <c r="U9" s="372"/>
      <c r="V9" s="334"/>
      <c r="W9" s="334"/>
      <c r="X9" s="335"/>
    </row>
    <row r="10" spans="1:24" ht="24.95" customHeight="1">
      <c r="A10" s="296" t="s">
        <v>1165</v>
      </c>
      <c r="B10" s="297" t="e">
        <f>'0.수행관리'!#REF!</f>
        <v>#REF!</v>
      </c>
      <c r="C10" s="298"/>
      <c r="D10" s="298"/>
      <c r="E10" s="298"/>
      <c r="F10" s="298"/>
      <c r="G10" s="348"/>
      <c r="H10" s="341"/>
      <c r="I10" s="315"/>
      <c r="J10" s="315"/>
      <c r="K10" s="348"/>
      <c r="L10" s="352"/>
      <c r="M10" s="308"/>
      <c r="N10" s="308"/>
      <c r="O10" s="308"/>
      <c r="P10" s="361"/>
      <c r="Q10" s="357"/>
      <c r="R10" s="324"/>
      <c r="S10" s="324"/>
      <c r="T10" s="368"/>
      <c r="U10" s="372"/>
      <c r="V10" s="334"/>
      <c r="W10" s="334"/>
      <c r="X10" s="335"/>
    </row>
    <row r="11" spans="1:24" ht="24.95" customHeight="1">
      <c r="A11" s="296" t="s">
        <v>1380</v>
      </c>
      <c r="B11" s="297" t="e">
        <f>'0.수행관리'!#REF!</f>
        <v>#REF!</v>
      </c>
      <c r="C11" s="298"/>
      <c r="D11" s="298"/>
      <c r="E11" s="298"/>
      <c r="F11" s="298"/>
      <c r="G11" s="348"/>
      <c r="H11" s="341"/>
      <c r="I11" s="315"/>
      <c r="J11" s="315"/>
      <c r="K11" s="348"/>
      <c r="L11" s="352"/>
      <c r="M11" s="308"/>
      <c r="N11" s="308"/>
      <c r="O11" s="308"/>
      <c r="P11" s="361"/>
      <c r="Q11" s="357"/>
      <c r="R11" s="324"/>
      <c r="S11" s="324"/>
      <c r="T11" s="368"/>
      <c r="U11" s="372"/>
      <c r="V11" s="334"/>
      <c r="W11" s="334"/>
      <c r="X11" s="335"/>
    </row>
    <row r="12" spans="1:24" ht="24.95" customHeight="1">
      <c r="A12" s="296" t="s">
        <v>1381</v>
      </c>
      <c r="B12" s="297" t="e">
        <f>'0.수행관리'!#REF!</f>
        <v>#REF!</v>
      </c>
      <c r="C12" s="298"/>
      <c r="D12" s="298"/>
      <c r="E12" s="298"/>
      <c r="F12" s="298"/>
      <c r="G12" s="348"/>
      <c r="H12" s="341"/>
      <c r="I12" s="315"/>
      <c r="J12" s="315"/>
      <c r="K12" s="348"/>
      <c r="L12" s="352"/>
      <c r="M12" s="308"/>
      <c r="N12" s="308"/>
      <c r="O12" s="308"/>
      <c r="P12" s="361"/>
      <c r="Q12" s="357"/>
      <c r="R12" s="324"/>
      <c r="S12" s="324"/>
      <c r="T12" s="368"/>
      <c r="U12" s="372"/>
      <c r="V12" s="334"/>
      <c r="W12" s="334"/>
      <c r="X12" s="335"/>
    </row>
    <row r="13" spans="1:24" ht="24.95" customHeight="1">
      <c r="A13" s="296" t="s">
        <v>1377</v>
      </c>
      <c r="B13" s="297" t="e">
        <f>'0.수행관리'!#REF!</f>
        <v>#REF!</v>
      </c>
      <c r="C13" s="298"/>
      <c r="D13" s="298"/>
      <c r="E13" s="298"/>
      <c r="F13" s="298"/>
      <c r="G13" s="348"/>
      <c r="H13" s="341"/>
      <c r="I13" s="315"/>
      <c r="J13" s="315"/>
      <c r="K13" s="348"/>
      <c r="L13" s="352"/>
      <c r="M13" s="308"/>
      <c r="N13" s="308"/>
      <c r="O13" s="308"/>
      <c r="P13" s="361"/>
      <c r="Q13" s="357"/>
      <c r="R13" s="324"/>
      <c r="S13" s="324"/>
      <c r="T13" s="368"/>
      <c r="U13" s="372"/>
      <c r="V13" s="334"/>
      <c r="W13" s="334"/>
      <c r="X13" s="335"/>
    </row>
    <row r="14" spans="1:24" ht="24.95" customHeight="1">
      <c r="A14" s="296" t="s">
        <v>1288</v>
      </c>
      <c r="B14" s="297" t="e">
        <f>'0.수행관리'!#REF!</f>
        <v>#REF!</v>
      </c>
      <c r="C14" s="298"/>
      <c r="D14" s="298"/>
      <c r="E14" s="298"/>
      <c r="F14" s="298"/>
      <c r="G14" s="348"/>
      <c r="H14" s="341"/>
      <c r="I14" s="315"/>
      <c r="J14" s="315"/>
      <c r="K14" s="348"/>
      <c r="L14" s="352"/>
      <c r="M14" s="308"/>
      <c r="N14" s="308"/>
      <c r="O14" s="308"/>
      <c r="P14" s="361"/>
      <c r="Q14" s="357"/>
      <c r="R14" s="324"/>
      <c r="S14" s="324"/>
      <c r="T14" s="368"/>
      <c r="U14" s="372"/>
      <c r="V14" s="334"/>
      <c r="W14" s="334"/>
      <c r="X14" s="335"/>
    </row>
    <row r="15" spans="1:24" ht="24.95" customHeight="1">
      <c r="A15" s="296" t="s">
        <v>1860</v>
      </c>
      <c r="B15" s="297" t="e">
        <f>'0.수행관리'!#REF!</f>
        <v>#REF!</v>
      </c>
      <c r="C15" s="298"/>
      <c r="D15" s="298"/>
      <c r="E15" s="298"/>
      <c r="F15" s="298"/>
      <c r="G15" s="348"/>
      <c r="H15" s="341"/>
      <c r="I15" s="315"/>
      <c r="J15" s="315"/>
      <c r="K15" s="348"/>
      <c r="L15" s="352"/>
      <c r="M15" s="308"/>
      <c r="N15" s="308"/>
      <c r="O15" s="308"/>
      <c r="P15" s="361"/>
      <c r="Q15" s="357"/>
      <c r="R15" s="324"/>
      <c r="S15" s="324"/>
      <c r="T15" s="368"/>
      <c r="U15" s="372"/>
      <c r="V15" s="334"/>
      <c r="W15" s="334"/>
      <c r="X15" s="335"/>
    </row>
    <row r="16" spans="1:24" ht="24.95" customHeight="1" thickBot="1">
      <c r="A16" s="299" t="s">
        <v>1080</v>
      </c>
      <c r="B16" s="300" t="e">
        <f>'0.수행관리'!#REF!</f>
        <v>#REF!</v>
      </c>
      <c r="C16" s="301"/>
      <c r="D16" s="301"/>
      <c r="E16" s="301"/>
      <c r="F16" s="301"/>
      <c r="G16" s="349"/>
      <c r="H16" s="342"/>
      <c r="I16" s="316"/>
      <c r="J16" s="316"/>
      <c r="K16" s="349"/>
      <c r="L16" s="353"/>
      <c r="M16" s="309"/>
      <c r="N16" s="309"/>
      <c r="O16" s="309"/>
      <c r="P16" s="362"/>
      <c r="Q16" s="358"/>
      <c r="R16" s="325"/>
      <c r="S16" s="325"/>
      <c r="T16" s="369"/>
      <c r="U16" s="373"/>
      <c r="V16" s="336"/>
      <c r="W16" s="336"/>
      <c r="X16" s="337"/>
    </row>
    <row r="17" spans="1:24" ht="24.95" customHeight="1" thickBot="1">
      <c r="A17" s="302" t="s">
        <v>1944</v>
      </c>
      <c r="B17" s="303" t="e">
        <f>SUM(B6:B16)</f>
        <v>#REF!</v>
      </c>
      <c r="C17" s="304"/>
      <c r="D17" s="304"/>
      <c r="E17" s="304"/>
      <c r="F17" s="304"/>
      <c r="G17" s="350"/>
      <c r="H17" s="343"/>
      <c r="I17" s="317"/>
      <c r="J17" s="317"/>
      <c r="K17" s="350"/>
      <c r="L17" s="354"/>
      <c r="M17" s="310"/>
      <c r="N17" s="310"/>
      <c r="O17" s="310"/>
      <c r="P17" s="363"/>
      <c r="Q17" s="359"/>
      <c r="R17" s="326"/>
      <c r="S17" s="326"/>
      <c r="T17" s="370"/>
      <c r="U17" s="374"/>
      <c r="V17" s="338"/>
      <c r="W17" s="338"/>
      <c r="X17" s="339"/>
    </row>
  </sheetData>
  <mergeCells count="8">
    <mergeCell ref="Q4:T4"/>
    <mergeCell ref="U4:X4"/>
    <mergeCell ref="A2:B3"/>
    <mergeCell ref="A4:A5"/>
    <mergeCell ref="B4:B5"/>
    <mergeCell ref="D4:G4"/>
    <mergeCell ref="H4:K4"/>
    <mergeCell ref="L4:P4"/>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9"/>
  <sheetViews>
    <sheetView topLeftCell="M28" zoomScale="93" zoomScaleNormal="93" workbookViewId="0">
      <selection activeCell="M4" sqref="M4"/>
    </sheetView>
  </sheetViews>
  <sheetFormatPr defaultRowHeight="16.5" outlineLevelRow="1"/>
  <cols>
    <col min="1" max="1" width="13.5" hidden="1" customWidth="1"/>
    <col min="2" max="2" width="13.75" hidden="1" customWidth="1"/>
    <col min="3" max="3" width="22.875" hidden="1" customWidth="1"/>
    <col min="4" max="4" width="26.75" hidden="1" customWidth="1"/>
    <col min="5" max="11" width="10.625" hidden="1" customWidth="1"/>
    <col min="12" max="12" width="16.875" hidden="1" customWidth="1"/>
    <col min="13" max="13" width="13.5" bestFit="1" customWidth="1"/>
    <col min="14" max="14" width="14.625" customWidth="1"/>
    <col min="15" max="15" width="9.375" customWidth="1"/>
    <col min="16" max="17" width="11" bestFit="1" customWidth="1"/>
    <col min="18" max="22" width="9.375" customWidth="1"/>
  </cols>
  <sheetData>
    <row r="1" spans="1:26">
      <c r="Q1" t="s">
        <v>2202</v>
      </c>
      <c r="R1" t="s">
        <v>2203</v>
      </c>
    </row>
    <row r="2" spans="1:26" ht="20.25">
      <c r="A2" s="47" t="s">
        <v>185</v>
      </c>
      <c r="B2" s="48"/>
      <c r="C2" s="48"/>
      <c r="D2" s="48"/>
      <c r="N2">
        <v>5</v>
      </c>
      <c r="O2" t="s">
        <v>2218</v>
      </c>
      <c r="P2" s="48"/>
      <c r="Q2" s="48"/>
    </row>
    <row r="3" spans="1:26">
      <c r="L3" s="49">
        <f ca="1">TODAY()</f>
        <v>45391</v>
      </c>
      <c r="M3" s="49"/>
      <c r="O3" s="68" t="s">
        <v>2216</v>
      </c>
      <c r="P3" t="str">
        <f>VLOOKUP(N2,주차!B2:D19,MATCH(Q1,주차!C1:D1,0)+1,FALSE)</f>
        <v>2024.03.25</v>
      </c>
      <c r="Q3" s="68" t="s">
        <v>2217</v>
      </c>
      <c r="R3" t="str">
        <f>VLOOKUP(N2,주차!B2:D19,MATCH(R1,주차!C1:D1,0)+1,FALSE)</f>
        <v>2024.03.29</v>
      </c>
    </row>
    <row r="4" spans="1:26" ht="22.5" customHeight="1">
      <c r="A4" s="501" t="s">
        <v>3</v>
      </c>
      <c r="B4" s="501" t="s">
        <v>1</v>
      </c>
      <c r="C4" s="501" t="s">
        <v>2</v>
      </c>
      <c r="D4" s="501" t="s">
        <v>4</v>
      </c>
      <c r="E4" s="506" t="s">
        <v>204</v>
      </c>
      <c r="F4" s="574" t="s">
        <v>177</v>
      </c>
      <c r="G4" s="574"/>
      <c r="H4" s="575" t="s">
        <v>178</v>
      </c>
      <c r="I4" s="576"/>
      <c r="J4" s="572" t="s">
        <v>179</v>
      </c>
      <c r="K4" s="573"/>
      <c r="L4" s="501" t="s">
        <v>119</v>
      </c>
      <c r="N4" s="556" t="s">
        <v>2201</v>
      </c>
      <c r="O4" s="559" t="s">
        <v>2222</v>
      </c>
      <c r="P4" s="560"/>
      <c r="Q4" s="560"/>
      <c r="R4" s="560"/>
      <c r="S4" s="561" t="s">
        <v>2228</v>
      </c>
      <c r="T4" s="556"/>
      <c r="U4" s="556"/>
      <c r="V4" s="562"/>
      <c r="W4" s="555" t="s">
        <v>2223</v>
      </c>
      <c r="X4" s="556"/>
      <c r="Y4" s="556"/>
      <c r="Z4" s="556"/>
    </row>
    <row r="5" spans="1:26" ht="22.5" customHeight="1">
      <c r="A5" s="501"/>
      <c r="B5" s="501"/>
      <c r="C5" s="501"/>
      <c r="D5" s="501"/>
      <c r="E5" s="507"/>
      <c r="F5" s="50" t="s">
        <v>180</v>
      </c>
      <c r="G5" s="50" t="s">
        <v>181</v>
      </c>
      <c r="H5" s="51" t="s">
        <v>603</v>
      </c>
      <c r="I5" s="51" t="s">
        <v>183</v>
      </c>
      <c r="J5" s="52" t="s">
        <v>182</v>
      </c>
      <c r="K5" s="52" t="s">
        <v>183</v>
      </c>
      <c r="L5" s="501"/>
      <c r="N5" s="556"/>
      <c r="O5" s="459" t="s">
        <v>2185</v>
      </c>
      <c r="P5" s="459" t="s">
        <v>2187</v>
      </c>
      <c r="Q5" s="459" t="s">
        <v>2186</v>
      </c>
      <c r="R5" s="460" t="s">
        <v>2188</v>
      </c>
      <c r="S5" s="461" t="s">
        <v>2185</v>
      </c>
      <c r="T5" s="462" t="s">
        <v>2189</v>
      </c>
      <c r="U5" s="462" t="s">
        <v>2190</v>
      </c>
      <c r="V5" s="463" t="s">
        <v>2188</v>
      </c>
      <c r="W5" s="464" t="s">
        <v>2185</v>
      </c>
      <c r="X5" s="462" t="s">
        <v>2187</v>
      </c>
      <c r="Y5" s="462" t="s">
        <v>2186</v>
      </c>
      <c r="Z5" s="465" t="s">
        <v>2188</v>
      </c>
    </row>
    <row r="6" spans="1:26" ht="20.100000000000001" customHeight="1" outlineLevel="1">
      <c r="A6" s="495" t="s">
        <v>186</v>
      </c>
      <c r="B6" s="227" t="s">
        <v>125</v>
      </c>
      <c r="C6" s="53" t="s">
        <v>544</v>
      </c>
      <c r="D6" s="227" t="s">
        <v>544</v>
      </c>
      <c r="E6" s="54">
        <f>COUNTIFS('0.전체'!B4:B463,'0.수행관리'!A6,'0.전체'!E4:E463,'0.수행관리'!D6)</f>
        <v>19</v>
      </c>
      <c r="F6" s="54">
        <f>COUNTIFS('0.전체'!B4:B463,'0.수행관리'!A6,'0.전체'!E4:E463,'0.수행관리'!D6,'0.전체'!N4:N463,"O")</f>
        <v>5</v>
      </c>
      <c r="G6" s="54">
        <f>COUNTIFS('0.전체'!B4:B463,'0.수행관리'!A6,'0.전체'!E4:E463,'0.수행관리'!D6,'0.전체'!O4:O463,"O")</f>
        <v>0</v>
      </c>
      <c r="H6" s="55">
        <f t="shared" ref="H6" si="0">E6-F6</f>
        <v>14</v>
      </c>
      <c r="I6" s="55">
        <f t="shared" ref="I6" si="1">E6-G6</f>
        <v>19</v>
      </c>
      <c r="J6" s="56">
        <f t="shared" ref="J6:J29" si="2">F6/E6</f>
        <v>0.26315789473684209</v>
      </c>
      <c r="K6" s="56">
        <f t="shared" ref="K6:K29" si="3">G6/E6</f>
        <v>0</v>
      </c>
      <c r="L6" s="57"/>
      <c r="N6" s="466" t="s">
        <v>1083</v>
      </c>
      <c r="O6" s="466">
        <f>COUNTIFS('0.전체'!B4:B463,'0.수행관리'!N6,'0.전체'!S4:S463,'0.수행관리'!N2)</f>
        <v>0</v>
      </c>
      <c r="P6" s="466">
        <f>COUNTIFS('0.전체'!B4:B463,'0.수행관리'!N6,'0.전체'!S4:S463,'0.수행관리'!N2,'0.전체'!N4:N463,"O")</f>
        <v>0</v>
      </c>
      <c r="Q6" s="466">
        <f>O6-P6</f>
        <v>0</v>
      </c>
      <c r="R6" s="467">
        <f>IF(O6=0,0,P6/O6)</f>
        <v>0</v>
      </c>
      <c r="S6" s="468">
        <f>COUNTIFS('0.전체'!B4:B463,'0.수행관리'!N6,'0.전체'!S4:S463,"&lt;"&amp;'0.수행관리'!N2)</f>
        <v>7</v>
      </c>
      <c r="T6" s="469">
        <f>COUNTIFS('0.전체'!B4:B463,'0.수행관리'!N6,'0.전체'!S4:S463,"&lt;"&amp;'0.수행관리'!N2,'0.전체'!N4:N463,"O")</f>
        <v>5</v>
      </c>
      <c r="U6" s="470">
        <f>S6-T6</f>
        <v>2</v>
      </c>
      <c r="V6" s="471">
        <f>IF(S6=0,0,T6/S6)</f>
        <v>0.7142857142857143</v>
      </c>
      <c r="W6" s="472">
        <f>COUNTIFS('0.전체'!B4:B463,'0.수행관리'!N6)</f>
        <v>42</v>
      </c>
      <c r="X6" s="469">
        <f>COUNTIFS('0.전체'!B4:B463,'0.수행관리'!N6,'0.전체'!N4:N463,"O")</f>
        <v>6</v>
      </c>
      <c r="Y6" s="470">
        <f>W6-X6</f>
        <v>36</v>
      </c>
      <c r="Z6" s="473">
        <f>IF(W6=0,0,X6/W6)</f>
        <v>0.14285714285714285</v>
      </c>
    </row>
    <row r="7" spans="1:26" ht="20.100000000000001" customHeight="1" outlineLevel="1">
      <c r="A7" s="495"/>
      <c r="B7" s="227" t="s">
        <v>142</v>
      </c>
      <c r="C7" s="58" t="s">
        <v>545</v>
      </c>
      <c r="D7" s="58" t="s">
        <v>545</v>
      </c>
      <c r="E7" s="54">
        <f>COUNTIFS('0.전체'!B4:B463,'0.수행관리'!A6,'0.전체'!E4:E463,'0.수행관리'!D7)</f>
        <v>5</v>
      </c>
      <c r="F7" s="54">
        <f>COUNTIFS('0.전체'!B4:B463,'0.수행관리'!A6,'0.전체'!E4:E463,'0.수행관리'!D7,'0.전체'!N4:N463,"O")</f>
        <v>1</v>
      </c>
      <c r="G7" s="54">
        <f>COUNTIFS('0.전체'!B4:B463,'0.수행관리'!A6,'0.전체'!E4:E463,'0.수행관리'!D7,'0.전체'!O4:O463,"O")</f>
        <v>0</v>
      </c>
      <c r="H7" s="55">
        <f t="shared" ref="H7:H8" si="4">E7-F7</f>
        <v>4</v>
      </c>
      <c r="I7" s="55">
        <f t="shared" ref="I7:I8" si="5">E7-G7</f>
        <v>5</v>
      </c>
      <c r="J7" s="56">
        <f t="shared" ref="J7:J8" si="6">F7/E7</f>
        <v>0.2</v>
      </c>
      <c r="K7" s="56">
        <f t="shared" ref="K7:K8" si="7">G7/E7</f>
        <v>0</v>
      </c>
      <c r="L7" s="59"/>
      <c r="N7" s="466" t="s">
        <v>1863</v>
      </c>
      <c r="O7" s="466">
        <f>COUNTIFS('0.전체'!B4:B463,'0.수행관리'!N7,'0.전체'!S4:S463,'0.수행관리'!N2)</f>
        <v>0</v>
      </c>
      <c r="P7" s="466">
        <f>COUNTIFS('0.전체'!B4:B463,'0.수행관리'!N7,'0.전체'!S4:S463,'0.수행관리'!N2,'0.전체'!N4:N463,"O")</f>
        <v>0</v>
      </c>
      <c r="Q7" s="466">
        <f t="shared" ref="Q7:Q10" si="8">O7-P7</f>
        <v>0</v>
      </c>
      <c r="R7" s="467">
        <f t="shared" ref="R7:R10" si="9">IF(O7=0,0,P7/O7)</f>
        <v>0</v>
      </c>
      <c r="S7" s="468">
        <f>COUNTIFS('0.전체'!B4:B463,'0.수행관리'!N7,'0.전체'!S4:S463,"&lt;"&amp;'0.수행관리'!N2)</f>
        <v>5</v>
      </c>
      <c r="T7" s="469">
        <f>COUNTIFS('0.전체'!B4:B463,'0.수행관리'!N7,'0.전체'!S4:S463,"&lt;"&amp;'0.수행관리'!N2,'0.전체'!N4:N463,"O")</f>
        <v>4</v>
      </c>
      <c r="U7" s="470">
        <f t="shared" ref="U7:U10" si="10">S7-T7</f>
        <v>1</v>
      </c>
      <c r="V7" s="471">
        <f t="shared" ref="V7:V10" si="11">IF(S7=0,0,T7/S7)</f>
        <v>0.8</v>
      </c>
      <c r="W7" s="472">
        <f>COUNTIFS('0.전체'!B4:B463,'0.수행관리'!N7)</f>
        <v>15</v>
      </c>
      <c r="X7" s="469">
        <f>COUNTIFS('0.전체'!B4:B463,'0.수행관리'!N7,'0.전체'!N4:N463,"O")</f>
        <v>4</v>
      </c>
      <c r="Y7" s="470">
        <f t="shared" ref="Y7:Y10" si="12">W7-X7</f>
        <v>11</v>
      </c>
      <c r="Z7" s="473">
        <f t="shared" ref="Z7:Z10" si="13">IF(W7=0,0,X7/W7)</f>
        <v>0.26666666666666666</v>
      </c>
    </row>
    <row r="8" spans="1:26" ht="20.100000000000001" customHeight="1" outlineLevel="1">
      <c r="A8" s="495"/>
      <c r="B8" s="227" t="s">
        <v>508</v>
      </c>
      <c r="C8" s="58" t="s">
        <v>574</v>
      </c>
      <c r="D8" s="58" t="s">
        <v>574</v>
      </c>
      <c r="E8" s="54">
        <f>COUNTIFS('0.전체'!B4:B463,'0.수행관리'!A6,'0.전체'!E4:E463,'0.수행관리'!D8)</f>
        <v>18</v>
      </c>
      <c r="F8" s="54">
        <f>COUNTIFS('0.전체'!B4:B463,'0.수행관리'!A6,'0.전체'!E4:E463,'0.수행관리'!D8,'0.전체'!N4:N463,"O")</f>
        <v>0</v>
      </c>
      <c r="G8" s="54">
        <f>COUNTIFS('0.전체'!B4:B463,'0.수행관리'!A6,'0.전체'!E4:E463,'0.수행관리'!D8,'0.전체'!O4:O463,"O")</f>
        <v>0</v>
      </c>
      <c r="H8" s="55">
        <f t="shared" si="4"/>
        <v>18</v>
      </c>
      <c r="I8" s="55">
        <f t="shared" si="5"/>
        <v>18</v>
      </c>
      <c r="J8" s="56">
        <f t="shared" si="6"/>
        <v>0</v>
      </c>
      <c r="K8" s="56">
        <f t="shared" si="7"/>
        <v>0</v>
      </c>
      <c r="L8" s="59"/>
      <c r="N8" s="466" t="s">
        <v>1289</v>
      </c>
      <c r="O8" s="466">
        <f>COUNTIFS('0.전체'!B4:B463,'0.수행관리'!N8,'0.전체'!S4:S463,'0.수행관리'!N2)</f>
        <v>0</v>
      </c>
      <c r="P8" s="466">
        <f>COUNTIFS('0.전체'!B4:B463,'0.수행관리'!N8,'0.전체'!S4:S463,'0.수행관리'!N2,'0.전체'!N4:N463,"O")</f>
        <v>0</v>
      </c>
      <c r="Q8" s="466">
        <f t="shared" si="8"/>
        <v>0</v>
      </c>
      <c r="R8" s="467">
        <f t="shared" si="9"/>
        <v>0</v>
      </c>
      <c r="S8" s="468">
        <f>COUNTIFS('0.전체'!B4:B463,'0.수행관리'!N8,'0.전체'!S4:S463,"&lt;"&amp;'0.수행관리'!N2)</f>
        <v>20</v>
      </c>
      <c r="T8" s="469">
        <f>COUNTIFS('0.전체'!B4:B463,'0.수행관리'!N8,'0.전체'!S4:S463,"&lt;"&amp;'0.수행관리'!N2,'0.전체'!N4:N463,"O")</f>
        <v>18</v>
      </c>
      <c r="U8" s="470">
        <f t="shared" si="10"/>
        <v>2</v>
      </c>
      <c r="V8" s="471">
        <f t="shared" si="11"/>
        <v>0.9</v>
      </c>
      <c r="W8" s="472">
        <f>COUNTIFS('0.전체'!B4:B463,'0.수행관리'!N8)</f>
        <v>80</v>
      </c>
      <c r="X8" s="469">
        <f>COUNTIFS('0.전체'!B4:B463,'0.수행관리'!N8,'0.전체'!N4:N463,"O")</f>
        <v>18</v>
      </c>
      <c r="Y8" s="470">
        <f t="shared" si="12"/>
        <v>62</v>
      </c>
      <c r="Z8" s="473">
        <f t="shared" si="13"/>
        <v>0.22500000000000001</v>
      </c>
    </row>
    <row r="9" spans="1:26" ht="20.100000000000001" customHeight="1">
      <c r="A9" s="493" t="s">
        <v>194</v>
      </c>
      <c r="B9" s="494"/>
      <c r="C9" s="494"/>
      <c r="D9" s="571"/>
      <c r="E9" s="61">
        <f>SUM(E6:E8)</f>
        <v>42</v>
      </c>
      <c r="F9" s="61">
        <f>SUM(F6:F8)</f>
        <v>6</v>
      </c>
      <c r="G9" s="61">
        <f>SUM(G6:G8)</f>
        <v>0</v>
      </c>
      <c r="H9" s="61">
        <f>SUM(H6:H8)</f>
        <v>36</v>
      </c>
      <c r="I9" s="61">
        <f>SUM(I6:I8)</f>
        <v>42</v>
      </c>
      <c r="J9" s="62">
        <f t="shared" si="2"/>
        <v>0.14285714285714285</v>
      </c>
      <c r="K9" s="62">
        <f t="shared" si="3"/>
        <v>0</v>
      </c>
      <c r="L9" s="63"/>
      <c r="N9" s="466" t="s">
        <v>189</v>
      </c>
      <c r="O9" s="466">
        <f>COUNTIFS('0.전체'!B4:B463,'0.수행관리'!N9,'0.전체'!S4:S463,'0.수행관리'!N2)</f>
        <v>26</v>
      </c>
      <c r="P9" s="466">
        <f>COUNTIFS('0.전체'!B4:B463,'0.수행관리'!N9,'0.전체'!S4:S463,'0.수행관리'!N2,'0.전체'!N4:N463,"O")</f>
        <v>8</v>
      </c>
      <c r="Q9" s="466">
        <f t="shared" si="8"/>
        <v>18</v>
      </c>
      <c r="R9" s="467">
        <f t="shared" si="9"/>
        <v>0.30769230769230771</v>
      </c>
      <c r="S9" s="468">
        <f>COUNTIFS('0.전체'!B4:B463,'0.수행관리'!N9,'0.전체'!S4:S463,"&lt;"&amp;'0.수행관리'!N2)</f>
        <v>63</v>
      </c>
      <c r="T9" s="469">
        <f>COUNTIFS('0.전체'!B4:B463,'0.수행관리'!N9,'0.전체'!S4:S463,"&lt;"&amp;'0.수행관리'!N2,'0.전체'!N4:N463,"O")</f>
        <v>50</v>
      </c>
      <c r="U9" s="470">
        <f t="shared" si="10"/>
        <v>13</v>
      </c>
      <c r="V9" s="471">
        <f t="shared" si="11"/>
        <v>0.79365079365079361</v>
      </c>
      <c r="W9" s="472">
        <f>COUNTIFS('0.전체'!B4:B463,'0.수행관리'!N9)</f>
        <v>238</v>
      </c>
      <c r="X9" s="469">
        <f>COUNTIFS('0.전체'!B4:B463,'0.수행관리'!N9,'0.전체'!N4:N463,"O")</f>
        <v>58</v>
      </c>
      <c r="Y9" s="470">
        <f t="shared" si="12"/>
        <v>180</v>
      </c>
      <c r="Z9" s="473">
        <f t="shared" si="13"/>
        <v>0.24369747899159663</v>
      </c>
    </row>
    <row r="10" spans="1:26" outlineLevel="1">
      <c r="A10" s="495" t="s">
        <v>187</v>
      </c>
      <c r="B10" s="495" t="s">
        <v>5</v>
      </c>
      <c r="C10" s="53" t="s">
        <v>546</v>
      </c>
      <c r="D10" s="53" t="s">
        <v>593</v>
      </c>
      <c r="E10" s="54">
        <f>COUNTIFS('0.전체'!B4:B463,'0.수행관리'!A10,'0.전체'!E4:E463,'0.수행관리'!D10)</f>
        <v>6</v>
      </c>
      <c r="F10" s="54">
        <f>COUNTIFS('0.전체'!B4:B463,'0.수행관리'!A10,'0.전체'!E4:E463,'0.수행관리'!D10,'0.전체'!N4:N463,"O")</f>
        <v>1</v>
      </c>
      <c r="G10" s="54">
        <f>COUNTIFS('0.전체'!B4:B463,'0.수행관리'!A10,'0.전체'!E4:E463,'0.수행관리'!D10,'0.전체'!O4:O463,"O")</f>
        <v>0</v>
      </c>
      <c r="H10" s="55">
        <f t="shared" ref="H10:H18" si="14">E10-F10</f>
        <v>5</v>
      </c>
      <c r="I10" s="55">
        <f t="shared" ref="I10:I18" si="15">E10-G10</f>
        <v>6</v>
      </c>
      <c r="J10" s="56">
        <f t="shared" ref="J10:J18" si="16">F10/E10</f>
        <v>0.16666666666666666</v>
      </c>
      <c r="K10" s="56">
        <f t="shared" ref="K10:K18" si="17">G10/E10</f>
        <v>0</v>
      </c>
      <c r="L10" s="64"/>
      <c r="N10" s="459" t="s">
        <v>2184</v>
      </c>
      <c r="O10" s="459">
        <f>COUNTIFS('0.전체'!S4:S463,'0.수행관리'!N2)</f>
        <v>26</v>
      </c>
      <c r="P10" s="459">
        <f>COUNTIFS('0.전체'!S4:S463,'0.수행관리'!N2,'0.전체'!N4:N463,"O")</f>
        <v>8</v>
      </c>
      <c r="Q10" s="459">
        <f t="shared" si="8"/>
        <v>18</v>
      </c>
      <c r="R10" s="474">
        <f t="shared" si="9"/>
        <v>0.30769230769230771</v>
      </c>
      <c r="S10" s="475">
        <f>SUM(S6:S9)</f>
        <v>95</v>
      </c>
      <c r="T10" s="476">
        <f>SUM(T6:T9)</f>
        <v>77</v>
      </c>
      <c r="U10" s="477">
        <f t="shared" si="10"/>
        <v>18</v>
      </c>
      <c r="V10" s="478">
        <f t="shared" si="11"/>
        <v>0.81052631578947365</v>
      </c>
      <c r="W10" s="479">
        <f>SUM(W6:W9)</f>
        <v>375</v>
      </c>
      <c r="X10" s="476">
        <f>SUM(X6:X9)</f>
        <v>86</v>
      </c>
      <c r="Y10" s="477">
        <f t="shared" si="12"/>
        <v>289</v>
      </c>
      <c r="Z10" s="480">
        <f t="shared" si="13"/>
        <v>0.22933333333333333</v>
      </c>
    </row>
    <row r="11" spans="1:26" outlineLevel="1">
      <c r="A11" s="495"/>
      <c r="B11" s="495"/>
      <c r="C11" s="227" t="s">
        <v>546</v>
      </c>
      <c r="D11" s="227" t="s">
        <v>596</v>
      </c>
      <c r="E11" s="54">
        <f>COUNTIFS('0.전체'!B5:B463,'0.수행관리'!A10,'0.전체'!E5:E463,'0.수행관리'!D11)</f>
        <v>0</v>
      </c>
      <c r="F11" s="54">
        <f>COUNTIFS('0.전체'!B5:B463,'0.수행관리'!A10,'0.전체'!E5:E463,'0.수행관리'!D11,'0.전체'!N5:N463,"O")</f>
        <v>0</v>
      </c>
      <c r="G11" s="54">
        <f>COUNTIFS('0.전체'!B5:B463,'0.수행관리'!A10,'0.전체'!E5:E463,'0.수행관리'!D11,'0.전체'!O5:O463,"O")</f>
        <v>0</v>
      </c>
      <c r="H11" s="55">
        <f t="shared" si="14"/>
        <v>0</v>
      </c>
      <c r="I11" s="55">
        <f t="shared" si="15"/>
        <v>0</v>
      </c>
      <c r="J11" s="56" t="e">
        <f t="shared" si="16"/>
        <v>#DIV/0!</v>
      </c>
      <c r="K11" s="56" t="e">
        <f t="shared" si="17"/>
        <v>#DIV/0!</v>
      </c>
      <c r="L11" s="59"/>
      <c r="N11" s="399"/>
      <c r="O11" s="399"/>
      <c r="P11" s="399"/>
      <c r="Q11" s="399"/>
      <c r="R11" s="399"/>
      <c r="S11" s="399"/>
      <c r="T11" s="399"/>
      <c r="U11" s="399"/>
      <c r="V11" s="399"/>
      <c r="W11" s="399"/>
      <c r="X11" s="399"/>
      <c r="Y11" s="399"/>
      <c r="Z11" s="399"/>
    </row>
    <row r="12" spans="1:26" ht="17.25" outlineLevel="1" thickBot="1">
      <c r="A12" s="495"/>
      <c r="B12" s="495"/>
      <c r="C12" s="227" t="s">
        <v>546</v>
      </c>
      <c r="D12" s="227" t="s">
        <v>597</v>
      </c>
      <c r="E12" s="54">
        <f>COUNTIFS('0.전체'!B5:B463,'0.수행관리'!A10,'0.전체'!E5:E463,'0.수행관리'!D12)</f>
        <v>0</v>
      </c>
      <c r="F12" s="54">
        <f>COUNTIFS('0.전체'!B5:B463,'0.수행관리'!A10,'0.전체'!E5:E463,'0.수행관리'!D12,'0.전체'!N5:N463,"O")</f>
        <v>0</v>
      </c>
      <c r="G12" s="54">
        <f>COUNTIFS('0.전체'!B5:B463,'0.수행관리'!A10,'0.전체'!E5:E463,'0.수행관리'!D12,'0.전체'!O5:O463,"O")</f>
        <v>0</v>
      </c>
      <c r="H12" s="55">
        <f t="shared" si="14"/>
        <v>0</v>
      </c>
      <c r="I12" s="55">
        <f t="shared" si="15"/>
        <v>0</v>
      </c>
      <c r="J12" s="56" t="e">
        <f t="shared" si="16"/>
        <v>#DIV/0!</v>
      </c>
      <c r="K12" s="56" t="e">
        <f t="shared" si="17"/>
        <v>#DIV/0!</v>
      </c>
      <c r="L12" s="59"/>
      <c r="N12" s="399"/>
      <c r="O12" s="399"/>
      <c r="P12" s="399"/>
      <c r="Q12" s="399"/>
      <c r="R12" s="399"/>
      <c r="S12" s="399"/>
      <c r="T12" s="399"/>
      <c r="U12" s="399"/>
      <c r="V12" s="399"/>
      <c r="W12" s="399"/>
      <c r="X12" s="399"/>
      <c r="Y12" s="399"/>
      <c r="Z12" s="399"/>
    </row>
    <row r="13" spans="1:26" outlineLevel="1">
      <c r="A13" s="495"/>
      <c r="B13" s="495"/>
      <c r="C13" s="227" t="s">
        <v>546</v>
      </c>
      <c r="D13" s="227" t="s">
        <v>598</v>
      </c>
      <c r="E13" s="54">
        <f>COUNTIFS('0.전체'!B5:B463,'0.수행관리'!A10,'0.전체'!E5:E463,'0.수행관리'!D13)</f>
        <v>0</v>
      </c>
      <c r="F13" s="54">
        <f>COUNTIFS('0.전체'!B5:B463,'0.수행관리'!A10,'0.전체'!E5:E463,'0.수행관리'!D13,'0.전체'!N5:N463,"O")</f>
        <v>0</v>
      </c>
      <c r="G13" s="54">
        <f>COUNTIFS('0.전체'!B5:B463,'0.수행관리'!A10,'0.전체'!E5:E463,'0.수행관리'!D13,'0.전체'!O5:O463,"O")</f>
        <v>0</v>
      </c>
      <c r="H13" s="55">
        <f t="shared" si="14"/>
        <v>0</v>
      </c>
      <c r="I13" s="55">
        <f t="shared" si="15"/>
        <v>0</v>
      </c>
      <c r="J13" s="56" t="e">
        <f t="shared" si="16"/>
        <v>#DIV/0!</v>
      </c>
      <c r="K13" s="56" t="e">
        <f t="shared" si="17"/>
        <v>#DIV/0!</v>
      </c>
      <c r="L13" s="59"/>
      <c r="N13" s="566" t="s">
        <v>2200</v>
      </c>
      <c r="O13" s="563" t="s">
        <v>2224</v>
      </c>
      <c r="P13" s="557"/>
      <c r="Q13" s="557"/>
      <c r="R13" s="557"/>
      <c r="S13" s="564" t="s">
        <v>2225</v>
      </c>
      <c r="T13" s="557"/>
      <c r="U13" s="557"/>
      <c r="V13" s="565"/>
      <c r="W13" s="557" t="s">
        <v>2227</v>
      </c>
      <c r="X13" s="557"/>
      <c r="Y13" s="557"/>
      <c r="Z13" s="558"/>
    </row>
    <row r="14" spans="1:26" ht="17.25" outlineLevel="1" thickBot="1">
      <c r="A14" s="495"/>
      <c r="B14" s="495"/>
      <c r="C14" s="227" t="s">
        <v>546</v>
      </c>
      <c r="D14" s="227" t="s">
        <v>599</v>
      </c>
      <c r="E14" s="54">
        <f>COUNTIFS('0.전체'!B5:B463,'0.수행관리'!A10,'0.전체'!E5:E463,'0.수행관리'!D14)</f>
        <v>0</v>
      </c>
      <c r="F14" s="54">
        <f>COUNTIFS('0.전체'!B5:B463,'0.수행관리'!A10,'0.전체'!E5:E463,'0.수행관리'!D14,'0.전체'!N5:N463,"O")</f>
        <v>0</v>
      </c>
      <c r="G14" s="54">
        <f>COUNTIFS('0.전체'!B5:B463,'0.수행관리'!A10,'0.전체'!E5:E463,'0.수행관리'!D14,'0.전체'!O5:O463,"O")</f>
        <v>0</v>
      </c>
      <c r="H14" s="55">
        <f t="shared" si="14"/>
        <v>0</v>
      </c>
      <c r="I14" s="55">
        <f t="shared" si="15"/>
        <v>0</v>
      </c>
      <c r="J14" s="56" t="e">
        <f t="shared" si="16"/>
        <v>#DIV/0!</v>
      </c>
      <c r="K14" s="56" t="e">
        <f t="shared" si="17"/>
        <v>#DIV/0!</v>
      </c>
      <c r="L14" s="59"/>
      <c r="N14" s="567"/>
      <c r="O14" s="400" t="s">
        <v>2185</v>
      </c>
      <c r="P14" s="400" t="s">
        <v>2187</v>
      </c>
      <c r="Q14" s="400" t="s">
        <v>2186</v>
      </c>
      <c r="R14" s="401" t="s">
        <v>2188</v>
      </c>
      <c r="S14" s="402" t="s">
        <v>2226</v>
      </c>
      <c r="T14" s="400" t="s">
        <v>2187</v>
      </c>
      <c r="U14" s="400" t="s">
        <v>2186</v>
      </c>
      <c r="V14" s="403" t="s">
        <v>2188</v>
      </c>
      <c r="W14" s="404" t="s">
        <v>2185</v>
      </c>
      <c r="X14" s="400" t="s">
        <v>2187</v>
      </c>
      <c r="Y14" s="400" t="s">
        <v>2186</v>
      </c>
      <c r="Z14" s="405" t="s">
        <v>2188</v>
      </c>
    </row>
    <row r="15" spans="1:26" outlineLevel="1">
      <c r="A15" s="495"/>
      <c r="B15" s="495"/>
      <c r="C15" s="227" t="s">
        <v>546</v>
      </c>
      <c r="D15" s="53" t="s">
        <v>600</v>
      </c>
      <c r="E15" s="54">
        <f>COUNTIFS('0.전체'!B5:B463,'0.수행관리'!A10,'0.전체'!E5:E463,'0.수행관리'!D15)</f>
        <v>0</v>
      </c>
      <c r="F15" s="54">
        <f>COUNTIFS('0.전체'!B5:B463,'0.수행관리'!A10,'0.전체'!E5:E463,'0.수행관리'!D15,'0.전체'!N5:N463,"O")</f>
        <v>0</v>
      </c>
      <c r="G15" s="54">
        <f>COUNTIFS('0.전체'!B5:B463,'0.수행관리'!A10,'0.전체'!E5:E463,'0.수행관리'!D15,'0.전체'!O5:O463,"O")</f>
        <v>0</v>
      </c>
      <c r="H15" s="55">
        <f t="shared" si="14"/>
        <v>0</v>
      </c>
      <c r="I15" s="55">
        <f t="shared" si="15"/>
        <v>0</v>
      </c>
      <c r="J15" s="56" t="e">
        <f t="shared" si="16"/>
        <v>#DIV/0!</v>
      </c>
      <c r="K15" s="56" t="e">
        <f t="shared" si="17"/>
        <v>#DIV/0!</v>
      </c>
      <c r="L15" s="59"/>
      <c r="N15" s="406" t="s">
        <v>2191</v>
      </c>
      <c r="O15" s="407">
        <f>COUNTIFS('0.전체'!G4:G463,'0.수행관리'!N15,'0.전체'!S4:S463,'0.수행관리'!N2)</f>
        <v>0</v>
      </c>
      <c r="P15" s="407">
        <f>COUNTIFS('0.전체'!G4:G472,'0.수행관리'!N15,'0.전체'!S4:S472,'0.수행관리'!N2,'0.전체'!N4:N472,"O")</f>
        <v>0</v>
      </c>
      <c r="Q15" s="407">
        <f>O15-P15</f>
        <v>0</v>
      </c>
      <c r="R15" s="408">
        <f>IF(O15=0,0,P15/O15)</f>
        <v>0</v>
      </c>
      <c r="S15" s="409">
        <f>COUNTIFS('0.전체'!G4:G463,'0.수행관리'!N15,'0.전체'!S4:S463,"&lt;"&amp;'0.수행관리'!N2)</f>
        <v>13</v>
      </c>
      <c r="T15" s="410">
        <f>COUNTIFS('0.전체'!G4:G463,'0.수행관리'!N15,'0.전체'!S4:S463,"&lt;"&amp;'0.수행관리'!N2,'0.전체'!N4:N463,"O")</f>
        <v>13</v>
      </c>
      <c r="U15" s="411">
        <f>S15-T15</f>
        <v>0</v>
      </c>
      <c r="V15" s="412">
        <f>IF(S15=0,0,T15/S15)</f>
        <v>1</v>
      </c>
      <c r="W15" s="413">
        <f>COUNTIFS('0.전체'!G4:G472,'0.수행관리'!N15)</f>
        <v>13</v>
      </c>
      <c r="X15" s="410">
        <f>COUNTIFS('0.전체'!G4:G472,'0.수행관리'!N15,'0.전체'!N4:N472,"O")</f>
        <v>13</v>
      </c>
      <c r="Y15" s="411">
        <f>W15-X15</f>
        <v>0</v>
      </c>
      <c r="Z15" s="414">
        <f>IF(W15=0,0,X15/W15)</f>
        <v>1</v>
      </c>
    </row>
    <row r="16" spans="1:26" outlineLevel="1">
      <c r="A16" s="495"/>
      <c r="B16" s="228" t="s">
        <v>192</v>
      </c>
      <c r="C16" s="58" t="s">
        <v>594</v>
      </c>
      <c r="D16" s="58" t="s">
        <v>594</v>
      </c>
      <c r="E16" s="54">
        <f>COUNTIFS('0.전체'!B4:B463,'0.수행관리'!A10,'0.전체'!E4:E463,'0.수행관리'!D16)</f>
        <v>7</v>
      </c>
      <c r="F16" s="54">
        <f>COUNTIFS('0.전체'!B4:B463,'0.수행관리'!A10,'0.전체'!E4:E463,'0.수행관리'!D16,'0.전체'!N4:N463,"O")</f>
        <v>3</v>
      </c>
      <c r="G16" s="54">
        <f>COUNTIFS('0.전체'!B4:B463,'0.수행관리'!A10,'0.전체'!E4:E463,'0.수행관리'!D16,'0.전체'!O4:O463,"O")</f>
        <v>0</v>
      </c>
      <c r="H16" s="55">
        <f t="shared" si="14"/>
        <v>4</v>
      </c>
      <c r="I16" s="55">
        <f t="shared" si="15"/>
        <v>7</v>
      </c>
      <c r="J16" s="56">
        <f t="shared" si="16"/>
        <v>0.42857142857142855</v>
      </c>
      <c r="K16" s="56">
        <f t="shared" si="17"/>
        <v>0</v>
      </c>
      <c r="L16" s="64"/>
      <c r="N16" s="415" t="s">
        <v>2126</v>
      </c>
      <c r="O16" s="386">
        <f>COUNTIFS('0.전체'!G4:G463,'0.수행관리'!N16,'0.전체'!S4:S463,'0.수행관리'!N2)</f>
        <v>0</v>
      </c>
      <c r="P16" s="386">
        <f>COUNTIFS('0.전체'!G4:G472,'0.수행관리'!N16,'0.전체'!S4:S472,'0.수행관리'!N2,'0.전체'!N4:N472,"O")</f>
        <v>0</v>
      </c>
      <c r="Q16" s="386">
        <f t="shared" ref="Q16:Q26" si="18">O16-P16</f>
        <v>0</v>
      </c>
      <c r="R16" s="387">
        <f t="shared" ref="R16:R26" si="19">IF(O16=0,0,P16/O16)</f>
        <v>0</v>
      </c>
      <c r="S16" s="388">
        <f>COUNTIFS('0.전체'!G4:G463,'0.수행관리'!N16,'0.전체'!S4:S463,"&lt;"&amp;'0.수행관리'!N2)</f>
        <v>5</v>
      </c>
      <c r="T16" s="389">
        <f>COUNTIFS('0.전체'!G4:G463,'0.수행관리'!N16,'0.전체'!S4:S463,"&lt;"&amp;'0.수행관리'!N2,'0.전체'!N4:N463,"O")</f>
        <v>5</v>
      </c>
      <c r="U16" s="390">
        <f t="shared" ref="U16:U26" si="20">S16-T16</f>
        <v>0</v>
      </c>
      <c r="V16" s="391">
        <f t="shared" ref="V16:V26" si="21">IF(S16=0,0,T16/S16)</f>
        <v>1</v>
      </c>
      <c r="W16" s="392">
        <f>COUNTIFS('0.전체'!G4:G472,'0.수행관리'!N16)</f>
        <v>5</v>
      </c>
      <c r="X16" s="389">
        <f>COUNTIFS('0.전체'!G4:G472,'0.수행관리'!N16,'0.전체'!N4:N472,"O")</f>
        <v>5</v>
      </c>
      <c r="Y16" s="390">
        <f t="shared" ref="Y16:Y26" si="22">W16-X16</f>
        <v>0</v>
      </c>
      <c r="Z16" s="416">
        <f t="shared" ref="Z16:Z26" si="23">IF(W16=0,0,X16/W16)</f>
        <v>1</v>
      </c>
    </row>
    <row r="17" spans="1:26" outlineLevel="1">
      <c r="A17" s="495"/>
      <c r="B17" s="569" t="s">
        <v>19</v>
      </c>
      <c r="C17" s="227" t="s">
        <v>602</v>
      </c>
      <c r="D17" s="53" t="s">
        <v>595</v>
      </c>
      <c r="E17" s="54">
        <f>COUNTIFS('0.전체'!B4:B463,'0.수행관리'!A10,'0.전체'!E4:E463,'0.수행관리'!D17)</f>
        <v>2</v>
      </c>
      <c r="F17" s="54">
        <f>COUNTIFS('0.전체'!B4:B463,'0.수행관리'!A10,'0.전체'!E4:E463,'0.수행관리'!D17,'0.전체'!N4:N463,"O")</f>
        <v>0</v>
      </c>
      <c r="G17" s="54">
        <f>COUNTIFS('0.전체'!B4:B463,'0.수행관리'!A10,'0.전체'!E4:E463,'0.수행관리'!D17,'0.전체'!O4:O463,"O")</f>
        <v>0</v>
      </c>
      <c r="H17" s="55">
        <f t="shared" si="14"/>
        <v>2</v>
      </c>
      <c r="I17" s="55">
        <f t="shared" si="15"/>
        <v>2</v>
      </c>
      <c r="J17" s="56">
        <f t="shared" si="16"/>
        <v>0</v>
      </c>
      <c r="K17" s="56">
        <f t="shared" si="17"/>
        <v>0</v>
      </c>
      <c r="L17" s="64"/>
      <c r="N17" s="415" t="s">
        <v>2192</v>
      </c>
      <c r="O17" s="386">
        <f>COUNTIFS('0.전체'!G4:G463,'0.수행관리'!N17,'0.전체'!S4:S463,'0.수행관리'!N2)</f>
        <v>0</v>
      </c>
      <c r="P17" s="386">
        <f>COUNTIFS('0.전체'!G4:G472,'0.수행관리'!N17,'0.전체'!S4:S472,'0.수행관리'!N2,'0.전체'!N4:N472,"O")</f>
        <v>0</v>
      </c>
      <c r="Q17" s="386">
        <f t="shared" si="18"/>
        <v>0</v>
      </c>
      <c r="R17" s="387">
        <f t="shared" si="19"/>
        <v>0</v>
      </c>
      <c r="S17" s="388">
        <f>COUNTIFS('0.전체'!G4:G463,'0.수행관리'!N17,'0.전체'!S4:S463,"&lt;"&amp;'0.수행관리'!N2)</f>
        <v>4</v>
      </c>
      <c r="T17" s="389">
        <f>COUNTIFS('0.전체'!G4:G463,'0.수행관리'!N17,'0.전체'!S4:S463,"&lt;"&amp;'0.수행관리'!N2,'0.전체'!N4:N463,"O")</f>
        <v>0</v>
      </c>
      <c r="U17" s="390">
        <f t="shared" si="20"/>
        <v>4</v>
      </c>
      <c r="V17" s="391">
        <f t="shared" si="21"/>
        <v>0</v>
      </c>
      <c r="W17" s="392">
        <f>COUNTIFS('0.전체'!G4:G472,'0.수행관리'!N17)</f>
        <v>4</v>
      </c>
      <c r="X17" s="389">
        <f>COUNTIFS('0.전체'!G4:G472,'0.수행관리'!N17,'0.전체'!N4:N472,"O")</f>
        <v>0</v>
      </c>
      <c r="Y17" s="390">
        <f t="shared" si="22"/>
        <v>4</v>
      </c>
      <c r="Z17" s="416">
        <f t="shared" si="23"/>
        <v>0</v>
      </c>
    </row>
    <row r="18" spans="1:26" outlineLevel="1">
      <c r="A18" s="495"/>
      <c r="B18" s="570"/>
      <c r="C18" s="58" t="s">
        <v>589</v>
      </c>
      <c r="D18" s="58" t="s">
        <v>601</v>
      </c>
      <c r="E18" s="54">
        <f>COUNTIFS('0.전체'!B5:B463,'0.수행관리'!A10,'0.전체'!E5:E463,'0.수행관리'!D18)</f>
        <v>0</v>
      </c>
      <c r="F18" s="54">
        <f>COUNTIFS('0.전체'!B5:B463,'0.수행관리'!A10,'0.전체'!E5:E463,'0.수행관리'!D18,'0.전체'!N5:N463,"O")</f>
        <v>0</v>
      </c>
      <c r="G18" s="54">
        <f>COUNTIFS('0.전체'!B5:B463,'0.수행관리'!A10,'0.전체'!E5:E463,'0.수행관리'!D18,'0.전체'!O5:O463,"O")</f>
        <v>0</v>
      </c>
      <c r="H18" s="55">
        <f t="shared" si="14"/>
        <v>0</v>
      </c>
      <c r="I18" s="55">
        <f t="shared" si="15"/>
        <v>0</v>
      </c>
      <c r="J18" s="56" t="e">
        <f t="shared" si="16"/>
        <v>#DIV/0!</v>
      </c>
      <c r="K18" s="56" t="e">
        <f t="shared" si="17"/>
        <v>#DIV/0!</v>
      </c>
      <c r="L18" s="59"/>
      <c r="N18" s="415" t="s">
        <v>2193</v>
      </c>
      <c r="O18" s="386">
        <f>COUNTIFS('0.전체'!G4:G463,'0.수행관리'!N18,'0.전체'!S4:S463,'0.수행관리'!N2)</f>
        <v>0</v>
      </c>
      <c r="P18" s="386">
        <f>COUNTIFS('0.전체'!G4:G472,'0.수행관리'!N18,'0.전체'!S4:S472,'0.수행관리'!N2,'0.전체'!N4:N472,"O")</f>
        <v>0</v>
      </c>
      <c r="Q18" s="386">
        <f t="shared" si="18"/>
        <v>0</v>
      </c>
      <c r="R18" s="387">
        <f t="shared" si="19"/>
        <v>0</v>
      </c>
      <c r="S18" s="388">
        <f>COUNTIFS('0.전체'!G4:G463,'0.수행관리'!N18,'0.전체'!S4:S463,"&lt;"&amp;'0.수행관리'!N2)</f>
        <v>9</v>
      </c>
      <c r="T18" s="389">
        <f>COUNTIFS('0.전체'!G4:G463,'0.수행관리'!N18,'0.전체'!S4:S463,"&lt;"&amp;'0.수행관리'!N2,'0.전체'!N4:N463,"O")</f>
        <v>9</v>
      </c>
      <c r="U18" s="390">
        <f t="shared" si="20"/>
        <v>0</v>
      </c>
      <c r="V18" s="391">
        <f t="shared" si="21"/>
        <v>1</v>
      </c>
      <c r="W18" s="392">
        <f>COUNTIFS('0.전체'!G4:G472,'0.수행관리'!N18)</f>
        <v>9</v>
      </c>
      <c r="X18" s="389">
        <f>COUNTIFS('0.전체'!G4:G472,'0.수행관리'!N18,'0.전체'!N4:N472,"O")</f>
        <v>9</v>
      </c>
      <c r="Y18" s="390">
        <f t="shared" si="22"/>
        <v>0</v>
      </c>
      <c r="Z18" s="416">
        <f t="shared" si="23"/>
        <v>1</v>
      </c>
    </row>
    <row r="19" spans="1:26">
      <c r="A19" s="493" t="s">
        <v>195</v>
      </c>
      <c r="B19" s="494"/>
      <c r="C19" s="494"/>
      <c r="D19" s="571"/>
      <c r="E19" s="61">
        <f>SUM(E10:E18)</f>
        <v>15</v>
      </c>
      <c r="F19" s="61">
        <f>SUM(F10:F18)</f>
        <v>4</v>
      </c>
      <c r="G19" s="61">
        <f>SUM(G10:G18)</f>
        <v>0</v>
      </c>
      <c r="H19" s="61">
        <f>SUM(H10:H18)</f>
        <v>11</v>
      </c>
      <c r="I19" s="61">
        <f>SUM(I10:I18)</f>
        <v>15</v>
      </c>
      <c r="J19" s="62">
        <f t="shared" si="2"/>
        <v>0.26666666666666666</v>
      </c>
      <c r="K19" s="62">
        <f t="shared" si="3"/>
        <v>0</v>
      </c>
      <c r="L19" s="63"/>
      <c r="N19" s="415" t="s">
        <v>2175</v>
      </c>
      <c r="O19" s="417">
        <f>COUNTIFS('0.전체'!G4:G463,'0.수행관리'!N19,'0.전체'!S4:S463,'0.수행관리'!N2)</f>
        <v>13</v>
      </c>
      <c r="P19" s="417">
        <f>COUNTIFS('0.전체'!G4:G472,'0.수행관리'!N19,'0.전체'!S4:S472,'0.수행관리'!N2,'0.전체'!N4:N472,"O")</f>
        <v>8</v>
      </c>
      <c r="Q19" s="417">
        <f t="shared" si="18"/>
        <v>5</v>
      </c>
      <c r="R19" s="418">
        <f t="shared" si="19"/>
        <v>0.61538461538461542</v>
      </c>
      <c r="S19" s="419">
        <f>COUNTIFS('0.전체'!G4:G463,'0.수행관리'!N19,'0.전체'!S4:S463,"&lt;"&amp;'0.수행관리'!N2)</f>
        <v>20</v>
      </c>
      <c r="T19" s="420">
        <f>COUNTIFS('0.전체'!G4:G463,'0.수행관리'!N19,'0.전체'!S4:S463,"&lt;"&amp;'0.수행관리'!N2,'0.전체'!N4:N463,"O")</f>
        <v>19</v>
      </c>
      <c r="U19" s="421">
        <f t="shared" si="20"/>
        <v>1</v>
      </c>
      <c r="V19" s="422">
        <f t="shared" si="21"/>
        <v>0.95</v>
      </c>
      <c r="W19" s="423">
        <f>COUNTIFS('0.전체'!G4:G472,'0.수행관리'!N19)</f>
        <v>33</v>
      </c>
      <c r="X19" s="420">
        <f>COUNTIFS('0.전체'!G4:G472,'0.수행관리'!N19,'0.전체'!N4:N472,"O")</f>
        <v>27</v>
      </c>
      <c r="Y19" s="421">
        <f t="shared" si="22"/>
        <v>6</v>
      </c>
      <c r="Z19" s="424">
        <f t="shared" si="23"/>
        <v>0.81818181818181823</v>
      </c>
    </row>
    <row r="20" spans="1:26" ht="20.100000000000001" customHeight="1" outlineLevel="1">
      <c r="A20" s="495" t="s">
        <v>188</v>
      </c>
      <c r="B20" s="69" t="s">
        <v>26</v>
      </c>
      <c r="C20" s="58" t="s">
        <v>26</v>
      </c>
      <c r="D20" s="53" t="s">
        <v>604</v>
      </c>
      <c r="E20" s="54">
        <f>COUNTIFS('0.전체'!B4:B463,'0.수행관리'!A20,'0.전체'!E4:E463,'0.수행관리'!D20)</f>
        <v>18</v>
      </c>
      <c r="F20" s="54">
        <f>COUNTIFS('0.전체'!B4:B463,'0.수행관리'!A20,'0.전체'!E4:E463,'0.수행관리'!D20,'0.전체'!N4:N463,"O")</f>
        <v>5</v>
      </c>
      <c r="G20" s="54">
        <f>COUNTIFS('0.전체'!B4:B463,'0.수행관리'!A20,'0.전체'!E4:E463,'0.수행관리'!D20,'0.전체'!O4:O463,"O")</f>
        <v>0</v>
      </c>
      <c r="H20" s="55">
        <f t="shared" ref="H20:H31" si="24">E20-F20</f>
        <v>13</v>
      </c>
      <c r="I20" s="55">
        <f t="shared" ref="I20:I29" si="25">E20-G20</f>
        <v>18</v>
      </c>
      <c r="J20" s="56">
        <f t="shared" si="2"/>
        <v>0.27777777777777779</v>
      </c>
      <c r="K20" s="56">
        <f t="shared" si="3"/>
        <v>0</v>
      </c>
      <c r="L20" s="64"/>
      <c r="N20" s="415" t="s">
        <v>2194</v>
      </c>
      <c r="O20" s="386">
        <f>COUNTIFS('0.전체'!G4:G463,'0.수행관리'!N20,'0.전체'!S4:S463,'0.수행관리'!N2)</f>
        <v>13</v>
      </c>
      <c r="P20" s="386">
        <f>COUNTIFS('0.전체'!G4:G472,'0.수행관리'!N20,'0.전체'!S4:S472,'0.수행관리'!N2,'0.전체'!N4:N472,"O")</f>
        <v>0</v>
      </c>
      <c r="Q20" s="386">
        <f t="shared" si="18"/>
        <v>13</v>
      </c>
      <c r="R20" s="387">
        <f t="shared" si="19"/>
        <v>0</v>
      </c>
      <c r="S20" s="388">
        <f>COUNTIFS('0.전체'!G4:G463,'0.수행관리'!N20,'0.전체'!S4:S463,"&lt;"&amp;'0.수행관리'!N2)</f>
        <v>10</v>
      </c>
      <c r="T20" s="386">
        <f>COUNTIFS('0.전체'!G4:G463,'0.수행관리'!N20,'0.전체'!S4:S463,"&lt;"&amp;'0.수행관리'!N2,'0.전체'!N4:N463,"O")</f>
        <v>0</v>
      </c>
      <c r="U20" s="386">
        <f t="shared" si="20"/>
        <v>10</v>
      </c>
      <c r="V20" s="425">
        <f t="shared" si="21"/>
        <v>0</v>
      </c>
      <c r="W20" s="392">
        <f>COUNTIFS('0.전체'!G4:G472,'0.수행관리'!N20)</f>
        <v>23</v>
      </c>
      <c r="X20" s="386">
        <f>COUNTIFS('0.전체'!G4:G472,'0.수행관리'!N20,'0.전체'!N4:N472,"O")</f>
        <v>0</v>
      </c>
      <c r="Y20" s="386">
        <f t="shared" si="22"/>
        <v>23</v>
      </c>
      <c r="Z20" s="426">
        <f t="shared" si="23"/>
        <v>0</v>
      </c>
    </row>
    <row r="21" spans="1:26" ht="20.100000000000001" customHeight="1" outlineLevel="1">
      <c r="A21" s="495"/>
      <c r="B21" s="69" t="s">
        <v>26</v>
      </c>
      <c r="C21" s="58" t="s">
        <v>26</v>
      </c>
      <c r="D21" s="227" t="s">
        <v>605</v>
      </c>
      <c r="E21" s="54">
        <f>COUNTIFS('0.전체'!B4:B463,'0.수행관리'!A20,'0.전체'!E4:E463,'0.수행관리'!D21)</f>
        <v>9</v>
      </c>
      <c r="F21" s="54">
        <f>COUNTIFS('0.전체'!B4:B463,'0.수행관리'!A20,'0.전체'!E4:E463,'0.수행관리'!D21,'0.전체'!N4:N463,"O")</f>
        <v>2</v>
      </c>
      <c r="G21" s="54">
        <f>COUNTIFS('0.전체'!B4:B463,'0.수행관리'!A20,'0.전체'!E4:E463,'0.수행관리'!D21,'0.전체'!O4:O463,"O")</f>
        <v>0</v>
      </c>
      <c r="H21" s="55">
        <f t="shared" si="24"/>
        <v>7</v>
      </c>
      <c r="I21" s="55">
        <f t="shared" si="25"/>
        <v>9</v>
      </c>
      <c r="J21" s="56">
        <f t="shared" si="2"/>
        <v>0.22222222222222221</v>
      </c>
      <c r="K21" s="56">
        <f t="shared" si="3"/>
        <v>0</v>
      </c>
      <c r="L21" s="64"/>
      <c r="N21" s="415" t="s">
        <v>2195</v>
      </c>
      <c r="O21" s="386">
        <f>COUNTIFS('0.전체'!G4:G463,'0.수행관리'!N21,'0.전체'!S4:S463,'0.수행관리'!N2)</f>
        <v>0</v>
      </c>
      <c r="P21" s="386">
        <f>COUNTIFS('0.전체'!G4:G472,'0.수행관리'!N21,'0.전체'!S4:S472,'0.수행관리'!N2,'0.전체'!N4:N472,"O")</f>
        <v>0</v>
      </c>
      <c r="Q21" s="386">
        <f t="shared" si="18"/>
        <v>0</v>
      </c>
      <c r="R21" s="387">
        <f t="shared" si="19"/>
        <v>0</v>
      </c>
      <c r="S21" s="388">
        <f>COUNTIFS('0.전체'!G4:G463,'0.수행관리'!N21,'0.전체'!S4:S463,"&lt;"&amp;'0.수행관리'!N2)</f>
        <v>12</v>
      </c>
      <c r="T21" s="386">
        <f>COUNTIFS('0.전체'!G4:G463,'0.수행관리'!N21,'0.전체'!S4:S463,"&lt;"&amp;'0.수행관리'!N2,'0.전체'!N4:N463,"O")</f>
        <v>11</v>
      </c>
      <c r="U21" s="386">
        <f t="shared" si="20"/>
        <v>1</v>
      </c>
      <c r="V21" s="425">
        <f t="shared" si="21"/>
        <v>0.91666666666666663</v>
      </c>
      <c r="W21" s="392">
        <f>COUNTIFS('0.전체'!G4:G472,'0.수행관리'!N21)</f>
        <v>12</v>
      </c>
      <c r="X21" s="386">
        <f>COUNTIFS('0.전체'!G4:G472,'0.수행관리'!N21,'0.전체'!N4:N472,"O")</f>
        <v>11</v>
      </c>
      <c r="Y21" s="386">
        <f t="shared" si="22"/>
        <v>1</v>
      </c>
      <c r="Z21" s="426">
        <f t="shared" si="23"/>
        <v>0.91666666666666663</v>
      </c>
    </row>
    <row r="22" spans="1:26" ht="20.100000000000001" customHeight="1" outlineLevel="1">
      <c r="A22" s="495"/>
      <c r="B22" s="69" t="s">
        <v>26</v>
      </c>
      <c r="C22" s="58" t="s">
        <v>26</v>
      </c>
      <c r="D22" s="227" t="s">
        <v>669</v>
      </c>
      <c r="E22" s="54">
        <f>COUNTIFS('0.전체'!B4:B463,'0.수행관리'!A20,'0.전체'!E4:E463,'0.수행관리'!D22)</f>
        <v>1</v>
      </c>
      <c r="F22" s="54">
        <f>COUNTIFS('0.전체'!B4:B463,'0.수행관리'!A20,'0.전체'!E4:E463,'0.수행관리'!D22,'0.전체'!N4:N463,"O")</f>
        <v>0</v>
      </c>
      <c r="G22" s="54">
        <f>COUNTIFS('0.전체'!B4:B463,'0.수행관리'!A20,'0.전체'!E4:E463,'0.수행관리'!D22,'0.전체'!O4:O463,"O")</f>
        <v>0</v>
      </c>
      <c r="H22" s="55">
        <f t="shared" si="24"/>
        <v>1</v>
      </c>
      <c r="I22" s="55">
        <f t="shared" si="25"/>
        <v>1</v>
      </c>
      <c r="J22" s="56">
        <f t="shared" ref="J22:J23" si="26">F22/E22</f>
        <v>0</v>
      </c>
      <c r="K22" s="56">
        <f t="shared" ref="K22:K23" si="27">G22/E22</f>
        <v>0</v>
      </c>
      <c r="L22" s="64"/>
      <c r="N22" s="415" t="s">
        <v>2156</v>
      </c>
      <c r="O22" s="386">
        <f>COUNTIFS('0.전체'!G4:G463,'0.수행관리'!N22,'0.전체'!S4:S463,'0.수행관리'!N2)</f>
        <v>0</v>
      </c>
      <c r="P22" s="386">
        <f>COUNTIFS('0.전체'!G4:G472,'0.수행관리'!N22,'0.전체'!S4:S472,'0.수행관리'!N2,'0.전체'!N4:N472,"O")</f>
        <v>0</v>
      </c>
      <c r="Q22" s="386">
        <f t="shared" si="18"/>
        <v>0</v>
      </c>
      <c r="R22" s="387">
        <f t="shared" si="19"/>
        <v>0</v>
      </c>
      <c r="S22" s="388">
        <f>COUNTIFS('0.전체'!G4:G463,'0.수행관리'!N22,'0.전체'!S4:S463,"&lt;"&amp;'0.수행관리'!N2)</f>
        <v>4</v>
      </c>
      <c r="T22" s="386">
        <f>COUNTIFS('0.전체'!G4:G463,'0.수행관리'!N22,'0.전체'!S4:S463,"&lt;"&amp;'0.수행관리'!N2,'0.전체'!N4:N463,"O")</f>
        <v>4</v>
      </c>
      <c r="U22" s="386">
        <f t="shared" si="20"/>
        <v>0</v>
      </c>
      <c r="V22" s="425">
        <f t="shared" si="21"/>
        <v>1</v>
      </c>
      <c r="W22" s="392">
        <f>COUNTIFS('0.전체'!G4:G472,'0.수행관리'!N22)</f>
        <v>4</v>
      </c>
      <c r="X22" s="386">
        <f>COUNTIFS('0.전체'!G4:G472,'0.수행관리'!N22,'0.전체'!N4:N472,"O")</f>
        <v>4</v>
      </c>
      <c r="Y22" s="386">
        <f t="shared" si="22"/>
        <v>0</v>
      </c>
      <c r="Z22" s="426">
        <f t="shared" si="23"/>
        <v>1</v>
      </c>
    </row>
    <row r="23" spans="1:26" ht="20.100000000000001" customHeight="1" outlineLevel="1">
      <c r="A23" s="495"/>
      <c r="B23" s="69" t="s">
        <v>26</v>
      </c>
      <c r="C23" s="58" t="s">
        <v>26</v>
      </c>
      <c r="D23" s="227" t="s">
        <v>947</v>
      </c>
      <c r="E23" s="54">
        <f>COUNTIFS('0.전체'!B4:B463,'0.수행관리'!A20,'0.전체'!E4:E463,'0.수행관리'!D23)</f>
        <v>10</v>
      </c>
      <c r="F23" s="54">
        <f>COUNTIFS('0.전체'!B4:B463,'0.수행관리'!A20,'0.전체'!E4:E463,'0.수행관리'!D23,'0.전체'!N4:N463,"O")</f>
        <v>1</v>
      </c>
      <c r="G23" s="54">
        <f>COUNTIFS('0.전체'!B4:B463,'0.수행관리'!A20,'0.전체'!E4:E463,'0.수행관리'!D23,'0.전체'!O4:O463,"O")</f>
        <v>0</v>
      </c>
      <c r="H23" s="55">
        <f t="shared" si="24"/>
        <v>9</v>
      </c>
      <c r="I23" s="55">
        <f t="shared" si="25"/>
        <v>10</v>
      </c>
      <c r="J23" s="56">
        <f t="shared" si="26"/>
        <v>0.1</v>
      </c>
      <c r="K23" s="56">
        <f t="shared" si="27"/>
        <v>0</v>
      </c>
      <c r="L23" s="64"/>
      <c r="N23" s="415" t="s">
        <v>2196</v>
      </c>
      <c r="O23" s="386">
        <f>COUNTIFS('0.전체'!G4:G463,'0.수행관리'!N23,'0.전체'!S4:S463,'0.수행관리'!N2)</f>
        <v>0</v>
      </c>
      <c r="P23" s="386">
        <f>COUNTIFS('0.전체'!G4:G472,'0.수행관리'!N23,'0.전체'!S4:S472,'0.수행관리'!N2,'0.전체'!N4:N472,"O")</f>
        <v>0</v>
      </c>
      <c r="Q23" s="386">
        <f t="shared" si="18"/>
        <v>0</v>
      </c>
      <c r="R23" s="387">
        <f t="shared" si="19"/>
        <v>0</v>
      </c>
      <c r="S23" s="388">
        <f>COUNTIFS('0.전체'!G4:G463,'0.수행관리'!N23,'0.전체'!S4:S463,"&lt;"&amp;'0.수행관리'!N2)</f>
        <v>18</v>
      </c>
      <c r="T23" s="386">
        <f>COUNTIFS('0.전체'!G4:G463,'0.수행관리'!N23,'0.전체'!S4:S463,"&lt;"&amp;'0.수행관리'!N2,'0.전체'!N4:N463,"O")</f>
        <v>16</v>
      </c>
      <c r="U23" s="386">
        <f t="shared" si="20"/>
        <v>2</v>
      </c>
      <c r="V23" s="425">
        <f t="shared" si="21"/>
        <v>0.88888888888888884</v>
      </c>
      <c r="W23" s="392">
        <f>COUNTIFS('0.전체'!G4:G472,'0.수행관리'!N23)</f>
        <v>18</v>
      </c>
      <c r="X23" s="386">
        <f>COUNTIFS('0.전체'!G4:G472,'0.수행관리'!N23,'0.전체'!N4:N472,"O")</f>
        <v>16</v>
      </c>
      <c r="Y23" s="386">
        <f t="shared" si="22"/>
        <v>2</v>
      </c>
      <c r="Z23" s="426">
        <f t="shared" si="23"/>
        <v>0.88888888888888884</v>
      </c>
    </row>
    <row r="24" spans="1:26" ht="20.100000000000001" customHeight="1" outlineLevel="1">
      <c r="A24" s="495"/>
      <c r="B24" s="69" t="s">
        <v>26</v>
      </c>
      <c r="C24" s="58" t="s">
        <v>26</v>
      </c>
      <c r="D24" s="227" t="s">
        <v>631</v>
      </c>
      <c r="E24" s="54">
        <f>COUNTIFS('0.전체'!B4:B463,'0.수행관리'!A20,'0.전체'!E4:E463,'0.수행관리'!D24)</f>
        <v>4</v>
      </c>
      <c r="F24" s="54">
        <f>COUNTIFS('0.전체'!B4:B463,'0.수행관리'!A20,'0.전체'!E4:E463,'0.수행관리'!D24,'0.전체'!N4:N463,"O")</f>
        <v>0</v>
      </c>
      <c r="G24" s="54">
        <f>COUNTIFS('0.전체'!B4:B463,'0.수행관리'!A20,'0.전체'!E4:E463,'0.수행관리'!D24,'0.전체'!O4:O463,"O")</f>
        <v>0</v>
      </c>
      <c r="H24" s="55">
        <f t="shared" si="24"/>
        <v>4</v>
      </c>
      <c r="I24" s="55">
        <f t="shared" si="25"/>
        <v>4</v>
      </c>
      <c r="J24" s="56">
        <f t="shared" ref="J24:J26" si="28">F24/E24</f>
        <v>0</v>
      </c>
      <c r="K24" s="56">
        <f t="shared" ref="K24:K26" si="29">G24/E24</f>
        <v>0</v>
      </c>
      <c r="L24" s="64"/>
      <c r="N24" s="415" t="s">
        <v>2197</v>
      </c>
      <c r="O24" s="386">
        <f>COUNTIFS('0.전체'!G4:G463,'0.수행관리'!N24,'0.전체'!S4:S463,'0.수행관리'!N2)</f>
        <v>0</v>
      </c>
      <c r="P24" s="386">
        <f>COUNTIFS('0.전체'!G4:G472,'0.수행관리'!N24,'0.전체'!S4:S472,'0.수행관리'!N2,'0.전체'!N4:N472,"O")</f>
        <v>0</v>
      </c>
      <c r="Q24" s="386">
        <f t="shared" si="18"/>
        <v>0</v>
      </c>
      <c r="R24" s="387">
        <f t="shared" si="19"/>
        <v>0</v>
      </c>
      <c r="S24" s="388">
        <f>COUNTIFS('0.전체'!G4:G463,'0.수행관리'!N24,'0.전체'!S4:S463,"&lt;"&amp;'0.수행관리'!N2)</f>
        <v>0</v>
      </c>
      <c r="T24" s="386">
        <f>COUNTIFS('0.전체'!G4:G463,'0.수행관리'!N24,'0.전체'!S4:S463,"&lt;"&amp;'0.수행관리'!N2,'0.전체'!N4:N463,"O")</f>
        <v>0</v>
      </c>
      <c r="U24" s="386">
        <f t="shared" si="20"/>
        <v>0</v>
      </c>
      <c r="V24" s="425">
        <f t="shared" si="21"/>
        <v>0</v>
      </c>
      <c r="W24" s="392">
        <f>COUNTIFS('0.전체'!G4:G472,'0.수행관리'!N24)</f>
        <v>223</v>
      </c>
      <c r="X24" s="386">
        <f>COUNTIFS('0.전체'!G4:G472,'0.수행관리'!N24,'0.전체'!N4:N472,"O")</f>
        <v>1</v>
      </c>
      <c r="Y24" s="386">
        <f t="shared" si="22"/>
        <v>222</v>
      </c>
      <c r="Z24" s="426">
        <f t="shared" si="23"/>
        <v>4.4843049327354259E-3</v>
      </c>
    </row>
    <row r="25" spans="1:26" ht="20.100000000000001" customHeight="1" outlineLevel="1">
      <c r="A25" s="495"/>
      <c r="B25" s="69" t="s">
        <v>35</v>
      </c>
      <c r="C25" s="58" t="s">
        <v>35</v>
      </c>
      <c r="D25" s="227" t="s">
        <v>637</v>
      </c>
      <c r="E25" s="54">
        <f>COUNTIFS('0.전체'!B4:B463,'0.수행관리'!A20,'0.전체'!E4:E463,'0.수행관리'!D25)</f>
        <v>4</v>
      </c>
      <c r="F25" s="54">
        <f>COUNTIFS('0.전체'!B4:B463,'0.수행관리'!A20,'0.전체'!E4:E463,'0.수행관리'!D25,'0.전체'!N4:N463,"O")</f>
        <v>1</v>
      </c>
      <c r="G25" s="54">
        <f>COUNTIFS('0.전체'!B4:B463,'0.수행관리'!A20,'0.전체'!E4:E463,'0.수행관리'!D25,'0.전체'!O4:O463,"O")</f>
        <v>0</v>
      </c>
      <c r="H25" s="55">
        <f t="shared" si="24"/>
        <v>3</v>
      </c>
      <c r="I25" s="55">
        <f t="shared" si="25"/>
        <v>4</v>
      </c>
      <c r="J25" s="56">
        <f t="shared" ref="J25" si="30">F25/E25</f>
        <v>0.25</v>
      </c>
      <c r="K25" s="56">
        <f t="shared" ref="K25" si="31">G25/E25</f>
        <v>0</v>
      </c>
      <c r="L25" s="64"/>
      <c r="N25" s="415" t="s">
        <v>2198</v>
      </c>
      <c r="O25" s="386">
        <f>COUNTIFS('0.전체'!G4:G463,'0.수행관리'!N25,'0.전체'!S4:S463,'0.수행관리'!N2)</f>
        <v>0</v>
      </c>
      <c r="P25" s="386">
        <f>COUNTIFS('0.전체'!G4:G472,'0.수행관리'!N25,'0.전체'!S4:S472,'0.수행관리'!N2,'0.전체'!N4:N472,"O")</f>
        <v>0</v>
      </c>
      <c r="Q25" s="386">
        <f t="shared" si="18"/>
        <v>0</v>
      </c>
      <c r="R25" s="387">
        <f t="shared" si="19"/>
        <v>0</v>
      </c>
      <c r="S25" s="388">
        <f>COUNTIFS('0.전체'!G4:G463,'0.수행관리'!N25,'0.전체'!S4:S463,"&lt;"&amp;'0.수행관리'!N2)</f>
        <v>0</v>
      </c>
      <c r="T25" s="386">
        <f>COUNTIFS('0.전체'!G4:G463,'0.수행관리'!N25,'0.전체'!S4:S463,"&lt;"&amp;'0.수행관리'!N2,'0.전체'!N4:N463,"O")</f>
        <v>0</v>
      </c>
      <c r="U25" s="386">
        <f t="shared" si="20"/>
        <v>0</v>
      </c>
      <c r="V25" s="425">
        <f t="shared" si="21"/>
        <v>0</v>
      </c>
      <c r="W25" s="392">
        <f>COUNTIFS('0.전체'!G4:G472,'0.수행관리'!N25)</f>
        <v>31</v>
      </c>
      <c r="X25" s="386">
        <f>COUNTIFS('0.전체'!G4:G472,'0.수행관리'!N25,'0.전체'!N4:N472,"O")</f>
        <v>0</v>
      </c>
      <c r="Y25" s="386">
        <f t="shared" si="22"/>
        <v>31</v>
      </c>
      <c r="Z25" s="426">
        <f t="shared" si="23"/>
        <v>0</v>
      </c>
    </row>
    <row r="26" spans="1:26" ht="20.100000000000001" customHeight="1" outlineLevel="1" thickBot="1">
      <c r="A26" s="495"/>
      <c r="B26" s="69" t="s">
        <v>35</v>
      </c>
      <c r="C26" s="58" t="s">
        <v>35</v>
      </c>
      <c r="D26" s="227" t="s">
        <v>638</v>
      </c>
      <c r="E26" s="54">
        <f>COUNTIFS('0.전체'!B4:B463,'0.수행관리'!A20,'0.전체'!E4:E463,'0.수행관리'!D26)</f>
        <v>8</v>
      </c>
      <c r="F26" s="54">
        <f>COUNTIFS('0.전체'!B4:B463,'0.수행관리'!A20,'0.전체'!E4:E463,'0.수행관리'!D26,'0.전체'!N4:N463,"O")</f>
        <v>3</v>
      </c>
      <c r="G26" s="54">
        <f>COUNTIFS('0.전체'!B4:B463,'0.수행관리'!A20,'0.전체'!E4:E463,'0.수행관리'!D26,'0.전체'!O4:O463,"O")</f>
        <v>0</v>
      </c>
      <c r="H26" s="55">
        <f t="shared" si="24"/>
        <v>5</v>
      </c>
      <c r="I26" s="55">
        <f t="shared" si="25"/>
        <v>8</v>
      </c>
      <c r="J26" s="56">
        <f t="shared" si="28"/>
        <v>0.375</v>
      </c>
      <c r="K26" s="56">
        <f t="shared" si="29"/>
        <v>0</v>
      </c>
      <c r="L26" s="64"/>
      <c r="N26" s="427" t="s">
        <v>2199</v>
      </c>
      <c r="O26" s="400">
        <f>COUNTIFS('0.전체'!S4:S463,'0.수행관리'!N2)</f>
        <v>26</v>
      </c>
      <c r="P26" s="400">
        <f>COUNTIFS('0.전체'!S4:S472,'0.수행관리'!N2,'0.전체'!N4:N472,"O")</f>
        <v>8</v>
      </c>
      <c r="Q26" s="400">
        <f t="shared" si="18"/>
        <v>18</v>
      </c>
      <c r="R26" s="428">
        <f t="shared" si="19"/>
        <v>0.30769230769230771</v>
      </c>
      <c r="S26" s="402">
        <f>SUM(S15:S25)</f>
        <v>95</v>
      </c>
      <c r="T26" s="400">
        <f>SUM(T15:T25)</f>
        <v>77</v>
      </c>
      <c r="U26" s="400">
        <f t="shared" si="20"/>
        <v>18</v>
      </c>
      <c r="V26" s="429">
        <f t="shared" si="21"/>
        <v>0.81052631578947365</v>
      </c>
      <c r="W26" s="404">
        <f>SUM(W15:W25)</f>
        <v>375</v>
      </c>
      <c r="X26" s="400">
        <f>SUM(X15:X25)</f>
        <v>86</v>
      </c>
      <c r="Y26" s="400">
        <f t="shared" si="22"/>
        <v>289</v>
      </c>
      <c r="Z26" s="430">
        <f t="shared" si="23"/>
        <v>0.22933333333333333</v>
      </c>
    </row>
    <row r="27" spans="1:26" ht="20.100000000000001" customHeight="1" outlineLevel="1">
      <c r="A27" s="495"/>
      <c r="B27" s="69" t="s">
        <v>35</v>
      </c>
      <c r="C27" s="58" t="s">
        <v>35</v>
      </c>
      <c r="D27" s="53" t="s">
        <v>639</v>
      </c>
      <c r="E27" s="54">
        <f>COUNTIFS('0.전체'!B4:B463,'0.수행관리'!A20,'0.전체'!E4:E463,'0.수행관리'!D27)</f>
        <v>6</v>
      </c>
      <c r="F27" s="54">
        <f>COUNTIFS('0.전체'!B4:B463,'0.수행관리'!A20,'0.전체'!E4:E463,'0.수행관리'!D27,'0.전체'!N4:N463,"O")</f>
        <v>0</v>
      </c>
      <c r="G27" s="54">
        <f>COUNTIFS('0.전체'!B4:B463,'0.수행관리'!A20,'0.전체'!E4:E463,'0.수행관리'!D27,'0.전체'!O4:O463,"O")</f>
        <v>0</v>
      </c>
      <c r="H27" s="55">
        <f t="shared" si="24"/>
        <v>6</v>
      </c>
      <c r="I27" s="55">
        <f t="shared" si="25"/>
        <v>6</v>
      </c>
      <c r="J27" s="56">
        <f t="shared" si="2"/>
        <v>0</v>
      </c>
      <c r="K27" s="56">
        <f t="shared" si="3"/>
        <v>0</v>
      </c>
      <c r="L27" s="64"/>
      <c r="O27" s="380"/>
      <c r="P27" s="380"/>
      <c r="Q27" s="380"/>
      <c r="R27" s="380"/>
      <c r="S27" s="380"/>
      <c r="T27" s="380"/>
      <c r="U27" s="380"/>
      <c r="V27" s="380"/>
    </row>
    <row r="28" spans="1:26" ht="20.100000000000001" customHeight="1" outlineLevel="1">
      <c r="A28" s="495"/>
      <c r="B28" s="69" t="s">
        <v>39</v>
      </c>
      <c r="C28" s="58" t="s">
        <v>39</v>
      </c>
      <c r="D28" s="53" t="s">
        <v>658</v>
      </c>
      <c r="E28" s="54">
        <f>COUNTIFS('0.전체'!B4:B463,'0.수행관리'!A20,'0.전체'!E4:E463,'0.수행관리'!D28)</f>
        <v>3</v>
      </c>
      <c r="F28" s="54">
        <f>COUNTIFS('0.전체'!B4:B463,'0.수행관리'!A20,'0.전체'!E4:E463,'0.수행관리'!D28,'0.전체'!N4:N463,"O")</f>
        <v>0</v>
      </c>
      <c r="G28" s="54">
        <f>COUNTIFS('0.전체'!B4:B463,'0.수행관리'!A20,'0.전체'!E4:E463,'0.수행관리'!D28,'0.전체'!O4:O463,"O")</f>
        <v>0</v>
      </c>
      <c r="H28" s="55">
        <f t="shared" si="24"/>
        <v>3</v>
      </c>
      <c r="I28" s="55">
        <f t="shared" si="25"/>
        <v>3</v>
      </c>
      <c r="J28" s="56">
        <f t="shared" si="2"/>
        <v>0</v>
      </c>
      <c r="K28" s="56">
        <f t="shared" si="3"/>
        <v>0</v>
      </c>
      <c r="L28" s="64"/>
      <c r="O28" s="375"/>
      <c r="P28" s="375"/>
      <c r="Q28" s="375"/>
      <c r="R28" s="375"/>
      <c r="S28" s="375"/>
      <c r="T28" s="375"/>
      <c r="U28" s="375"/>
      <c r="V28" s="375"/>
    </row>
    <row r="29" spans="1:26" ht="20.100000000000001" customHeight="1" outlineLevel="1">
      <c r="A29" s="495"/>
      <c r="B29" s="69" t="s">
        <v>40</v>
      </c>
      <c r="C29" s="58" t="s">
        <v>40</v>
      </c>
      <c r="D29" s="53" t="s">
        <v>640</v>
      </c>
      <c r="E29" s="54">
        <f>COUNTIFS('0.전체'!B4:B463,'0.수행관리'!A20,'0.전체'!E4:E463,'0.수행관리'!D29)</f>
        <v>17</v>
      </c>
      <c r="F29" s="54">
        <f>COUNTIFS('0.전체'!B4:B463,'0.수행관리'!A20,'0.전체'!E4:E463,'0.수행관리'!D29,'0.전체'!N4:N463,"O")</f>
        <v>6</v>
      </c>
      <c r="G29" s="54">
        <f>COUNTIFS('0.전체'!B4:B463,'0.수행관리'!A20,'0.전체'!E4:E463,'0.수행관리'!D29,'0.전체'!O4:O463,"O")</f>
        <v>0</v>
      </c>
      <c r="H29" s="55">
        <f t="shared" si="24"/>
        <v>11</v>
      </c>
      <c r="I29" s="55">
        <f t="shared" si="25"/>
        <v>17</v>
      </c>
      <c r="J29" s="56">
        <f t="shared" si="2"/>
        <v>0.35294117647058826</v>
      </c>
      <c r="K29" s="56">
        <f t="shared" si="3"/>
        <v>0</v>
      </c>
      <c r="L29" s="64"/>
      <c r="O29" s="375"/>
      <c r="P29" s="375"/>
      <c r="Q29" s="375"/>
      <c r="R29" s="375"/>
      <c r="S29" s="375"/>
      <c r="T29" s="375"/>
      <c r="U29" s="375"/>
      <c r="V29" s="375"/>
    </row>
    <row r="30" spans="1:26" ht="20.100000000000001" customHeight="1">
      <c r="A30" s="493" t="s">
        <v>233</v>
      </c>
      <c r="B30" s="494"/>
      <c r="C30" s="494"/>
      <c r="D30" s="571"/>
      <c r="E30" s="61">
        <f>SUM(E20:E29)</f>
        <v>80</v>
      </c>
      <c r="F30" s="61">
        <f>SUM(F20:F29)</f>
        <v>18</v>
      </c>
      <c r="G30" s="61">
        <f>SUM(G20:G29)</f>
        <v>0</v>
      </c>
      <c r="H30" s="61">
        <f>SUM(H20:H29)</f>
        <v>62</v>
      </c>
      <c r="I30" s="61">
        <f>SUM(I20:I29)</f>
        <v>80</v>
      </c>
      <c r="J30" s="62">
        <f t="shared" ref="J30:J68" si="32">F30/E30</f>
        <v>0.22500000000000001</v>
      </c>
      <c r="K30" s="62">
        <f t="shared" ref="K30:K68" si="33">G30/E30</f>
        <v>0</v>
      </c>
      <c r="L30" s="63"/>
    </row>
    <row r="31" spans="1:26" ht="20.100000000000001" customHeight="1" outlineLevel="1">
      <c r="A31" s="495" t="s">
        <v>190</v>
      </c>
      <c r="B31" s="69" t="s">
        <v>55</v>
      </c>
      <c r="C31" s="58" t="s">
        <v>898</v>
      </c>
      <c r="D31" s="58" t="s">
        <v>899</v>
      </c>
      <c r="E31" s="54">
        <f>COUNTIFS('0.전체'!B4:B463,'0.수행관리'!A31,'0.전체'!E4:E463,'0.수행관리'!D31)</f>
        <v>21</v>
      </c>
      <c r="F31" s="54">
        <f>COUNTIFS('0.전체'!B4:B463,'0.수행관리'!A31,'0.전체'!E4:E463,'0.수행관리'!D31,'0.전체'!N4:N463,"O")</f>
        <v>4</v>
      </c>
      <c r="G31" s="54">
        <f>COUNTIFS('0.전체'!B4:B463,'0.수행관리'!A31,'0.전체'!E4:E463,'0.수행관리'!D31,'0.전체'!O4:O463,"O")</f>
        <v>0</v>
      </c>
      <c r="H31" s="55">
        <f t="shared" si="24"/>
        <v>17</v>
      </c>
      <c r="I31" s="55">
        <f t="shared" ref="I31" si="34">E31-G31</f>
        <v>21</v>
      </c>
      <c r="J31" s="56">
        <f t="shared" si="32"/>
        <v>0.19047619047619047</v>
      </c>
      <c r="K31" s="56">
        <f t="shared" si="33"/>
        <v>0</v>
      </c>
      <c r="L31" s="64"/>
    </row>
    <row r="32" spans="1:26" ht="20.100000000000001" customHeight="1" outlineLevel="1">
      <c r="A32" s="495"/>
      <c r="B32" s="69" t="s">
        <v>55</v>
      </c>
      <c r="C32" s="58" t="s">
        <v>898</v>
      </c>
      <c r="D32" s="227" t="s">
        <v>900</v>
      </c>
      <c r="E32" s="54">
        <f>COUNTIFS('0.전체'!B4:B463,'0.수행관리'!A31,'0.전체'!E4:E463,'0.수행관리'!D32)</f>
        <v>16</v>
      </c>
      <c r="F32" s="54">
        <f>COUNTIFS('0.전체'!B4:B463,'0.수행관리'!A31,'0.전체'!E4:E463,'0.수행관리'!D32,'0.전체'!N4:N463,"O")</f>
        <v>1</v>
      </c>
      <c r="G32" s="54">
        <f>COUNTIFS('0.전체'!B4:B463,'0.수행관리'!A31,'0.전체'!E4:E463,'0.수행관리'!D32,'0.전체'!O4:O463,"O")</f>
        <v>0</v>
      </c>
      <c r="H32" s="55">
        <f t="shared" ref="H32:H66" si="35">E32-F32</f>
        <v>15</v>
      </c>
      <c r="I32" s="55">
        <f t="shared" ref="I32:I66" si="36">E32-G32</f>
        <v>16</v>
      </c>
      <c r="J32" s="56">
        <f t="shared" ref="J32:J66" si="37">F32/E32</f>
        <v>6.25E-2</v>
      </c>
      <c r="K32" s="56">
        <f t="shared" ref="K32:K66" si="38">G32/E32</f>
        <v>0</v>
      </c>
      <c r="L32" s="64"/>
    </row>
    <row r="33" spans="1:12" ht="20.100000000000001" customHeight="1" outlineLevel="1">
      <c r="A33" s="495"/>
      <c r="B33" s="69" t="s">
        <v>55</v>
      </c>
      <c r="C33" s="58" t="s">
        <v>898</v>
      </c>
      <c r="D33" s="227" t="s">
        <v>901</v>
      </c>
      <c r="E33" s="54">
        <f>COUNTIFS('0.전체'!B4:B463,'0.수행관리'!A31,'0.전체'!E4:E463,'0.수행관리'!D33)</f>
        <v>3</v>
      </c>
      <c r="F33" s="54">
        <f>COUNTIFS('0.전체'!B4:B463,'0.수행관리'!A31,'0.전체'!E4:E463,'0.수행관리'!D33,'0.전체'!N4:N463,"O")</f>
        <v>1</v>
      </c>
      <c r="G33" s="54">
        <f>COUNTIFS('0.전체'!B4:B463,'0.수행관리'!A31,'0.전체'!E4:E463,'0.수행관리'!D33,'0.전체'!O4:O463,"O")</f>
        <v>0</v>
      </c>
      <c r="H33" s="55">
        <f t="shared" si="35"/>
        <v>2</v>
      </c>
      <c r="I33" s="55">
        <f t="shared" si="36"/>
        <v>3</v>
      </c>
      <c r="J33" s="56">
        <f t="shared" si="37"/>
        <v>0.33333333333333331</v>
      </c>
      <c r="K33" s="56">
        <f t="shared" si="38"/>
        <v>0</v>
      </c>
      <c r="L33" s="64"/>
    </row>
    <row r="34" spans="1:12" ht="20.100000000000001" customHeight="1" outlineLevel="1">
      <c r="A34" s="495"/>
      <c r="B34" s="69" t="s">
        <v>203</v>
      </c>
      <c r="C34" s="227" t="s">
        <v>911</v>
      </c>
      <c r="D34" s="227" t="s">
        <v>902</v>
      </c>
      <c r="E34" s="54">
        <f>COUNTIFS('0.전체'!B4:B463,'0.수행관리'!A31,'0.전체'!E4:E463,'0.수행관리'!D34)</f>
        <v>3</v>
      </c>
      <c r="F34" s="54">
        <f>COUNTIFS('0.전체'!B4:B463,'0.수행관리'!A31,'0.전체'!E4:E463,'0.수행관리'!D34,'0.전체'!N4:N463,"O")</f>
        <v>1</v>
      </c>
      <c r="G34" s="54">
        <f>COUNTIFS('0.전체'!B4:B463,'0.수행관리'!A31,'0.전체'!E4:E463,'0.수행관리'!D34,'0.전체'!O4:O463,"O")</f>
        <v>0</v>
      </c>
      <c r="H34" s="55">
        <f t="shared" si="35"/>
        <v>2</v>
      </c>
      <c r="I34" s="55">
        <f t="shared" si="36"/>
        <v>3</v>
      </c>
      <c r="J34" s="56">
        <f t="shared" si="37"/>
        <v>0.33333333333333331</v>
      </c>
      <c r="K34" s="56">
        <f t="shared" si="38"/>
        <v>0</v>
      </c>
      <c r="L34" s="64"/>
    </row>
    <row r="35" spans="1:12" ht="20.100000000000001" customHeight="1" outlineLevel="1">
      <c r="A35" s="495"/>
      <c r="B35" s="69" t="s">
        <v>203</v>
      </c>
      <c r="C35" s="227" t="s">
        <v>911</v>
      </c>
      <c r="D35" s="227" t="s">
        <v>903</v>
      </c>
      <c r="E35" s="54">
        <f>COUNTIFS('0.전체'!B4:B463,'0.수행관리'!A31,'0.전체'!E4:E463,'0.수행관리'!D35)</f>
        <v>9</v>
      </c>
      <c r="F35" s="54">
        <f>COUNTIFS('0.전체'!B4:B463,'0.수행관리'!A31,'0.전체'!E4:E463,'0.수행관리'!D35,'0.전체'!N4:N463,"O")</f>
        <v>0</v>
      </c>
      <c r="G35" s="54">
        <f>COUNTIFS('0.전체'!B4:B463,'0.수행관리'!A31,'0.전체'!E4:E463,'0.수행관리'!D35,'0.전체'!O4:O463,"O")</f>
        <v>0</v>
      </c>
      <c r="H35" s="55">
        <f t="shared" si="35"/>
        <v>9</v>
      </c>
      <c r="I35" s="55">
        <f t="shared" si="36"/>
        <v>9</v>
      </c>
      <c r="J35" s="56">
        <f t="shared" si="37"/>
        <v>0</v>
      </c>
      <c r="K35" s="56">
        <f t="shared" si="38"/>
        <v>0</v>
      </c>
      <c r="L35" s="64"/>
    </row>
    <row r="36" spans="1:12" ht="20.100000000000001" customHeight="1" outlineLevel="1">
      <c r="A36" s="495"/>
      <c r="B36" s="69" t="s">
        <v>203</v>
      </c>
      <c r="C36" s="227" t="s">
        <v>910</v>
      </c>
      <c r="D36" s="227" t="s">
        <v>904</v>
      </c>
      <c r="E36" s="54">
        <f>COUNTIFS('0.전체'!B4:B463,'0.수행관리'!A31,'0.전체'!E4:E463,'0.수행관리'!D36)</f>
        <v>5</v>
      </c>
      <c r="F36" s="54">
        <f>COUNTIFS('0.전체'!B4:B463,'0.수행관리'!A31,'0.전체'!E4:E463,'0.수행관리'!D36,'0.전체'!N4:N463,"O")</f>
        <v>2</v>
      </c>
      <c r="G36" s="54">
        <f>COUNTIFS('0.전체'!B4:B463,'0.수행관리'!A31,'0.전체'!E4:E463,'0.수행관리'!D36,'0.전체'!O4:O463,"O")</f>
        <v>0</v>
      </c>
      <c r="H36" s="55">
        <f t="shared" si="35"/>
        <v>3</v>
      </c>
      <c r="I36" s="55">
        <f t="shared" si="36"/>
        <v>5</v>
      </c>
      <c r="J36" s="56">
        <f t="shared" si="37"/>
        <v>0.4</v>
      </c>
      <c r="K36" s="56">
        <f t="shared" si="38"/>
        <v>0</v>
      </c>
      <c r="L36" s="64"/>
    </row>
    <row r="37" spans="1:12" ht="20.100000000000001" customHeight="1" outlineLevel="1">
      <c r="A37" s="495"/>
      <c r="B37" s="69" t="s">
        <v>203</v>
      </c>
      <c r="C37" s="227" t="s">
        <v>910</v>
      </c>
      <c r="D37" s="227" t="s">
        <v>905</v>
      </c>
      <c r="E37" s="54">
        <f>COUNTIFS('0.전체'!B4:B463,'0.수행관리'!A31,'0.전체'!E4:E463,'0.수행관리'!D37)</f>
        <v>1</v>
      </c>
      <c r="F37" s="54">
        <f>COUNTIFS('0.전체'!B4:B463,'0.수행관리'!A31,'0.전체'!E4:E463,'0.수행관리'!D37,'0.전체'!N4:N463,"O")</f>
        <v>1</v>
      </c>
      <c r="G37" s="54">
        <f>COUNTIFS('0.전체'!B4:B463,'0.수행관리'!A31,'0.전체'!E4:E463,'0.수행관리'!D37,'0.전체'!O4:O463,"O")</f>
        <v>0</v>
      </c>
      <c r="H37" s="55">
        <f t="shared" si="35"/>
        <v>0</v>
      </c>
      <c r="I37" s="55">
        <f t="shared" si="36"/>
        <v>1</v>
      </c>
      <c r="J37" s="56">
        <f t="shared" si="37"/>
        <v>1</v>
      </c>
      <c r="K37" s="56">
        <f t="shared" si="38"/>
        <v>0</v>
      </c>
      <c r="L37" s="64"/>
    </row>
    <row r="38" spans="1:12" ht="20.100000000000001" customHeight="1" outlineLevel="1">
      <c r="A38" s="495"/>
      <c r="B38" s="69" t="s">
        <v>203</v>
      </c>
      <c r="C38" s="227" t="s">
        <v>910</v>
      </c>
      <c r="D38" s="227" t="s">
        <v>906</v>
      </c>
      <c r="E38" s="54">
        <f>COUNTIFS('0.전체'!B4:B463,'0.수행관리'!A31,'0.전체'!E4:E463,'0.수행관리'!D38)</f>
        <v>3</v>
      </c>
      <c r="F38" s="54">
        <f>COUNTIFS('0.전체'!B4:B463,'0.수행관리'!A31,'0.전체'!E4:E463,'0.수행관리'!D38,'0.전체'!N4:N463,"O")</f>
        <v>3</v>
      </c>
      <c r="G38" s="54">
        <f>COUNTIFS('0.전체'!B4:B463,'0.수행관리'!A31,'0.전체'!E4:E463,'0.수행관리'!D38,'0.전체'!O4:O463,"O")</f>
        <v>0</v>
      </c>
      <c r="H38" s="55">
        <f t="shared" si="35"/>
        <v>0</v>
      </c>
      <c r="I38" s="55">
        <f t="shared" si="36"/>
        <v>3</v>
      </c>
      <c r="J38" s="56">
        <f t="shared" si="37"/>
        <v>1</v>
      </c>
      <c r="K38" s="56">
        <f t="shared" si="38"/>
        <v>0</v>
      </c>
      <c r="L38" s="64"/>
    </row>
    <row r="39" spans="1:12" ht="20.100000000000001" customHeight="1" outlineLevel="1">
      <c r="A39" s="495"/>
      <c r="B39" s="69" t="s">
        <v>203</v>
      </c>
      <c r="C39" s="227" t="s">
        <v>910</v>
      </c>
      <c r="D39" s="227" t="s">
        <v>907</v>
      </c>
      <c r="E39" s="54">
        <f>COUNTIFS('0.전체'!B4:B463,'0.수행관리'!A31,'0.전체'!E4:E463,'0.수행관리'!D39)</f>
        <v>9</v>
      </c>
      <c r="F39" s="54">
        <f>COUNTIFS('0.전체'!B4:B463,'0.수행관리'!A31,'0.전체'!E4:E463,'0.수행관리'!D39,'0.전체'!N4:N463,"O")</f>
        <v>2</v>
      </c>
      <c r="G39" s="54">
        <f>COUNTIFS('0.전체'!B4:B463,'0.수행관리'!A31,'0.전체'!E4:E463,'0.수행관리'!D39,'0.전체'!O4:O463,"O")</f>
        <v>0</v>
      </c>
      <c r="H39" s="55">
        <f t="shared" si="35"/>
        <v>7</v>
      </c>
      <c r="I39" s="55">
        <f t="shared" si="36"/>
        <v>9</v>
      </c>
      <c r="J39" s="56">
        <f t="shared" si="37"/>
        <v>0.22222222222222221</v>
      </c>
      <c r="K39" s="56">
        <f t="shared" si="38"/>
        <v>0</v>
      </c>
      <c r="L39" s="64"/>
    </row>
    <row r="40" spans="1:12" ht="20.100000000000001" customHeight="1" outlineLevel="1">
      <c r="A40" s="495"/>
      <c r="B40" s="69" t="s">
        <v>203</v>
      </c>
      <c r="C40" s="227" t="s">
        <v>908</v>
      </c>
      <c r="D40" s="227" t="s">
        <v>908</v>
      </c>
      <c r="E40" s="54">
        <f>COUNTIFS('0.전체'!B4:B463,'0.수행관리'!A31,'0.전체'!E4:E463,'0.수행관리'!D40)</f>
        <v>5</v>
      </c>
      <c r="F40" s="54">
        <f>COUNTIFS('0.전체'!B4:B463,'0.수행관리'!A31,'0.전체'!E4:E463,'0.수행관리'!D40,'0.전체'!N4:N463,"O")</f>
        <v>5</v>
      </c>
      <c r="G40" s="54">
        <f>COUNTIFS('0.전체'!B4:B463,'0.수행관리'!A31,'0.전체'!E4:E463,'0.수행관리'!D40,'0.전체'!O4:O463,"O")</f>
        <v>0</v>
      </c>
      <c r="H40" s="55">
        <f t="shared" si="35"/>
        <v>0</v>
      </c>
      <c r="I40" s="55">
        <f t="shared" si="36"/>
        <v>5</v>
      </c>
      <c r="J40" s="56">
        <f t="shared" si="37"/>
        <v>1</v>
      </c>
      <c r="K40" s="56">
        <f t="shared" si="38"/>
        <v>0</v>
      </c>
      <c r="L40" s="64"/>
    </row>
    <row r="41" spans="1:12" ht="20.100000000000001" customHeight="1" outlineLevel="1">
      <c r="A41" s="495"/>
      <c r="B41" s="69" t="s">
        <v>203</v>
      </c>
      <c r="C41" s="53" t="s">
        <v>909</v>
      </c>
      <c r="D41" s="53" t="s">
        <v>909</v>
      </c>
      <c r="E41" s="54">
        <f>COUNTIFS('0.전체'!B4:B463,'0.수행관리'!A31,'0.전체'!E4:E463,'0.수행관리'!D41)</f>
        <v>3</v>
      </c>
      <c r="F41" s="54">
        <f>COUNTIFS('0.전체'!B4:B463,'0.수행관리'!A31,'0.전체'!E4:E463,'0.수행관리'!D41,'0.전체'!N4:N463,"O")</f>
        <v>1</v>
      </c>
      <c r="G41" s="54">
        <f>COUNTIFS('0.전체'!B4:B463,'0.수행관리'!A31,'0.전체'!E4:E463,'0.수행관리'!D41,'0.전체'!O4:O463,"O")</f>
        <v>0</v>
      </c>
      <c r="H41" s="55">
        <f t="shared" si="35"/>
        <v>2</v>
      </c>
      <c r="I41" s="55">
        <f t="shared" si="36"/>
        <v>3</v>
      </c>
      <c r="J41" s="56">
        <f t="shared" si="37"/>
        <v>0.33333333333333331</v>
      </c>
      <c r="K41" s="56">
        <f t="shared" si="38"/>
        <v>0</v>
      </c>
      <c r="L41" s="64"/>
    </row>
    <row r="42" spans="1:12" ht="20.100000000000001" customHeight="1" outlineLevel="1">
      <c r="A42" s="495"/>
      <c r="B42" s="69" t="s">
        <v>202</v>
      </c>
      <c r="C42" s="227" t="s">
        <v>917</v>
      </c>
      <c r="D42" s="227" t="s">
        <v>912</v>
      </c>
      <c r="E42" s="54">
        <f>COUNTIFS('0.전체'!B4:B463,'0.수행관리'!A31,'0.전체'!E4:E463,'0.수행관리'!D42)</f>
        <v>1</v>
      </c>
      <c r="F42" s="54">
        <f>COUNTIFS('0.전체'!B4:B463,'0.수행관리'!A31,'0.전체'!E4:E463,'0.수행관리'!D42,'0.전체'!N4:N463,"O")</f>
        <v>0</v>
      </c>
      <c r="G42" s="54">
        <f>COUNTIFS('0.전체'!B4:B463,'0.수행관리'!A31,'0.전체'!E4:E463,'0.수행관리'!D42,'0.전체'!O4:O463,"O")</f>
        <v>0</v>
      </c>
      <c r="H42" s="55">
        <f t="shared" si="35"/>
        <v>1</v>
      </c>
      <c r="I42" s="55">
        <f t="shared" si="36"/>
        <v>1</v>
      </c>
      <c r="J42" s="56">
        <f t="shared" si="37"/>
        <v>0</v>
      </c>
      <c r="K42" s="56">
        <f t="shared" si="38"/>
        <v>0</v>
      </c>
      <c r="L42" s="60"/>
    </row>
    <row r="43" spans="1:12" ht="20.100000000000001" customHeight="1" outlineLevel="1">
      <c r="A43" s="495"/>
      <c r="B43" s="69" t="s">
        <v>202</v>
      </c>
      <c r="C43" s="227" t="s">
        <v>918</v>
      </c>
      <c r="D43" s="227" t="s">
        <v>913</v>
      </c>
      <c r="E43" s="54">
        <f>COUNTIFS('0.전체'!B4:B463,'0.수행관리'!A31,'0.전체'!E4:E463,'0.수행관리'!D43)</f>
        <v>16</v>
      </c>
      <c r="F43" s="54">
        <f>COUNTIFS('0.전체'!B4:B463,'0.수행관리'!A31,'0.전체'!E4:E463,'0.수행관리'!D43,'0.전체'!N4:N463,"O")</f>
        <v>5</v>
      </c>
      <c r="G43" s="54">
        <f>COUNTIFS('0.전체'!B4:B463,'0.수행관리'!A31,'0.전체'!E4:E463,'0.수행관리'!D43,'0.전체'!O4:O463,"O")</f>
        <v>0</v>
      </c>
      <c r="H43" s="55">
        <f t="shared" si="35"/>
        <v>11</v>
      </c>
      <c r="I43" s="55">
        <f t="shared" si="36"/>
        <v>16</v>
      </c>
      <c r="J43" s="56">
        <f t="shared" si="37"/>
        <v>0.3125</v>
      </c>
      <c r="K43" s="56">
        <f t="shared" si="38"/>
        <v>0</v>
      </c>
      <c r="L43" s="60"/>
    </row>
    <row r="44" spans="1:12" ht="20.100000000000001" customHeight="1" outlineLevel="1">
      <c r="A44" s="495"/>
      <c r="B44" s="69" t="s">
        <v>202</v>
      </c>
      <c r="C44" s="227" t="s">
        <v>918</v>
      </c>
      <c r="D44" s="227" t="s">
        <v>914</v>
      </c>
      <c r="E44" s="54">
        <f>COUNTIFS('0.전체'!B4:B463,'0.수행관리'!A31,'0.전체'!E4:E463,'0.수행관리'!D44)</f>
        <v>1</v>
      </c>
      <c r="F44" s="54">
        <f>COUNTIFS('0.전체'!B4:B463,'0.수행관리'!A31,'0.전체'!E4:E463,'0.수행관리'!D44,'0.전체'!N4:N463,"O")</f>
        <v>0</v>
      </c>
      <c r="G44" s="54">
        <f>COUNTIFS('0.전체'!B4:B463,'0.수행관리'!A31,'0.전체'!E4:E463,'0.수행관리'!D44,'0.전체'!O4:O463,"O")</f>
        <v>0</v>
      </c>
      <c r="H44" s="55">
        <f t="shared" si="35"/>
        <v>1</v>
      </c>
      <c r="I44" s="55">
        <f t="shared" si="36"/>
        <v>1</v>
      </c>
      <c r="J44" s="56">
        <f t="shared" si="37"/>
        <v>0</v>
      </c>
      <c r="K44" s="56">
        <f t="shared" si="38"/>
        <v>0</v>
      </c>
      <c r="L44" s="60"/>
    </row>
    <row r="45" spans="1:12" ht="20.100000000000001" customHeight="1" outlineLevel="1">
      <c r="A45" s="495"/>
      <c r="B45" s="69" t="s">
        <v>202</v>
      </c>
      <c r="C45" s="53" t="s">
        <v>920</v>
      </c>
      <c r="D45" s="53" t="s">
        <v>916</v>
      </c>
      <c r="E45" s="54">
        <f>COUNTIFS('0.전체'!B4:B463,'0.수행관리'!A31,'0.전체'!E4:E463,'0.수행관리'!D45)</f>
        <v>13</v>
      </c>
      <c r="F45" s="54">
        <f>COUNTIFS('0.전체'!B4:B463,'0.수행관리'!A31,'0.전체'!E4:E463,'0.수행관리'!D45,'0.전체'!N4:N463,"O")</f>
        <v>4</v>
      </c>
      <c r="G45" s="54">
        <f>COUNTIFS('0.전체'!B4:B463,'0.수행관리'!A31,'0.전체'!E4:E463,'0.수행관리'!D45,'0.전체'!O4:O463,"O")</f>
        <v>0</v>
      </c>
      <c r="H45" s="55">
        <f t="shared" si="35"/>
        <v>9</v>
      </c>
      <c r="I45" s="55">
        <f t="shared" si="36"/>
        <v>13</v>
      </c>
      <c r="J45" s="56">
        <f t="shared" si="37"/>
        <v>0.30769230769230771</v>
      </c>
      <c r="K45" s="56">
        <f t="shared" si="38"/>
        <v>0</v>
      </c>
      <c r="L45" s="60"/>
    </row>
    <row r="46" spans="1:12" ht="20.100000000000001" customHeight="1" outlineLevel="1">
      <c r="A46" s="495"/>
      <c r="B46" s="69" t="s">
        <v>788</v>
      </c>
      <c r="C46" s="53" t="s">
        <v>787</v>
      </c>
      <c r="D46" s="53" t="s">
        <v>787</v>
      </c>
      <c r="E46" s="54">
        <f>COUNTIFS('0.전체'!B4:B463,'0.수행관리'!A31,'0.전체'!E4:E463,'0.수행관리'!D46)</f>
        <v>14</v>
      </c>
      <c r="F46" s="54">
        <f>COUNTIFS('0.전체'!B4:B463,'0.수행관리'!A31,'0.전체'!E4:E463,'0.수행관리'!D46,'0.전체'!N4:N463,"O")</f>
        <v>0</v>
      </c>
      <c r="G46" s="54">
        <f>COUNTIFS('0.전체'!B4:B463,'0.수행관리'!A31,'0.전체'!E4:E463,'0.수행관리'!D46,'0.전체'!O4:O463,"O")</f>
        <v>0</v>
      </c>
      <c r="H46" s="55">
        <f t="shared" si="35"/>
        <v>14</v>
      </c>
      <c r="I46" s="55">
        <f t="shared" si="36"/>
        <v>14</v>
      </c>
      <c r="J46" s="56">
        <f t="shared" si="37"/>
        <v>0</v>
      </c>
      <c r="K46" s="56">
        <f t="shared" si="38"/>
        <v>0</v>
      </c>
      <c r="L46" s="64"/>
    </row>
    <row r="47" spans="1:12" ht="20.100000000000001" customHeight="1" outlineLevel="1">
      <c r="A47" s="495"/>
      <c r="B47" s="69" t="s">
        <v>74</v>
      </c>
      <c r="C47" s="227" t="s">
        <v>921</v>
      </c>
      <c r="D47" s="53" t="s">
        <v>921</v>
      </c>
      <c r="E47" s="54">
        <f>COUNTIFS('0.전체'!B4:B463,'0.수행관리'!A31,'0.전체'!E4:E463,'0.수행관리'!D47)</f>
        <v>12</v>
      </c>
      <c r="F47" s="54">
        <f>COUNTIFS('0.전체'!B4:B463,'0.수행관리'!A31,'0.전체'!E4:E463,'0.수행관리'!D47,'0.전체'!N4:N463,"O")</f>
        <v>5</v>
      </c>
      <c r="G47" s="54">
        <f>COUNTIFS('0.전체'!B4:B463,'0.수행관리'!A31,'0.전체'!E4:E463,'0.수행관리'!D47,'0.전체'!O4:O463,"O")</f>
        <v>0</v>
      </c>
      <c r="H47" s="55">
        <f t="shared" si="35"/>
        <v>7</v>
      </c>
      <c r="I47" s="55">
        <f t="shared" si="36"/>
        <v>12</v>
      </c>
      <c r="J47" s="56">
        <f t="shared" si="37"/>
        <v>0.41666666666666669</v>
      </c>
      <c r="K47" s="56">
        <f t="shared" si="38"/>
        <v>0</v>
      </c>
      <c r="L47" s="64"/>
    </row>
    <row r="48" spans="1:12" ht="16.5" hidden="1" customHeight="1" outlineLevel="1">
      <c r="A48" s="495"/>
      <c r="B48" s="262" t="s">
        <v>201</v>
      </c>
      <c r="C48" s="256" t="s">
        <v>922</v>
      </c>
      <c r="D48" s="256" t="s">
        <v>922</v>
      </c>
      <c r="E48" s="263">
        <f>COUNTIFS('0.전체'!B5:B463,'0.수행관리'!A31,'0.전체'!E5:E463,'0.수행관리'!D48)</f>
        <v>0</v>
      </c>
      <c r="F48" s="263">
        <f>COUNTIFS('0.전체'!B5:B463,'0.수행관리'!A31,'0.전체'!E5:E463,'0.수행관리'!D48,'0.전체'!N5:N463,"O")</f>
        <v>0</v>
      </c>
      <c r="G48" s="263">
        <f>COUNTIFS('0.전체'!B5:B463,'0.수행관리'!A31,'0.전체'!E5:E463,'0.수행관리'!D48,'0.전체'!O5:O463,"O")</f>
        <v>0</v>
      </c>
      <c r="H48" s="256">
        <f t="shared" si="35"/>
        <v>0</v>
      </c>
      <c r="I48" s="256">
        <f t="shared" si="36"/>
        <v>0</v>
      </c>
      <c r="J48" s="264" t="e">
        <f t="shared" si="37"/>
        <v>#DIV/0!</v>
      </c>
      <c r="K48" s="264" t="e">
        <f t="shared" si="38"/>
        <v>#DIV/0!</v>
      </c>
      <c r="L48" s="261"/>
    </row>
    <row r="49" spans="1:12" ht="16.5" hidden="1" customHeight="1" outlineLevel="1">
      <c r="A49" s="495"/>
      <c r="B49" s="262" t="s">
        <v>201</v>
      </c>
      <c r="C49" s="256" t="s">
        <v>925</v>
      </c>
      <c r="D49" s="256" t="s">
        <v>923</v>
      </c>
      <c r="E49" s="263">
        <f>COUNTIFS('0.전체'!B5:B463,'0.수행관리'!A31,'0.전체'!E5:E463,'0.수행관리'!D49)</f>
        <v>0</v>
      </c>
      <c r="F49" s="263">
        <f>COUNTIFS('0.전체'!B5:B463,'0.수행관리'!A31,'0.전체'!E5:E463,'0.수행관리'!D49,'0.전체'!N5:N463,"O")</f>
        <v>0</v>
      </c>
      <c r="G49" s="263">
        <f>COUNTIFS('0.전체'!B5:B463,'0.수행관리'!A31,'0.전체'!E5:E463,'0.수행관리'!D49,'0.전체'!O5:O463,"O")</f>
        <v>0</v>
      </c>
      <c r="H49" s="256">
        <f t="shared" si="35"/>
        <v>0</v>
      </c>
      <c r="I49" s="256">
        <f t="shared" si="36"/>
        <v>0</v>
      </c>
      <c r="J49" s="264" t="e">
        <f t="shared" si="37"/>
        <v>#DIV/0!</v>
      </c>
      <c r="K49" s="264" t="e">
        <f t="shared" si="38"/>
        <v>#DIV/0!</v>
      </c>
      <c r="L49" s="261"/>
    </row>
    <row r="50" spans="1:12" ht="16.5" hidden="1" customHeight="1" outlineLevel="1">
      <c r="A50" s="495"/>
      <c r="B50" s="262" t="s">
        <v>201</v>
      </c>
      <c r="C50" s="256" t="s">
        <v>925</v>
      </c>
      <c r="D50" s="256" t="s">
        <v>924</v>
      </c>
      <c r="E50" s="263">
        <f>COUNTIFS('0.전체'!B5:B463,'0.수행관리'!A31,'0.전체'!E5:E463,'0.수행관리'!D50)</f>
        <v>0</v>
      </c>
      <c r="F50" s="263">
        <f>COUNTIFS('0.전체'!B5:B463,'0.수행관리'!A31,'0.전체'!E5:E463,'0.수행관리'!D50,'0.전체'!N5:N463,"O")</f>
        <v>0</v>
      </c>
      <c r="G50" s="263">
        <f>COUNTIFS('0.전체'!B5:B463,'0.수행관리'!A31,'0.전체'!E5:E463,'0.수행관리'!D50,'0.전체'!O5:O463,"O")</f>
        <v>0</v>
      </c>
      <c r="H50" s="256">
        <f t="shared" si="35"/>
        <v>0</v>
      </c>
      <c r="I50" s="256">
        <f t="shared" si="36"/>
        <v>0</v>
      </c>
      <c r="J50" s="264" t="e">
        <f t="shared" si="37"/>
        <v>#DIV/0!</v>
      </c>
      <c r="K50" s="264" t="e">
        <f t="shared" si="38"/>
        <v>#DIV/0!</v>
      </c>
      <c r="L50" s="261"/>
    </row>
    <row r="51" spans="1:12" ht="20.100000000000001" customHeight="1" outlineLevel="1">
      <c r="A51" s="495"/>
      <c r="B51" s="69" t="s">
        <v>86</v>
      </c>
      <c r="C51" s="227" t="s">
        <v>942</v>
      </c>
      <c r="D51" s="227" t="s">
        <v>927</v>
      </c>
      <c r="E51" s="54">
        <f>COUNTIFS('0.전체'!B4:B463,'0.수행관리'!A31,'0.전체'!E4:E463,'0.수행관리'!D51)</f>
        <v>1</v>
      </c>
      <c r="F51" s="54">
        <f>COUNTIFS('0.전체'!B4:B463,'0.수행관리'!A31,'0.전체'!E4:E463,'0.수행관리'!D51,'0.전체'!N4:N463,"O")</f>
        <v>0</v>
      </c>
      <c r="G51" s="54">
        <f>COUNTIFS('0.전체'!B4:B463,'0.수행관리'!A31,'0.전체'!E4:E463,'0.수행관리'!D51,'0.전체'!O4:O463,"O")</f>
        <v>0</v>
      </c>
      <c r="H51" s="55">
        <f t="shared" si="35"/>
        <v>1</v>
      </c>
      <c r="I51" s="55">
        <f t="shared" si="36"/>
        <v>1</v>
      </c>
      <c r="J51" s="56">
        <f t="shared" si="37"/>
        <v>0</v>
      </c>
      <c r="K51" s="56">
        <f t="shared" si="38"/>
        <v>0</v>
      </c>
      <c r="L51" s="60"/>
    </row>
    <row r="52" spans="1:12" ht="20.100000000000001" customHeight="1" outlineLevel="1">
      <c r="A52" s="495"/>
      <c r="B52" s="69" t="s">
        <v>86</v>
      </c>
      <c r="C52" s="227" t="s">
        <v>942</v>
      </c>
      <c r="D52" s="227" t="s">
        <v>928</v>
      </c>
      <c r="E52" s="54">
        <f>COUNTIFS('0.전체'!B4:B463,'0.수행관리'!A31,'0.전체'!E4:E463,'0.수행관리'!D52)</f>
        <v>9</v>
      </c>
      <c r="F52" s="54">
        <f>COUNTIFS('0.전체'!B4:B463,'0.수행관리'!A31,'0.전체'!E4:E463,'0.수행관리'!D52,'0.전체'!N4:N463,"O")</f>
        <v>2</v>
      </c>
      <c r="G52" s="54">
        <f>COUNTIFS('0.전체'!B4:B463,'0.수행관리'!A31,'0.전체'!E4:E463,'0.수행관리'!D52,'0.전체'!O4:O463,"O")</f>
        <v>0</v>
      </c>
      <c r="H52" s="55">
        <f t="shared" si="35"/>
        <v>7</v>
      </c>
      <c r="I52" s="55">
        <f t="shared" si="36"/>
        <v>9</v>
      </c>
      <c r="J52" s="56">
        <f t="shared" si="37"/>
        <v>0.22222222222222221</v>
      </c>
      <c r="K52" s="56">
        <f t="shared" si="38"/>
        <v>0</v>
      </c>
      <c r="L52" s="60"/>
    </row>
    <row r="53" spans="1:12" ht="20.100000000000001" customHeight="1" outlineLevel="1">
      <c r="A53" s="495"/>
      <c r="B53" s="69" t="s">
        <v>86</v>
      </c>
      <c r="C53" s="227" t="s">
        <v>942</v>
      </c>
      <c r="D53" s="227" t="s">
        <v>929</v>
      </c>
      <c r="E53" s="54">
        <f>COUNTIFS('0.전체'!B4:B463,'0.수행관리'!A31,'0.전체'!E4:E463,'0.수행관리'!D53)</f>
        <v>3</v>
      </c>
      <c r="F53" s="54">
        <f>COUNTIFS('0.전체'!B4:B463,'0.수행관리'!A31,'0.전체'!E4:E463,'0.수행관리'!D53,'0.전체'!N4:N463,"O")</f>
        <v>1</v>
      </c>
      <c r="G53" s="54">
        <f>COUNTIFS('0.전체'!B4:B463,'0.수행관리'!A31,'0.전체'!E4:E463,'0.수행관리'!D53,'0.전체'!O4:O463,"O")</f>
        <v>0</v>
      </c>
      <c r="H53" s="55">
        <f t="shared" si="35"/>
        <v>2</v>
      </c>
      <c r="I53" s="55">
        <f t="shared" si="36"/>
        <v>3</v>
      </c>
      <c r="J53" s="56">
        <f t="shared" si="37"/>
        <v>0.33333333333333331</v>
      </c>
      <c r="K53" s="56">
        <f t="shared" si="38"/>
        <v>0</v>
      </c>
      <c r="L53" s="60"/>
    </row>
    <row r="54" spans="1:12" ht="20.100000000000001" customHeight="1" outlineLevel="1">
      <c r="A54" s="495"/>
      <c r="B54" s="69" t="s">
        <v>86</v>
      </c>
      <c r="C54" s="227" t="s">
        <v>942</v>
      </c>
      <c r="D54" s="227" t="s">
        <v>930</v>
      </c>
      <c r="E54" s="54">
        <f>COUNTIFS('0.전체'!B4:B463,'0.수행관리'!A31,'0.전체'!E4:E463,'0.수행관리'!D54)</f>
        <v>10</v>
      </c>
      <c r="F54" s="54">
        <f>COUNTIFS('0.전체'!B4:B463,'0.수행관리'!A31,'0.전체'!E4:E463,'0.수행관리'!D54,'0.전체'!N4:N463,"O")</f>
        <v>5</v>
      </c>
      <c r="G54" s="54">
        <f>COUNTIFS('0.전체'!B4:B463,'0.수행관리'!A31,'0.전체'!E4:E463,'0.수행관리'!D54,'0.전체'!O4:O463,"O")</f>
        <v>0</v>
      </c>
      <c r="H54" s="55">
        <f t="shared" si="35"/>
        <v>5</v>
      </c>
      <c r="I54" s="55">
        <f t="shared" si="36"/>
        <v>10</v>
      </c>
      <c r="J54" s="56">
        <f t="shared" si="37"/>
        <v>0.5</v>
      </c>
      <c r="K54" s="56">
        <f t="shared" si="38"/>
        <v>0</v>
      </c>
      <c r="L54" s="60"/>
    </row>
    <row r="55" spans="1:12" ht="20.100000000000001" customHeight="1" outlineLevel="1">
      <c r="A55" s="495"/>
      <c r="B55" s="69" t="s">
        <v>86</v>
      </c>
      <c r="C55" s="227" t="s">
        <v>942</v>
      </c>
      <c r="D55" s="227" t="s">
        <v>931</v>
      </c>
      <c r="E55" s="54">
        <f>COUNTIFS('0.전체'!B4:B463,'0.수행관리'!A31,'0.전체'!E4:E463,'0.수행관리'!D55)</f>
        <v>6</v>
      </c>
      <c r="F55" s="54">
        <f>COUNTIFS('0.전체'!B4:B463,'0.수행관리'!A31,'0.전체'!E4:E463,'0.수행관리'!D55,'0.전체'!N4:N463,"O")</f>
        <v>3</v>
      </c>
      <c r="G55" s="54">
        <f>COUNTIFS('0.전체'!B4:B463,'0.수행관리'!A31,'0.전체'!E4:E463,'0.수행관리'!D55,'0.전체'!O4:O463,"O")</f>
        <v>0</v>
      </c>
      <c r="H55" s="55">
        <f t="shared" si="35"/>
        <v>3</v>
      </c>
      <c r="I55" s="55">
        <f t="shared" si="36"/>
        <v>6</v>
      </c>
      <c r="J55" s="56">
        <f t="shared" si="37"/>
        <v>0.5</v>
      </c>
      <c r="K55" s="56">
        <f t="shared" si="38"/>
        <v>0</v>
      </c>
      <c r="L55" s="60"/>
    </row>
    <row r="56" spans="1:12" ht="20.100000000000001" customHeight="1" outlineLevel="1">
      <c r="A56" s="495"/>
      <c r="B56" s="69" t="s">
        <v>86</v>
      </c>
      <c r="C56" s="227" t="s">
        <v>940</v>
      </c>
      <c r="D56" s="227" t="s">
        <v>932</v>
      </c>
      <c r="E56" s="54">
        <f>COUNTIFS('0.전체'!B4:B463,'0.수행관리'!A31,'0.전체'!E4:E463,'0.수행관리'!D56)</f>
        <v>7</v>
      </c>
      <c r="F56" s="54">
        <f>COUNTIFS('0.전체'!B4:B463,'0.수행관리'!A31,'0.전체'!E4:E463,'0.수행관리'!D56,'0.전체'!N4:N463,"O")</f>
        <v>1</v>
      </c>
      <c r="G56" s="54">
        <f>COUNTIFS('0.전체'!B4:B463,'0.수행관리'!A31,'0.전체'!E4:E463,'0.수행관리'!D56,'0.전체'!O4:O463,"O")</f>
        <v>0</v>
      </c>
      <c r="H56" s="55">
        <f t="shared" si="35"/>
        <v>6</v>
      </c>
      <c r="I56" s="55">
        <f t="shared" si="36"/>
        <v>7</v>
      </c>
      <c r="J56" s="56">
        <f t="shared" si="37"/>
        <v>0.14285714285714285</v>
      </c>
      <c r="K56" s="56">
        <f t="shared" si="38"/>
        <v>0</v>
      </c>
      <c r="L56" s="60"/>
    </row>
    <row r="57" spans="1:12" ht="20.100000000000001" customHeight="1" outlineLevel="1">
      <c r="A57" s="495"/>
      <c r="B57" s="69" t="s">
        <v>86</v>
      </c>
      <c r="C57" s="227" t="s">
        <v>940</v>
      </c>
      <c r="D57" s="227" t="s">
        <v>933</v>
      </c>
      <c r="E57" s="54">
        <f>COUNTIFS('0.전체'!B4:B463,'0.수행관리'!A31,'0.전체'!E4:E463,'0.수행관리'!D57)</f>
        <v>11</v>
      </c>
      <c r="F57" s="54">
        <f>COUNTIFS('0.전체'!B4:B463,'0.수행관리'!A31,'0.전체'!E4:E463,'0.수행관리'!D57,'0.전체'!N4:N463,"O")</f>
        <v>4</v>
      </c>
      <c r="G57" s="54">
        <f>COUNTIFS('0.전체'!B4:B463,'0.수행관리'!A31,'0.전체'!E4:E463,'0.수행관리'!D57,'0.전체'!O4:O463,"O")</f>
        <v>0</v>
      </c>
      <c r="H57" s="55">
        <f t="shared" si="35"/>
        <v>7</v>
      </c>
      <c r="I57" s="55">
        <f t="shared" si="36"/>
        <v>11</v>
      </c>
      <c r="J57" s="56">
        <f t="shared" si="37"/>
        <v>0.36363636363636365</v>
      </c>
      <c r="K57" s="56">
        <f t="shared" si="38"/>
        <v>0</v>
      </c>
      <c r="L57" s="60"/>
    </row>
    <row r="58" spans="1:12" ht="20.100000000000001" customHeight="1" outlineLevel="1">
      <c r="A58" s="495"/>
      <c r="B58" s="69" t="s">
        <v>86</v>
      </c>
      <c r="C58" s="227" t="s">
        <v>940</v>
      </c>
      <c r="D58" s="227" t="s">
        <v>934</v>
      </c>
      <c r="E58" s="54">
        <f>COUNTIFS('0.전체'!B4:B463,'0.수행관리'!A31,'0.전체'!E4:E463,'0.수행관리'!D58)</f>
        <v>1</v>
      </c>
      <c r="F58" s="54">
        <f>COUNTIFS('0.전체'!B4:B463,'0.수행관리'!A31,'0.전체'!E4:E463,'0.수행관리'!D58,'0.전체'!N4:N463,"O")</f>
        <v>0</v>
      </c>
      <c r="G58" s="54">
        <f>COUNTIFS('0.전체'!B4:B463,'0.수행관리'!A31,'0.전체'!E4:E463,'0.수행관리'!D58,'0.전체'!O4:O463,"O")</f>
        <v>0</v>
      </c>
      <c r="H58" s="55">
        <f t="shared" si="35"/>
        <v>1</v>
      </c>
      <c r="I58" s="55">
        <f t="shared" si="36"/>
        <v>1</v>
      </c>
      <c r="J58" s="56">
        <f t="shared" si="37"/>
        <v>0</v>
      </c>
      <c r="K58" s="56">
        <f t="shared" si="38"/>
        <v>0</v>
      </c>
      <c r="L58" s="60"/>
    </row>
    <row r="59" spans="1:12" ht="20.100000000000001" hidden="1" customHeight="1" outlineLevel="1">
      <c r="A59" s="495"/>
      <c r="B59" s="262" t="s">
        <v>86</v>
      </c>
      <c r="C59" s="265" t="s">
        <v>938</v>
      </c>
      <c r="D59" s="265" t="s">
        <v>935</v>
      </c>
      <c r="E59" s="263">
        <f>COUNTIFS('0.전체'!B5:B463,'0.수행관리'!A31,'0.전체'!E5:E463,'0.수행관리'!D59)</f>
        <v>0</v>
      </c>
      <c r="F59" s="263">
        <f>COUNTIFS('0.전체'!B5:B463,'0.수행관리'!A31,'0.전체'!E5:E463,'0.수행관리'!D59,'0.전체'!N5:N463,"O")</f>
        <v>0</v>
      </c>
      <c r="G59" s="263">
        <f>COUNTIFS('0.전체'!B5:B463,'0.수행관리'!A31,'0.전체'!E5:E463,'0.수행관리'!D59,'0.전체'!O5:O463,"O")</f>
        <v>0</v>
      </c>
      <c r="H59" s="265">
        <f t="shared" si="35"/>
        <v>0</v>
      </c>
      <c r="I59" s="265">
        <f t="shared" si="36"/>
        <v>0</v>
      </c>
      <c r="J59" s="264" t="e">
        <f t="shared" si="37"/>
        <v>#DIV/0!</v>
      </c>
      <c r="K59" s="264" t="e">
        <f t="shared" si="38"/>
        <v>#DIV/0!</v>
      </c>
      <c r="L59" s="266"/>
    </row>
    <row r="60" spans="1:12" ht="20.100000000000001" hidden="1" customHeight="1" outlineLevel="1">
      <c r="A60" s="495"/>
      <c r="B60" s="262" t="s">
        <v>86</v>
      </c>
      <c r="C60" s="265" t="s">
        <v>938</v>
      </c>
      <c r="D60" s="265" t="s">
        <v>936</v>
      </c>
      <c r="E60" s="263">
        <f>COUNTIFS('0.전체'!B5:B463,'0.수행관리'!A31,'0.전체'!E5:E463,'0.수행관리'!D60)</f>
        <v>0</v>
      </c>
      <c r="F60" s="263">
        <f>COUNTIFS('0.전체'!B5:B463,'0.수행관리'!A31,'0.전체'!E5:E463,'0.수행관리'!D60,'0.전체'!N5:N463,"O")</f>
        <v>0</v>
      </c>
      <c r="G60" s="263">
        <f>COUNTIFS('0.전체'!B5:B463,'0.수행관리'!A31,'0.전체'!E5:E463,'0.수행관리'!D60,'0.전체'!O5:O463,"O")</f>
        <v>0</v>
      </c>
      <c r="H60" s="265">
        <f t="shared" si="35"/>
        <v>0</v>
      </c>
      <c r="I60" s="265">
        <f t="shared" si="36"/>
        <v>0</v>
      </c>
      <c r="J60" s="264" t="e">
        <f t="shared" si="37"/>
        <v>#DIV/0!</v>
      </c>
      <c r="K60" s="264" t="e">
        <f t="shared" si="38"/>
        <v>#DIV/0!</v>
      </c>
      <c r="L60" s="266"/>
    </row>
    <row r="61" spans="1:12" ht="20.100000000000001" hidden="1" customHeight="1" outlineLevel="1">
      <c r="A61" s="495"/>
      <c r="B61" s="262" t="s">
        <v>86</v>
      </c>
      <c r="C61" s="265" t="s">
        <v>938</v>
      </c>
      <c r="D61" s="265" t="s">
        <v>937</v>
      </c>
      <c r="E61" s="263">
        <f>COUNTIFS('0.전체'!B5:B463,'0.수행관리'!A31,'0.전체'!E5:E463,'0.수행관리'!D61)</f>
        <v>0</v>
      </c>
      <c r="F61" s="263">
        <f>COUNTIFS('0.전체'!B5:B463,'0.수행관리'!A31,'0.전체'!E5:E463,'0.수행관리'!D61,'0.전체'!N5:N463,"O")</f>
        <v>0</v>
      </c>
      <c r="G61" s="263">
        <f>COUNTIFS('0.전체'!B5:B463,'0.수행관리'!A31,'0.전체'!E5:E463,'0.수행관리'!D61,'0.전체'!O5:O463,"O")</f>
        <v>0</v>
      </c>
      <c r="H61" s="265">
        <f t="shared" si="35"/>
        <v>0</v>
      </c>
      <c r="I61" s="265">
        <f t="shared" si="36"/>
        <v>0</v>
      </c>
      <c r="J61" s="264" t="e">
        <f t="shared" si="37"/>
        <v>#DIV/0!</v>
      </c>
      <c r="K61" s="264" t="e">
        <f t="shared" si="38"/>
        <v>#DIV/0!</v>
      </c>
      <c r="L61" s="266"/>
    </row>
    <row r="62" spans="1:12" ht="20.100000000000001" customHeight="1" outlineLevel="1">
      <c r="A62" s="495"/>
      <c r="B62" s="69" t="s">
        <v>199</v>
      </c>
      <c r="C62" s="282" t="s">
        <v>1858</v>
      </c>
      <c r="D62" s="282" t="s">
        <v>1858</v>
      </c>
      <c r="E62" s="54">
        <f>COUNTIFS('0.전체'!B4:B462,'0.수행관리'!A31,'0.전체'!E4:E462,'0.수행관리'!D62)</f>
        <v>18</v>
      </c>
      <c r="F62" s="54">
        <f>COUNTIFS('0.전체'!B4:B462,'0.수행관리'!A30,'0.전체'!E4:E462,'0.수행관리'!D62,'0.전체'!N4:N462,"O")</f>
        <v>0</v>
      </c>
      <c r="G62" s="54">
        <f>COUNTIFS('0.전체'!B4:B462,'0.수행관리'!A30,'0.전체'!E4:E462,'0.수행관리'!D62,'0.전체'!O4:O462,"O")</f>
        <v>0</v>
      </c>
      <c r="H62" s="55">
        <f t="shared" ref="H62" si="39">E62-F62</f>
        <v>18</v>
      </c>
      <c r="I62" s="55">
        <f t="shared" ref="I62" si="40">E62-G62</f>
        <v>18</v>
      </c>
      <c r="J62" s="56">
        <f t="shared" ref="J62" si="41">F62/E62</f>
        <v>0</v>
      </c>
      <c r="K62" s="56">
        <f t="shared" ref="K62" si="42">G62/E62</f>
        <v>0</v>
      </c>
      <c r="L62" s="60"/>
    </row>
    <row r="63" spans="1:12" ht="20.100000000000001" customHeight="1" outlineLevel="1">
      <c r="A63" s="495"/>
      <c r="B63" s="69" t="s">
        <v>198</v>
      </c>
      <c r="C63" s="227" t="s">
        <v>943</v>
      </c>
      <c r="D63" s="227" t="s">
        <v>943</v>
      </c>
      <c r="E63" s="54">
        <f>COUNTIFS('0.전체'!B4:B463,'0.수행관리'!A31,'0.전체'!E4:E463,'0.수행관리'!D63)</f>
        <v>13</v>
      </c>
      <c r="F63" s="54">
        <f>COUNTIFS('0.전체'!B4:B463,'0.수행관리'!A31,'0.전체'!E4:E463,'0.수행관리'!D63,'0.전체'!N4:N463,"O")</f>
        <v>2</v>
      </c>
      <c r="G63" s="54">
        <f>COUNTIFS('0.전체'!B4:B463,'0.수행관리'!A31,'0.전체'!E4:E463,'0.수행관리'!D63,'0.전체'!O4:O463,"O")</f>
        <v>0</v>
      </c>
      <c r="H63" s="55">
        <f t="shared" si="35"/>
        <v>11</v>
      </c>
      <c r="I63" s="55">
        <f t="shared" si="36"/>
        <v>13</v>
      </c>
      <c r="J63" s="56">
        <f t="shared" si="37"/>
        <v>0.15384615384615385</v>
      </c>
      <c r="K63" s="56">
        <f t="shared" si="38"/>
        <v>0</v>
      </c>
      <c r="L63" s="60"/>
    </row>
    <row r="64" spans="1:12" ht="20.100000000000001" customHeight="1" outlineLevel="1">
      <c r="A64" s="495"/>
      <c r="B64" s="69" t="s">
        <v>198</v>
      </c>
      <c r="C64" s="227" t="s">
        <v>943</v>
      </c>
      <c r="D64" s="227" t="s">
        <v>944</v>
      </c>
      <c r="E64" s="54">
        <f>COUNTIFS('0.전체'!B4:B463,'0.수행관리'!A31,'0.전체'!E4:E463,'0.수행관리'!D64)</f>
        <v>14</v>
      </c>
      <c r="F64" s="54">
        <f>COUNTIFS('0.전체'!B4:B463,'0.수행관리'!A31,'0.전체'!E4:E463,'0.수행관리'!D64,'0.전체'!N4:N463,"O")</f>
        <v>2</v>
      </c>
      <c r="G64" s="54">
        <f>COUNTIFS('0.전체'!B4:B463,'0.수행관리'!A31,'0.전체'!E4:E463,'0.수행관리'!D64,'0.전체'!O4:O463,"O")</f>
        <v>0</v>
      </c>
      <c r="H64" s="55">
        <f t="shared" si="35"/>
        <v>12</v>
      </c>
      <c r="I64" s="55">
        <f t="shared" si="36"/>
        <v>14</v>
      </c>
      <c r="J64" s="56">
        <f t="shared" si="37"/>
        <v>0.14285714285714285</v>
      </c>
      <c r="K64" s="56">
        <f t="shared" si="38"/>
        <v>0</v>
      </c>
      <c r="L64" s="60"/>
    </row>
    <row r="65" spans="1:14" ht="20.100000000000001" customHeight="1" outlineLevel="1">
      <c r="A65" s="495"/>
      <c r="B65" s="69" t="s">
        <v>198</v>
      </c>
      <c r="C65" s="53" t="s">
        <v>943</v>
      </c>
      <c r="D65" s="53" t="s">
        <v>945</v>
      </c>
      <c r="E65" s="54">
        <f>COUNTIFS('0.전체'!B4:B463,'0.수행관리'!A31,'0.전체'!E4:E463,'0.수행관리'!D65)</f>
        <v>5</v>
      </c>
      <c r="F65" s="54">
        <f>COUNTIFS('0.전체'!B4:B463,'0.수행관리'!A31,'0.전체'!E4:E463,'0.수행관리'!D65,'0.전체'!N4:N463,"O")</f>
        <v>1</v>
      </c>
      <c r="G65" s="54">
        <f>COUNTIFS('0.전체'!B4:B463,'0.수행관리'!A31,'0.전체'!E4:E463,'0.수행관리'!D65,'0.전체'!O4:O463,"O")</f>
        <v>0</v>
      </c>
      <c r="H65" s="55">
        <f t="shared" si="35"/>
        <v>4</v>
      </c>
      <c r="I65" s="55">
        <f t="shared" si="36"/>
        <v>5</v>
      </c>
      <c r="J65" s="56">
        <f t="shared" si="37"/>
        <v>0.2</v>
      </c>
      <c r="K65" s="56">
        <f t="shared" si="38"/>
        <v>0</v>
      </c>
      <c r="L65" s="60"/>
    </row>
    <row r="66" spans="1:14" ht="20.100000000000001" customHeight="1" outlineLevel="1">
      <c r="A66" s="495"/>
      <c r="B66" s="69" t="s">
        <v>198</v>
      </c>
      <c r="C66" s="53" t="s">
        <v>943</v>
      </c>
      <c r="D66" s="53" t="s">
        <v>946</v>
      </c>
      <c r="E66" s="54">
        <f>COUNTIFS('0.전체'!B4:B463,'0.수행관리'!A31,'0.전체'!E4:E463,'0.수행관리'!D66)</f>
        <v>5</v>
      </c>
      <c r="F66" s="54">
        <f>COUNTIFS('0.전체'!B4:B463,'0.수행관리'!A31,'0.전체'!E4:E463,'0.수행관리'!D66,'0.전체'!N4:N463,"O")</f>
        <v>2</v>
      </c>
      <c r="G66" s="54">
        <f>COUNTIFS('0.전체'!B4:B463,'0.수행관리'!A31,'0.전체'!E4:E463,'0.수행관리'!D66,'0.전체'!O4:O463,"O")</f>
        <v>0</v>
      </c>
      <c r="H66" s="55">
        <f t="shared" si="35"/>
        <v>3</v>
      </c>
      <c r="I66" s="55">
        <f t="shared" si="36"/>
        <v>5</v>
      </c>
      <c r="J66" s="56">
        <f t="shared" si="37"/>
        <v>0.4</v>
      </c>
      <c r="K66" s="56">
        <f t="shared" si="38"/>
        <v>0</v>
      </c>
      <c r="L66" s="64"/>
    </row>
    <row r="67" spans="1:14">
      <c r="A67" s="493" t="s">
        <v>234</v>
      </c>
      <c r="B67" s="494"/>
      <c r="C67" s="494"/>
      <c r="D67" s="571"/>
      <c r="E67" s="61">
        <f>SUM(E31:E66)</f>
        <v>238</v>
      </c>
      <c r="F67" s="61">
        <f>SUM(F31:F66)</f>
        <v>58</v>
      </c>
      <c r="G67" s="61">
        <f>SUM(G31:G66)</f>
        <v>0</v>
      </c>
      <c r="H67" s="61">
        <f>SUM(H31:H66)</f>
        <v>180</v>
      </c>
      <c r="I67" s="61">
        <f>SUM(I31:I66)</f>
        <v>238</v>
      </c>
      <c r="J67" s="62">
        <f t="shared" si="32"/>
        <v>0.24369747899159663</v>
      </c>
      <c r="K67" s="62">
        <f t="shared" si="33"/>
        <v>0</v>
      </c>
      <c r="L67" s="63"/>
    </row>
    <row r="68" spans="1:14">
      <c r="A68" s="499" t="s">
        <v>235</v>
      </c>
      <c r="B68" s="500"/>
      <c r="C68" s="500"/>
      <c r="D68" s="568"/>
      <c r="E68" s="65">
        <f t="shared" ref="E68:I68" si="43">SUM(E9+E19+E30+E67)</f>
        <v>375</v>
      </c>
      <c r="F68" s="65">
        <f t="shared" si="43"/>
        <v>86</v>
      </c>
      <c r="G68" s="65">
        <f t="shared" si="43"/>
        <v>0</v>
      </c>
      <c r="H68" s="65">
        <f t="shared" si="43"/>
        <v>289</v>
      </c>
      <c r="I68" s="65">
        <f t="shared" si="43"/>
        <v>375</v>
      </c>
      <c r="J68" s="66">
        <f t="shared" si="32"/>
        <v>0.22933333333333333</v>
      </c>
      <c r="K68" s="66">
        <f t="shared" si="33"/>
        <v>0</v>
      </c>
      <c r="L68" s="67"/>
    </row>
    <row r="69" spans="1:14">
      <c r="N69" s="68"/>
    </row>
    <row r="70" spans="1:14">
      <c r="E70" s="583" t="s">
        <v>954</v>
      </c>
      <c r="F70" s="173">
        <f>K71</f>
        <v>60</v>
      </c>
      <c r="G70" s="173" t="s">
        <v>948</v>
      </c>
      <c r="H70" s="173" t="s">
        <v>949</v>
      </c>
      <c r="I70" s="173" t="s">
        <v>950</v>
      </c>
      <c r="J70" s="173" t="s">
        <v>952</v>
      </c>
      <c r="K70" s="173" t="s">
        <v>953</v>
      </c>
      <c r="L70" s="153" t="s">
        <v>951</v>
      </c>
    </row>
    <row r="71" spans="1:14">
      <c r="E71" s="584"/>
      <c r="F71" s="173" t="s">
        <v>1010</v>
      </c>
      <c r="G71" s="173">
        <v>20</v>
      </c>
      <c r="H71" s="173">
        <v>20</v>
      </c>
      <c r="I71" s="173">
        <v>20</v>
      </c>
      <c r="J71" s="153"/>
      <c r="K71" s="173">
        <f>SUM(G71:J71)</f>
        <v>60</v>
      </c>
      <c r="L71" s="269">
        <f>E68/K71</f>
        <v>6.25</v>
      </c>
    </row>
    <row r="72" spans="1:14">
      <c r="E72" s="267" t="s">
        <v>170</v>
      </c>
      <c r="F72" s="267">
        <v>1</v>
      </c>
      <c r="G72" s="267">
        <f>L72*G71</f>
        <v>125</v>
      </c>
      <c r="H72" s="267">
        <f>L72*H71</f>
        <v>125</v>
      </c>
      <c r="I72" s="267">
        <f>L72*I71</f>
        <v>125</v>
      </c>
      <c r="J72" s="267"/>
      <c r="K72" s="267">
        <f>E68/F72</f>
        <v>375</v>
      </c>
      <c r="L72" s="268">
        <f>K72/F70</f>
        <v>6.25</v>
      </c>
    </row>
    <row r="73" spans="1:14">
      <c r="E73" s="267" t="s">
        <v>1011</v>
      </c>
      <c r="F73" s="267">
        <v>2</v>
      </c>
      <c r="G73" s="267">
        <f>L73*G71</f>
        <v>62.5</v>
      </c>
      <c r="H73" s="267">
        <f>L73*H71</f>
        <v>62.5</v>
      </c>
      <c r="I73" s="267">
        <f>L73*I71</f>
        <v>62.5</v>
      </c>
      <c r="J73" s="267"/>
      <c r="K73" s="267">
        <f>E68/F73</f>
        <v>187.5</v>
      </c>
      <c r="L73" s="268">
        <f>K73/F70</f>
        <v>3.125</v>
      </c>
    </row>
    <row r="74" spans="1:14">
      <c r="E74" s="267" t="s">
        <v>1011</v>
      </c>
      <c r="F74" s="267">
        <v>3</v>
      </c>
      <c r="G74" s="267">
        <f>L74*G71</f>
        <v>41.666666666666671</v>
      </c>
      <c r="H74" s="267">
        <f>L74*H71</f>
        <v>41.666666666666671</v>
      </c>
      <c r="I74" s="267">
        <f>L74*I71</f>
        <v>41.666666666666671</v>
      </c>
      <c r="J74" s="267"/>
      <c r="K74" s="267">
        <f>E68/F74</f>
        <v>125</v>
      </c>
      <c r="L74" s="268">
        <f>K74/F70</f>
        <v>2.0833333333333335</v>
      </c>
    </row>
    <row r="75" spans="1:14">
      <c r="E75" s="267" t="s">
        <v>1011</v>
      </c>
      <c r="F75" s="267">
        <v>4</v>
      </c>
      <c r="G75" s="267">
        <f>L75*G71</f>
        <v>31.25</v>
      </c>
      <c r="H75" s="267">
        <f>L75*H71</f>
        <v>31.25</v>
      </c>
      <c r="I75" s="267">
        <f>L75*I71</f>
        <v>31.25</v>
      </c>
      <c r="J75" s="267"/>
      <c r="K75" s="267">
        <f>E68/F75</f>
        <v>93.75</v>
      </c>
      <c r="L75" s="268">
        <f>K75/F70</f>
        <v>1.5625</v>
      </c>
    </row>
    <row r="76" spans="1:14">
      <c r="E76" s="267" t="s">
        <v>1011</v>
      </c>
      <c r="F76" s="267">
        <v>5</v>
      </c>
      <c r="G76" s="267">
        <f>L76*G71</f>
        <v>25</v>
      </c>
      <c r="H76" s="267">
        <f>L76*H71</f>
        <v>25</v>
      </c>
      <c r="I76" s="267">
        <f>L76*I71</f>
        <v>25</v>
      </c>
      <c r="J76" s="267"/>
      <c r="K76" s="267">
        <f>E68/F76</f>
        <v>75</v>
      </c>
      <c r="L76" s="268">
        <f>K76/F70</f>
        <v>1.25</v>
      </c>
    </row>
    <row r="81" spans="5:20">
      <c r="E81" s="283"/>
      <c r="F81" s="284"/>
      <c r="G81" s="377"/>
      <c r="H81" s="283"/>
      <c r="I81" s="283"/>
      <c r="J81" s="284"/>
      <c r="K81" s="284"/>
      <c r="L81" s="284"/>
      <c r="M81" s="585"/>
      <c r="N81" s="585"/>
      <c r="O81" s="585"/>
      <c r="P81" s="585"/>
      <c r="Q81" s="585"/>
      <c r="R81" s="585"/>
      <c r="S81" s="585"/>
      <c r="T81" s="585"/>
    </row>
    <row r="105" spans="7:7">
      <c r="G105" s="378"/>
    </row>
    <row r="106" spans="7:7">
      <c r="G106" s="378"/>
    </row>
    <row r="107" spans="7:7">
      <c r="G107" s="378"/>
    </row>
    <row r="108" spans="7:7">
      <c r="G108" s="378"/>
    </row>
    <row r="109" spans="7:7">
      <c r="G109" s="378"/>
    </row>
    <row r="162" spans="14:26">
      <c r="O162" s="68" t="s">
        <v>160</v>
      </c>
      <c r="P162" t="str">
        <f>VLOOKUP(N2,주차!B2:D19,MATCH(Q1,주차!C1:D1,0)+1,FALSE)</f>
        <v>2024.03.25</v>
      </c>
      <c r="Q162" s="68" t="s">
        <v>161</v>
      </c>
      <c r="R162" t="str">
        <f>VLOOKUP(N2,주차!B2:D19,MATCH(R1,주차!C1:D1,0)+1,FALSE)</f>
        <v>2024.03.29</v>
      </c>
    </row>
    <row r="163" spans="14:26">
      <c r="N163" s="577" t="s">
        <v>954</v>
      </c>
      <c r="O163" s="578" t="s">
        <v>2222</v>
      </c>
      <c r="P163" s="579"/>
      <c r="Q163" s="579"/>
      <c r="R163" s="579"/>
      <c r="S163" s="580" t="s">
        <v>2225</v>
      </c>
      <c r="T163" s="577"/>
      <c r="U163" s="577"/>
      <c r="V163" s="581"/>
      <c r="W163" s="582" t="s">
        <v>2223</v>
      </c>
      <c r="X163" s="577"/>
      <c r="Y163" s="577"/>
      <c r="Z163" s="577"/>
    </row>
    <row r="164" spans="14:26">
      <c r="N164" s="577"/>
      <c r="O164" s="452" t="s">
        <v>2185</v>
      </c>
      <c r="P164" s="452" t="s">
        <v>2187</v>
      </c>
      <c r="Q164" s="452" t="s">
        <v>2186</v>
      </c>
      <c r="R164" s="453" t="s">
        <v>2188</v>
      </c>
      <c r="S164" s="381" t="s">
        <v>2185</v>
      </c>
      <c r="T164" s="382" t="s">
        <v>2187</v>
      </c>
      <c r="U164" s="382" t="s">
        <v>2186</v>
      </c>
      <c r="V164" s="383" t="s">
        <v>2188</v>
      </c>
      <c r="W164" s="384" t="s">
        <v>2185</v>
      </c>
      <c r="X164" s="382" t="s">
        <v>2187</v>
      </c>
      <c r="Y164" s="382" t="s">
        <v>2186</v>
      </c>
      <c r="Z164" s="385" t="s">
        <v>2188</v>
      </c>
    </row>
    <row r="165" spans="14:26">
      <c r="N165" s="386" t="s">
        <v>2265</v>
      </c>
      <c r="O165" s="386">
        <f>COUNTIFS('0.전체'!J4:J463,'0.수행관리'!N165,'0.전체'!S4:S463,'0.수행관리'!N2)</f>
        <v>13</v>
      </c>
      <c r="P165" s="386">
        <f>COUNTIFS('0.전체'!J4:J463,'0.수행관리'!N165,'0.전체'!S4:S463,'0.수행관리'!N2,'0.전체'!N4:N463,"O")</f>
        <v>8</v>
      </c>
      <c r="Q165" s="386">
        <f>O165-P165</f>
        <v>5</v>
      </c>
      <c r="R165" s="387">
        <f>IF(O165=0,0,P165/O165)</f>
        <v>0.61538461538461542</v>
      </c>
      <c r="S165" s="388">
        <f>COUNTIFS('0.전체'!J4:J463,'0.수행관리'!N165,'0.전체'!S4:S463,"&lt;"&amp;'0.수행관리'!N2)</f>
        <v>42</v>
      </c>
      <c r="T165" s="389">
        <f>COUNTIFS('0.전체'!J4:J463,'0.수행관리'!N165,'0.전체'!S4:S463,"&lt;"&amp;'0.수행관리'!N2,'0.전체'!N4:N463,"O")</f>
        <v>41</v>
      </c>
      <c r="U165" s="390">
        <f>S165-T165</f>
        <v>1</v>
      </c>
      <c r="V165" s="391">
        <f>IF(S165=0,0,T165/S165)</f>
        <v>0.97619047619047616</v>
      </c>
      <c r="W165" s="392">
        <f>COUNTIFS('0.전체'!J4:J463,'0.수행관리'!N165)</f>
        <v>173</v>
      </c>
      <c r="X165" s="389">
        <f>COUNTIFS('0.전체'!J4:J463,'0.수행관리'!N165,'0.전체'!N4:N463,"O")</f>
        <v>50</v>
      </c>
      <c r="Y165" s="390">
        <f>W165-X165</f>
        <v>123</v>
      </c>
      <c r="Z165" s="393">
        <f>IF(W165=0,0,X165/W165)</f>
        <v>0.28901734104046245</v>
      </c>
    </row>
    <row r="166" spans="14:26">
      <c r="N166" s="386" t="s">
        <v>2266</v>
      </c>
      <c r="O166" s="386">
        <f>COUNTIFS('0.전체'!J4:J463,'0.수행관리'!N166,'0.전체'!S4:S463,'0.수행관리'!N2)</f>
        <v>13</v>
      </c>
      <c r="P166" s="386">
        <f>COUNTIFS('0.전체'!J4:J463,'0.수행관리'!N166,'0.전체'!S4:S463,'0.수행관리'!N2,'0.전체'!N4:N463,"O")</f>
        <v>0</v>
      </c>
      <c r="Q166" s="386">
        <f t="shared" ref="Q166:Q169" si="44">O166-P166</f>
        <v>13</v>
      </c>
      <c r="R166" s="387">
        <f t="shared" ref="R166:R169" si="45">IF(O166=0,0,P166/O166)</f>
        <v>0</v>
      </c>
      <c r="S166" s="388">
        <f>COUNTIFS('0.전체'!J4:J463,'0.수행관리'!N166,'0.전체'!S4:S463,"&lt;"&amp;'0.수행관리'!N2)</f>
        <v>53</v>
      </c>
      <c r="T166" s="389">
        <f>COUNTIFS('0.전체'!J4:J463,'0.수행관리'!N166,'0.전체'!S4:S463,"&lt;"&amp;'0.수행관리'!N2,'0.전체'!N4:N463,"O")</f>
        <v>36</v>
      </c>
      <c r="U166" s="390">
        <f t="shared" ref="U166:U169" si="46">S166-T166</f>
        <v>17</v>
      </c>
      <c r="V166" s="391">
        <f t="shared" ref="V166:V169" si="47">IF(S166=0,0,T166/S166)</f>
        <v>0.67924528301886788</v>
      </c>
      <c r="W166" s="392">
        <f>COUNTIFS('0.전체'!J4:J463,'0.수행관리'!N166)</f>
        <v>187</v>
      </c>
      <c r="X166" s="389">
        <f>COUNTIFS('0.전체'!J4:J463,'0.수행관리'!N166,'0.전체'!N4:N463,"O")</f>
        <v>36</v>
      </c>
      <c r="Y166" s="390">
        <f t="shared" ref="Y166:Y169" si="48">W166-X166</f>
        <v>151</v>
      </c>
      <c r="Z166" s="393">
        <f t="shared" ref="Z166:Z169" si="49">IF(W166=0,0,X166/W166)</f>
        <v>0.19251336898395721</v>
      </c>
    </row>
    <row r="167" spans="14:26">
      <c r="N167" s="386" t="s">
        <v>2123</v>
      </c>
      <c r="O167" s="386">
        <f>COUNTIFS('0.전체'!J4:J463,'0.수행관리'!N167,'0.전체'!S4:S463,'0.수행관리'!N2)</f>
        <v>0</v>
      </c>
      <c r="P167" s="386">
        <f>COUNTIFS('0.전체'!J4:J463,'0.수행관리'!N167,'0.전체'!S4:S463,'0.수행관리'!N2,'0.전체'!N4:N463,"O")</f>
        <v>0</v>
      </c>
      <c r="Q167" s="386">
        <f t="shared" si="44"/>
        <v>0</v>
      </c>
      <c r="R167" s="387">
        <f t="shared" si="45"/>
        <v>0</v>
      </c>
      <c r="S167" s="388">
        <f>COUNTIFS('0.전체'!J4:J463,'0.수행관리'!N167,'0.전체'!S4:S463,"&lt;"&amp;'0.수행관리'!N2)</f>
        <v>0</v>
      </c>
      <c r="T167" s="389">
        <f>COUNTIFS('0.전체'!J4:J463,'0.수행관리'!N167,'0.전체'!S4:S463,"&lt;"&amp;'0.수행관리'!N2,'0.전체'!N4:N463,"O")</f>
        <v>0</v>
      </c>
      <c r="U167" s="390">
        <f t="shared" si="46"/>
        <v>0</v>
      </c>
      <c r="V167" s="391">
        <f t="shared" si="47"/>
        <v>0</v>
      </c>
      <c r="W167" s="392">
        <f>COUNTIFS('0.전체'!J4:J463,'0.수행관리'!N167)</f>
        <v>15</v>
      </c>
      <c r="X167" s="389">
        <f>COUNTIFS('0.전체'!J4:J463,'0.수행관리'!N167,'0.전체'!N4:N463,"O")</f>
        <v>0</v>
      </c>
      <c r="Y167" s="390">
        <f t="shared" si="48"/>
        <v>15</v>
      </c>
      <c r="Z167" s="393">
        <f t="shared" si="49"/>
        <v>0</v>
      </c>
    </row>
    <row r="168" spans="14:26">
      <c r="N168" s="386"/>
      <c r="O168" s="386"/>
      <c r="P168" s="386"/>
      <c r="Q168" s="386"/>
      <c r="R168" s="387"/>
      <c r="S168" s="388"/>
      <c r="T168" s="389"/>
      <c r="U168" s="390"/>
      <c r="V168" s="391"/>
      <c r="W168" s="392"/>
      <c r="X168" s="389"/>
      <c r="Y168" s="390"/>
      <c r="Z168" s="393"/>
    </row>
    <row r="169" spans="14:26">
      <c r="N169" s="452" t="s">
        <v>2184</v>
      </c>
      <c r="O169" s="452">
        <f>SUM(O165:O168)</f>
        <v>26</v>
      </c>
      <c r="P169" s="452">
        <f>COUNTIFS('0.전체'!S175:S634,'0.수행관리'!#REF!,'0.전체'!N175:N634,"O")</f>
        <v>0</v>
      </c>
      <c r="Q169" s="452">
        <f t="shared" si="44"/>
        <v>26</v>
      </c>
      <c r="R169" s="394">
        <f t="shared" si="45"/>
        <v>0</v>
      </c>
      <c r="S169" s="454">
        <f>SUM(S165:S168)</f>
        <v>95</v>
      </c>
      <c r="T169" s="395">
        <f>SUM(T165:T168)</f>
        <v>77</v>
      </c>
      <c r="U169" s="396">
        <f t="shared" si="46"/>
        <v>18</v>
      </c>
      <c r="V169" s="397">
        <f t="shared" si="47"/>
        <v>0.81052631578947365</v>
      </c>
      <c r="W169" s="451">
        <f>SUM(W165:W168)</f>
        <v>375</v>
      </c>
      <c r="X169" s="395">
        <f>SUM(X165:X168)</f>
        <v>86</v>
      </c>
      <c r="Y169" s="396">
        <f t="shared" si="48"/>
        <v>289</v>
      </c>
      <c r="Z169" s="398">
        <f t="shared" si="49"/>
        <v>0.22933333333333333</v>
      </c>
    </row>
  </sheetData>
  <mergeCells count="34">
    <mergeCell ref="N163:N164"/>
    <mergeCell ref="O163:R163"/>
    <mergeCell ref="S163:V163"/>
    <mergeCell ref="W163:Z163"/>
    <mergeCell ref="E70:E71"/>
    <mergeCell ref="M81:T81"/>
    <mergeCell ref="J4:K4"/>
    <mergeCell ref="L4:L5"/>
    <mergeCell ref="A6:A8"/>
    <mergeCell ref="E4:E5"/>
    <mergeCell ref="A4:A5"/>
    <mergeCell ref="B4:B5"/>
    <mergeCell ref="D4:D5"/>
    <mergeCell ref="F4:G4"/>
    <mergeCell ref="H4:I4"/>
    <mergeCell ref="A68:D68"/>
    <mergeCell ref="C4:C5"/>
    <mergeCell ref="B17:B18"/>
    <mergeCell ref="A30:D30"/>
    <mergeCell ref="A31:A66"/>
    <mergeCell ref="A67:D67"/>
    <mergeCell ref="A10:A18"/>
    <mergeCell ref="B10:B15"/>
    <mergeCell ref="A19:D19"/>
    <mergeCell ref="A20:A29"/>
    <mergeCell ref="A9:D9"/>
    <mergeCell ref="W4:Z4"/>
    <mergeCell ref="W13:Z13"/>
    <mergeCell ref="N4:N5"/>
    <mergeCell ref="O4:R4"/>
    <mergeCell ref="S4:V4"/>
    <mergeCell ref="O13:R13"/>
    <mergeCell ref="S13:V13"/>
    <mergeCell ref="N13:N14"/>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S463"/>
  <sheetViews>
    <sheetView tabSelected="1" topLeftCell="H1" zoomScale="115" zoomScaleNormal="115" workbookViewId="0">
      <pane ySplit="3" topLeftCell="A4" activePane="bottomLeft" state="frozen"/>
      <selection pane="bottomLeft" activeCell="R73" sqref="R73"/>
    </sheetView>
  </sheetViews>
  <sheetFormatPr defaultRowHeight="16.5"/>
  <cols>
    <col min="1" max="1" width="5.5" bestFit="1" customWidth="1"/>
    <col min="3" max="3" width="13.125" bestFit="1" customWidth="1"/>
    <col min="4" max="4" width="7" customWidth="1"/>
    <col min="5" max="5" width="14.875" customWidth="1"/>
    <col min="6" max="6" width="23" customWidth="1"/>
    <col min="7" max="7" width="40.875" customWidth="1"/>
    <col min="8" max="8" width="21.375" customWidth="1"/>
    <col min="9" max="9" width="26" customWidth="1"/>
    <col min="13" max="13" width="13.25" bestFit="1" customWidth="1"/>
    <col min="14" max="15" width="9.25" bestFit="1" customWidth="1"/>
    <col min="16" max="17" width="11.875" bestFit="1" customWidth="1"/>
    <col min="18" max="18" width="50.625" bestFit="1" customWidth="1"/>
  </cols>
  <sheetData>
    <row r="1" spans="1:19" ht="17.25" thickBot="1"/>
    <row r="2" spans="1:19">
      <c r="A2" s="592" t="s">
        <v>176</v>
      </c>
      <c r="B2" s="592" t="s">
        <v>3</v>
      </c>
      <c r="C2" s="594" t="s">
        <v>1</v>
      </c>
      <c r="D2" s="594" t="s">
        <v>2</v>
      </c>
      <c r="E2" s="594" t="s">
        <v>4</v>
      </c>
      <c r="F2" s="588" t="s">
        <v>1014</v>
      </c>
      <c r="G2" s="588" t="s">
        <v>1015</v>
      </c>
      <c r="H2" s="594" t="s">
        <v>168</v>
      </c>
      <c r="I2" s="594" t="s">
        <v>169</v>
      </c>
      <c r="J2" s="594" t="s">
        <v>170</v>
      </c>
      <c r="K2" s="586" t="s">
        <v>171</v>
      </c>
      <c r="L2" s="587"/>
      <c r="M2" s="588" t="s">
        <v>2177</v>
      </c>
      <c r="N2" s="586" t="s">
        <v>2248</v>
      </c>
      <c r="O2" s="587"/>
      <c r="P2" s="586" t="s">
        <v>2179</v>
      </c>
      <c r="Q2" s="587"/>
      <c r="R2" s="590" t="s">
        <v>119</v>
      </c>
      <c r="S2" t="s">
        <v>2183</v>
      </c>
    </row>
    <row r="3" spans="1:19" ht="17.25" thickBot="1">
      <c r="A3" s="593"/>
      <c r="B3" s="593"/>
      <c r="C3" s="589"/>
      <c r="D3" s="589"/>
      <c r="E3" s="589"/>
      <c r="F3" s="589"/>
      <c r="G3" s="589"/>
      <c r="H3" s="589"/>
      <c r="I3" s="589"/>
      <c r="J3" s="589"/>
      <c r="K3" s="46" t="s">
        <v>160</v>
      </c>
      <c r="L3" s="46" t="s">
        <v>172</v>
      </c>
      <c r="M3" s="589"/>
      <c r="N3" s="46" t="s">
        <v>174</v>
      </c>
      <c r="O3" s="46" t="s">
        <v>175</v>
      </c>
      <c r="P3" s="46" t="s">
        <v>174</v>
      </c>
      <c r="Q3" s="46" t="s">
        <v>175</v>
      </c>
      <c r="R3" s="591"/>
      <c r="S3" s="379" t="s">
        <v>2180</v>
      </c>
    </row>
    <row r="4" spans="1:19" ht="148.5" hidden="1">
      <c r="A4" s="229">
        <v>1</v>
      </c>
      <c r="B4" s="230" t="s">
        <v>1083</v>
      </c>
      <c r="C4" s="231" t="s">
        <v>191</v>
      </c>
      <c r="D4" s="231" t="s">
        <v>191</v>
      </c>
      <c r="E4" s="231" t="s">
        <v>191</v>
      </c>
      <c r="F4" s="271" t="s">
        <v>1020</v>
      </c>
      <c r="G4" s="271" t="s">
        <v>1079</v>
      </c>
      <c r="H4" s="242" t="s">
        <v>1084</v>
      </c>
      <c r="I4" s="230" t="s">
        <v>1085</v>
      </c>
      <c r="J4" s="232" t="s">
        <v>2267</v>
      </c>
      <c r="K4" s="232" t="s">
        <v>2090</v>
      </c>
      <c r="L4" s="232" t="s">
        <v>2092</v>
      </c>
      <c r="M4" s="232"/>
      <c r="N4" s="232"/>
      <c r="O4" s="232"/>
      <c r="P4" s="232"/>
      <c r="Q4" s="232"/>
      <c r="R4" s="233"/>
      <c r="S4">
        <v>15</v>
      </c>
    </row>
    <row r="5" spans="1:19" ht="27" hidden="1">
      <c r="A5" s="229">
        <v>2</v>
      </c>
      <c r="B5" s="230" t="s">
        <v>1083</v>
      </c>
      <c r="C5" s="231" t="s">
        <v>191</v>
      </c>
      <c r="D5" s="231" t="s">
        <v>191</v>
      </c>
      <c r="E5" s="231" t="s">
        <v>191</v>
      </c>
      <c r="F5" s="271" t="s">
        <v>2128</v>
      </c>
      <c r="G5" s="271" t="s">
        <v>1079</v>
      </c>
      <c r="H5" s="242" t="s">
        <v>2130</v>
      </c>
      <c r="I5" s="230"/>
      <c r="J5" s="232" t="s">
        <v>1955</v>
      </c>
      <c r="K5" s="232" t="s">
        <v>2078</v>
      </c>
      <c r="L5" s="232" t="s">
        <v>2092</v>
      </c>
      <c r="M5" s="232"/>
      <c r="N5" s="232"/>
      <c r="O5" s="232"/>
      <c r="P5" s="232"/>
      <c r="Q5" s="232"/>
      <c r="R5" s="233"/>
      <c r="S5">
        <v>18</v>
      </c>
    </row>
    <row r="6" spans="1:19" ht="67.5" hidden="1">
      <c r="A6" s="234">
        <v>3</v>
      </c>
      <c r="B6" s="230" t="s">
        <v>1083</v>
      </c>
      <c r="C6" s="231" t="s">
        <v>191</v>
      </c>
      <c r="D6" s="231" t="s">
        <v>191</v>
      </c>
      <c r="E6" s="231" t="s">
        <v>191</v>
      </c>
      <c r="F6" s="231" t="s">
        <v>1022</v>
      </c>
      <c r="G6" s="231" t="s">
        <v>2239</v>
      </c>
      <c r="H6" s="243" t="s">
        <v>1086</v>
      </c>
      <c r="I6" s="230" t="s">
        <v>1087</v>
      </c>
      <c r="J6" s="236" t="s">
        <v>1955</v>
      </c>
      <c r="K6" s="236" t="s">
        <v>1948</v>
      </c>
      <c r="L6" s="236" t="s">
        <v>1948</v>
      </c>
      <c r="M6" s="236"/>
      <c r="N6" s="236"/>
      <c r="O6" s="236"/>
      <c r="P6" s="236"/>
      <c r="Q6" s="236"/>
      <c r="R6" s="237"/>
      <c r="S6">
        <v>4</v>
      </c>
    </row>
    <row r="7" spans="1:19" s="437" customFormat="1" hidden="1">
      <c r="A7" s="229">
        <v>5</v>
      </c>
      <c r="B7" s="230" t="s">
        <v>1083</v>
      </c>
      <c r="C7" s="231" t="s">
        <v>191</v>
      </c>
      <c r="D7" s="231" t="s">
        <v>191</v>
      </c>
      <c r="E7" s="231" t="s">
        <v>191</v>
      </c>
      <c r="F7" s="231" t="s">
        <v>1026</v>
      </c>
      <c r="G7" s="231" t="s">
        <v>1222</v>
      </c>
      <c r="H7" s="235" t="s">
        <v>1089</v>
      </c>
      <c r="I7" s="230" t="s">
        <v>551</v>
      </c>
      <c r="J7" s="236" t="s">
        <v>1955</v>
      </c>
      <c r="K7" s="236" t="s">
        <v>2012</v>
      </c>
      <c r="L7" s="236" t="s">
        <v>2012</v>
      </c>
      <c r="M7" s="236"/>
      <c r="N7" s="236"/>
      <c r="O7" s="236"/>
      <c r="P7" s="236"/>
      <c r="Q7" s="236"/>
      <c r="R7" s="237"/>
      <c r="S7">
        <v>2</v>
      </c>
    </row>
    <row r="8" spans="1:19">
      <c r="A8" s="229">
        <v>8</v>
      </c>
      <c r="B8" s="230" t="s">
        <v>1083</v>
      </c>
      <c r="C8" s="231" t="s">
        <v>191</v>
      </c>
      <c r="D8" s="231" t="s">
        <v>191</v>
      </c>
      <c r="E8" s="231" t="s">
        <v>191</v>
      </c>
      <c r="F8" s="231" t="s">
        <v>1030</v>
      </c>
      <c r="G8" s="231" t="s">
        <v>1222</v>
      </c>
      <c r="H8" s="235" t="s">
        <v>1094</v>
      </c>
      <c r="I8" s="230" t="s">
        <v>1093</v>
      </c>
      <c r="J8" s="236" t="s">
        <v>1955</v>
      </c>
      <c r="K8" s="236" t="s">
        <v>2012</v>
      </c>
      <c r="L8" s="236" t="s">
        <v>2012</v>
      </c>
      <c r="M8" s="236" t="s">
        <v>2160</v>
      </c>
      <c r="N8" s="236" t="s">
        <v>2125</v>
      </c>
      <c r="O8" s="236"/>
      <c r="P8" s="481" t="s">
        <v>2125</v>
      </c>
      <c r="Q8" s="481"/>
      <c r="R8" s="237"/>
      <c r="S8">
        <v>2</v>
      </c>
    </row>
    <row r="9" spans="1:19">
      <c r="A9" s="234">
        <v>6</v>
      </c>
      <c r="B9" s="230" t="s">
        <v>1083</v>
      </c>
      <c r="C9" s="231" t="s">
        <v>191</v>
      </c>
      <c r="D9" s="231" t="s">
        <v>191</v>
      </c>
      <c r="E9" s="231" t="s">
        <v>191</v>
      </c>
      <c r="F9" s="231" t="s">
        <v>1028</v>
      </c>
      <c r="G9" s="231" t="s">
        <v>1081</v>
      </c>
      <c r="H9" s="235" t="s">
        <v>1090</v>
      </c>
      <c r="I9" s="230" t="s">
        <v>1091</v>
      </c>
      <c r="J9" s="236" t="s">
        <v>1945</v>
      </c>
      <c r="K9" s="236" t="s">
        <v>1958</v>
      </c>
      <c r="L9" s="236" t="s">
        <v>1958</v>
      </c>
      <c r="M9" s="236" t="s">
        <v>2220</v>
      </c>
      <c r="N9" s="236" t="s">
        <v>2221</v>
      </c>
      <c r="O9" s="236"/>
      <c r="P9" s="481" t="s">
        <v>2125</v>
      </c>
      <c r="Q9" s="481"/>
      <c r="R9" s="237"/>
      <c r="S9">
        <v>6</v>
      </c>
    </row>
    <row r="10" spans="1:19" hidden="1">
      <c r="A10" s="229">
        <v>7</v>
      </c>
      <c r="B10" s="230" t="s">
        <v>1083</v>
      </c>
      <c r="C10" s="231" t="s">
        <v>191</v>
      </c>
      <c r="D10" s="231" t="s">
        <v>191</v>
      </c>
      <c r="E10" s="231" t="s">
        <v>191</v>
      </c>
      <c r="F10" s="231" t="s">
        <v>2260</v>
      </c>
      <c r="G10" s="231" t="s">
        <v>2259</v>
      </c>
      <c r="H10" s="235" t="s">
        <v>1092</v>
      </c>
      <c r="I10" s="230" t="s">
        <v>1093</v>
      </c>
      <c r="J10" s="236" t="s">
        <v>1945</v>
      </c>
      <c r="K10" s="236" t="s">
        <v>1958</v>
      </c>
      <c r="L10" s="236" t="s">
        <v>1958</v>
      </c>
      <c r="M10" s="236"/>
      <c r="N10" s="236"/>
      <c r="O10" s="236"/>
      <c r="P10" s="236"/>
      <c r="Q10" s="236"/>
      <c r="R10" s="237"/>
      <c r="S10">
        <v>6</v>
      </c>
    </row>
    <row r="11" spans="1:19">
      <c r="A11" s="229">
        <v>14</v>
      </c>
      <c r="B11" s="230" t="s">
        <v>1083</v>
      </c>
      <c r="C11" s="231" t="s">
        <v>191</v>
      </c>
      <c r="D11" s="231" t="s">
        <v>191</v>
      </c>
      <c r="E11" s="231" t="s">
        <v>191</v>
      </c>
      <c r="F11" s="231" t="s">
        <v>1038</v>
      </c>
      <c r="G11" s="231" t="s">
        <v>1222</v>
      </c>
      <c r="H11" s="235" t="s">
        <v>1101</v>
      </c>
      <c r="I11" s="230" t="s">
        <v>1102</v>
      </c>
      <c r="J11" s="236" t="s">
        <v>1955</v>
      </c>
      <c r="K11" s="236" t="s">
        <v>2012</v>
      </c>
      <c r="L11" s="236" t="s">
        <v>2012</v>
      </c>
      <c r="M11" s="236" t="s">
        <v>2161</v>
      </c>
      <c r="N11" s="236" t="s">
        <v>2162</v>
      </c>
      <c r="O11" s="236"/>
      <c r="P11" s="481" t="s">
        <v>206</v>
      </c>
      <c r="Q11" s="481"/>
      <c r="R11" s="237" t="s">
        <v>2241</v>
      </c>
      <c r="S11">
        <v>2</v>
      </c>
    </row>
    <row r="12" spans="1:19" hidden="1">
      <c r="A12" s="234">
        <v>9</v>
      </c>
      <c r="B12" s="230" t="s">
        <v>1083</v>
      </c>
      <c r="C12" s="231" t="s">
        <v>191</v>
      </c>
      <c r="D12" s="231" t="s">
        <v>191</v>
      </c>
      <c r="E12" s="231" t="s">
        <v>191</v>
      </c>
      <c r="F12" s="231" t="s">
        <v>1032</v>
      </c>
      <c r="G12" s="231" t="s">
        <v>1081</v>
      </c>
      <c r="H12" s="235" t="s">
        <v>1095</v>
      </c>
      <c r="I12" s="230" t="s">
        <v>1093</v>
      </c>
      <c r="J12" s="236" t="s">
        <v>1945</v>
      </c>
      <c r="K12" s="236" t="s">
        <v>1959</v>
      </c>
      <c r="L12" s="236" t="s">
        <v>1959</v>
      </c>
      <c r="M12" s="236"/>
      <c r="N12" s="236"/>
      <c r="O12" s="236"/>
      <c r="P12" s="236"/>
      <c r="Q12" s="236"/>
      <c r="R12" s="237"/>
      <c r="S12">
        <v>6</v>
      </c>
    </row>
    <row r="13" spans="1:19" hidden="1">
      <c r="A13" s="229">
        <v>10</v>
      </c>
      <c r="B13" s="230" t="s">
        <v>1083</v>
      </c>
      <c r="C13" s="231" t="s">
        <v>191</v>
      </c>
      <c r="D13" s="231" t="s">
        <v>191</v>
      </c>
      <c r="E13" s="231" t="s">
        <v>191</v>
      </c>
      <c r="F13" s="231" t="s">
        <v>1034</v>
      </c>
      <c r="G13" s="231" t="s">
        <v>1081</v>
      </c>
      <c r="H13" s="235" t="s">
        <v>1096</v>
      </c>
      <c r="I13" s="230" t="s">
        <v>1097</v>
      </c>
      <c r="J13" s="236" t="s">
        <v>1945</v>
      </c>
      <c r="K13" s="236" t="s">
        <v>1959</v>
      </c>
      <c r="L13" s="236" t="s">
        <v>1959</v>
      </c>
      <c r="M13" s="236"/>
      <c r="N13" s="236"/>
      <c r="O13" s="236"/>
      <c r="P13" s="236"/>
      <c r="Q13" s="236"/>
      <c r="R13" s="237"/>
      <c r="S13">
        <v>6</v>
      </c>
    </row>
    <row r="14" spans="1:19" ht="40.5" hidden="1">
      <c r="A14" s="229">
        <v>11</v>
      </c>
      <c r="B14" s="230" t="s">
        <v>1083</v>
      </c>
      <c r="C14" s="231" t="s">
        <v>191</v>
      </c>
      <c r="D14" s="231" t="s">
        <v>191</v>
      </c>
      <c r="E14" s="231" t="s">
        <v>191</v>
      </c>
      <c r="F14" s="231" t="s">
        <v>1034</v>
      </c>
      <c r="G14" s="231" t="s">
        <v>1081</v>
      </c>
      <c r="H14" s="243" t="s">
        <v>1098</v>
      </c>
      <c r="I14" s="230" t="s">
        <v>1097</v>
      </c>
      <c r="J14" s="236" t="s">
        <v>1945</v>
      </c>
      <c r="K14" s="236" t="s">
        <v>1960</v>
      </c>
      <c r="L14" s="236" t="s">
        <v>1960</v>
      </c>
      <c r="M14" s="236"/>
      <c r="N14" s="236"/>
      <c r="O14" s="236"/>
      <c r="P14" s="236"/>
      <c r="Q14" s="236"/>
      <c r="R14" s="237"/>
      <c r="S14">
        <v>6</v>
      </c>
    </row>
    <row r="15" spans="1:19" ht="94.5" hidden="1">
      <c r="A15" s="234">
        <v>12</v>
      </c>
      <c r="B15" s="230" t="s">
        <v>1083</v>
      </c>
      <c r="C15" s="231" t="s">
        <v>191</v>
      </c>
      <c r="D15" s="231" t="s">
        <v>191</v>
      </c>
      <c r="E15" s="231" t="s">
        <v>191</v>
      </c>
      <c r="F15" s="231" t="s">
        <v>1034</v>
      </c>
      <c r="G15" s="231" t="s">
        <v>1081</v>
      </c>
      <c r="H15" s="257" t="s">
        <v>1016</v>
      </c>
      <c r="I15" s="230" t="s">
        <v>1097</v>
      </c>
      <c r="J15" s="236" t="s">
        <v>1945</v>
      </c>
      <c r="K15" s="236" t="s">
        <v>1960</v>
      </c>
      <c r="L15" s="236" t="s">
        <v>1960</v>
      </c>
      <c r="M15" s="236"/>
      <c r="N15" s="236"/>
      <c r="O15" s="236"/>
      <c r="P15" s="236"/>
      <c r="Q15" s="236"/>
      <c r="R15" s="237"/>
      <c r="S15">
        <v>6</v>
      </c>
    </row>
    <row r="16" spans="1:19" hidden="1">
      <c r="A16" s="229">
        <v>13</v>
      </c>
      <c r="B16" s="230" t="s">
        <v>1083</v>
      </c>
      <c r="C16" s="231" t="s">
        <v>191</v>
      </c>
      <c r="D16" s="231" t="s">
        <v>191</v>
      </c>
      <c r="E16" s="231" t="s">
        <v>191</v>
      </c>
      <c r="F16" s="231" t="s">
        <v>1036</v>
      </c>
      <c r="G16" s="231" t="s">
        <v>1081</v>
      </c>
      <c r="H16" s="235" t="s">
        <v>1099</v>
      </c>
      <c r="I16" s="230" t="s">
        <v>1100</v>
      </c>
      <c r="J16" s="236" t="s">
        <v>1945</v>
      </c>
      <c r="K16" s="236" t="s">
        <v>1961</v>
      </c>
      <c r="L16" s="236" t="s">
        <v>1961</v>
      </c>
      <c r="M16" s="236"/>
      <c r="N16" s="236"/>
      <c r="O16" s="236"/>
      <c r="P16" s="236"/>
      <c r="Q16" s="236"/>
      <c r="R16" s="237"/>
      <c r="S16">
        <v>6</v>
      </c>
    </row>
    <row r="17" spans="1:19">
      <c r="A17" s="442">
        <v>18</v>
      </c>
      <c r="B17" s="230" t="s">
        <v>1083</v>
      </c>
      <c r="C17" s="231" t="s">
        <v>191</v>
      </c>
      <c r="D17" s="231" t="s">
        <v>191</v>
      </c>
      <c r="E17" s="231" t="s">
        <v>191</v>
      </c>
      <c r="F17" s="231" t="s">
        <v>1048</v>
      </c>
      <c r="G17" s="231" t="s">
        <v>1223</v>
      </c>
      <c r="H17" s="235" t="s">
        <v>1046</v>
      </c>
      <c r="I17" s="230" t="s">
        <v>1108</v>
      </c>
      <c r="J17" s="236" t="s">
        <v>1955</v>
      </c>
      <c r="K17" s="236" t="s">
        <v>2010</v>
      </c>
      <c r="L17" s="236" t="s">
        <v>2010</v>
      </c>
      <c r="M17" s="236" t="s">
        <v>2124</v>
      </c>
      <c r="N17" s="236" t="s">
        <v>2125</v>
      </c>
      <c r="O17" s="236"/>
      <c r="P17" s="481" t="s">
        <v>2125</v>
      </c>
      <c r="Q17" s="481"/>
      <c r="R17" s="237"/>
      <c r="S17">
        <v>1</v>
      </c>
    </row>
    <row r="18" spans="1:19" hidden="1">
      <c r="A18" s="234">
        <v>15</v>
      </c>
      <c r="B18" s="230" t="s">
        <v>1083</v>
      </c>
      <c r="C18" s="231" t="s">
        <v>191</v>
      </c>
      <c r="D18" s="231" t="s">
        <v>191</v>
      </c>
      <c r="E18" s="231" t="s">
        <v>191</v>
      </c>
      <c r="F18" s="231" t="s">
        <v>1040</v>
      </c>
      <c r="G18" s="231" t="s">
        <v>1081</v>
      </c>
      <c r="H18" s="235" t="s">
        <v>1103</v>
      </c>
      <c r="I18" s="230" t="s">
        <v>1102</v>
      </c>
      <c r="J18" s="236" t="s">
        <v>1945</v>
      </c>
      <c r="K18" s="236" t="s">
        <v>1961</v>
      </c>
      <c r="L18" s="236" t="s">
        <v>1961</v>
      </c>
      <c r="M18" s="236"/>
      <c r="N18" s="236"/>
      <c r="O18" s="236"/>
      <c r="P18" s="236"/>
      <c r="Q18" s="236"/>
      <c r="R18" s="237"/>
      <c r="S18">
        <v>6</v>
      </c>
    </row>
    <row r="19" spans="1:19" hidden="1">
      <c r="A19" s="229">
        <v>16</v>
      </c>
      <c r="B19" s="230" t="s">
        <v>1083</v>
      </c>
      <c r="C19" s="231" t="s">
        <v>191</v>
      </c>
      <c r="D19" s="231" t="s">
        <v>191</v>
      </c>
      <c r="E19" s="231" t="s">
        <v>191</v>
      </c>
      <c r="F19" s="231" t="s">
        <v>1042</v>
      </c>
      <c r="G19" s="231" t="s">
        <v>1081</v>
      </c>
      <c r="H19" s="235" t="s">
        <v>1104</v>
      </c>
      <c r="I19" s="230" t="s">
        <v>1105</v>
      </c>
      <c r="J19" s="236" t="s">
        <v>1945</v>
      </c>
      <c r="K19" s="236" t="s">
        <v>1962</v>
      </c>
      <c r="L19" s="236" t="s">
        <v>1962</v>
      </c>
      <c r="M19" s="236"/>
      <c r="N19" s="236"/>
      <c r="O19" s="236"/>
      <c r="P19" s="236"/>
      <c r="Q19" s="236"/>
      <c r="R19" s="237"/>
      <c r="S19">
        <v>6</v>
      </c>
    </row>
    <row r="20" spans="1:19" hidden="1">
      <c r="A20" s="229">
        <v>17</v>
      </c>
      <c r="B20" s="230" t="s">
        <v>1083</v>
      </c>
      <c r="C20" s="231" t="s">
        <v>191</v>
      </c>
      <c r="D20" s="231" t="s">
        <v>191</v>
      </c>
      <c r="E20" s="231" t="s">
        <v>191</v>
      </c>
      <c r="F20" s="231" t="s">
        <v>1044</v>
      </c>
      <c r="G20" s="231" t="s">
        <v>1081</v>
      </c>
      <c r="H20" s="235" t="s">
        <v>1106</v>
      </c>
      <c r="I20" s="230" t="s">
        <v>1107</v>
      </c>
      <c r="J20" s="236" t="s">
        <v>1945</v>
      </c>
      <c r="K20" s="236" t="s">
        <v>1962</v>
      </c>
      <c r="L20" s="236" t="s">
        <v>1962</v>
      </c>
      <c r="M20" s="236"/>
      <c r="N20" s="236"/>
      <c r="O20" s="236"/>
      <c r="P20" s="236"/>
      <c r="Q20" s="236"/>
      <c r="R20" s="237"/>
      <c r="S20">
        <v>6</v>
      </c>
    </row>
    <row r="21" spans="1:19">
      <c r="A21" s="441">
        <v>23</v>
      </c>
      <c r="B21" s="230" t="s">
        <v>1083</v>
      </c>
      <c r="C21" s="231" t="s">
        <v>1110</v>
      </c>
      <c r="D21" s="231" t="s">
        <v>1110</v>
      </c>
      <c r="E21" s="231" t="s">
        <v>1110</v>
      </c>
      <c r="F21" s="231" t="s">
        <v>1058</v>
      </c>
      <c r="G21" s="231" t="s">
        <v>1223</v>
      </c>
      <c r="H21" s="235" t="s">
        <v>1115</v>
      </c>
      <c r="I21" s="230" t="s">
        <v>1116</v>
      </c>
      <c r="J21" s="236" t="s">
        <v>1955</v>
      </c>
      <c r="K21" s="236" t="s">
        <v>2010</v>
      </c>
      <c r="L21" s="236" t="s">
        <v>2010</v>
      </c>
      <c r="M21" s="236" t="s">
        <v>2124</v>
      </c>
      <c r="N21" s="236" t="s">
        <v>2134</v>
      </c>
      <c r="O21" s="236"/>
      <c r="P21" s="481" t="s">
        <v>2125</v>
      </c>
      <c r="Q21" s="481"/>
      <c r="R21" s="237"/>
      <c r="S21">
        <v>1</v>
      </c>
    </row>
    <row r="22" spans="1:19" hidden="1">
      <c r="A22" s="229">
        <v>19</v>
      </c>
      <c r="B22" s="230" t="s">
        <v>1083</v>
      </c>
      <c r="C22" s="231" t="s">
        <v>191</v>
      </c>
      <c r="D22" s="231" t="s">
        <v>191</v>
      </c>
      <c r="E22" s="231" t="s">
        <v>191</v>
      </c>
      <c r="F22" s="231" t="s">
        <v>1050</v>
      </c>
      <c r="G22" s="231" t="s">
        <v>1079</v>
      </c>
      <c r="H22" s="235" t="s">
        <v>1109</v>
      </c>
      <c r="I22" s="230" t="s">
        <v>1108</v>
      </c>
      <c r="J22" s="232" t="s">
        <v>2123</v>
      </c>
      <c r="K22" s="232" t="s">
        <v>2090</v>
      </c>
      <c r="L22" s="232" t="s">
        <v>2092</v>
      </c>
      <c r="M22" s="236"/>
      <c r="N22" s="236"/>
      <c r="O22" s="236"/>
      <c r="P22" s="236"/>
      <c r="Q22" s="236"/>
      <c r="R22" s="237"/>
      <c r="S22">
        <v>15</v>
      </c>
    </row>
    <row r="23" spans="1:19" hidden="1">
      <c r="A23" s="229">
        <v>20</v>
      </c>
      <c r="B23" s="230" t="s">
        <v>1083</v>
      </c>
      <c r="C23" s="231" t="s">
        <v>1110</v>
      </c>
      <c r="D23" s="231" t="s">
        <v>1110</v>
      </c>
      <c r="E23" s="231" t="s">
        <v>1110</v>
      </c>
      <c r="F23" s="231" t="s">
        <v>1054</v>
      </c>
      <c r="G23" s="231" t="s">
        <v>1081</v>
      </c>
      <c r="H23" s="235" t="s">
        <v>1052</v>
      </c>
      <c r="I23" s="230" t="s">
        <v>1111</v>
      </c>
      <c r="J23" s="236" t="s">
        <v>1945</v>
      </c>
      <c r="K23" s="236" t="s">
        <v>1963</v>
      </c>
      <c r="L23" s="236" t="s">
        <v>1963</v>
      </c>
      <c r="M23" s="236"/>
      <c r="N23" s="236"/>
      <c r="O23" s="236"/>
      <c r="P23" s="236"/>
      <c r="Q23" s="236"/>
      <c r="R23" s="237"/>
      <c r="S23">
        <v>7</v>
      </c>
    </row>
    <row r="24" spans="1:19" hidden="1">
      <c r="A24" s="234">
        <v>21</v>
      </c>
      <c r="B24" s="230" t="s">
        <v>1083</v>
      </c>
      <c r="C24" s="231" t="s">
        <v>1110</v>
      </c>
      <c r="D24" s="231" t="s">
        <v>1110</v>
      </c>
      <c r="E24" s="231" t="s">
        <v>1110</v>
      </c>
      <c r="F24" s="231" t="s">
        <v>1056</v>
      </c>
      <c r="G24" s="231" t="s">
        <v>1081</v>
      </c>
      <c r="H24" s="235" t="s">
        <v>1112</v>
      </c>
      <c r="I24" s="230" t="s">
        <v>1113</v>
      </c>
      <c r="J24" s="236" t="s">
        <v>1945</v>
      </c>
      <c r="K24" s="236" t="s">
        <v>1963</v>
      </c>
      <c r="L24" s="236" t="s">
        <v>1963</v>
      </c>
      <c r="M24" s="236"/>
      <c r="N24" s="236"/>
      <c r="O24" s="236"/>
      <c r="P24" s="236"/>
      <c r="Q24" s="236"/>
      <c r="R24" s="237"/>
      <c r="S24">
        <v>7</v>
      </c>
    </row>
    <row r="25" spans="1:19" hidden="1">
      <c r="A25" s="229">
        <v>22</v>
      </c>
      <c r="B25" s="230" t="s">
        <v>1083</v>
      </c>
      <c r="C25" s="231" t="s">
        <v>1110</v>
      </c>
      <c r="D25" s="231" t="s">
        <v>1110</v>
      </c>
      <c r="E25" s="231" t="s">
        <v>1110</v>
      </c>
      <c r="F25" s="231" t="s">
        <v>1056</v>
      </c>
      <c r="G25" s="231" t="s">
        <v>1081</v>
      </c>
      <c r="H25" s="235" t="s">
        <v>1114</v>
      </c>
      <c r="I25" s="230" t="s">
        <v>1113</v>
      </c>
      <c r="J25" s="236" t="s">
        <v>1945</v>
      </c>
      <c r="K25" s="236" t="s">
        <v>1964</v>
      </c>
      <c r="L25" s="236" t="s">
        <v>1964</v>
      </c>
      <c r="M25" s="236"/>
      <c r="N25" s="236"/>
      <c r="O25" s="236"/>
      <c r="P25" s="236"/>
      <c r="Q25" s="236"/>
      <c r="R25" s="237"/>
      <c r="S25">
        <v>7</v>
      </c>
    </row>
    <row r="26" spans="1:19" ht="40.5" hidden="1">
      <c r="A26" s="229">
        <v>58</v>
      </c>
      <c r="B26" s="244" t="s">
        <v>1289</v>
      </c>
      <c r="C26" s="445" t="s">
        <v>1290</v>
      </c>
      <c r="D26" s="445" t="s">
        <v>1290</v>
      </c>
      <c r="E26" s="64" t="s">
        <v>604</v>
      </c>
      <c r="F26" s="64" t="s">
        <v>1291</v>
      </c>
      <c r="G26" s="64" t="s">
        <v>1079</v>
      </c>
      <c r="H26" s="243" t="s">
        <v>1292</v>
      </c>
      <c r="I26" s="246" t="s">
        <v>1293</v>
      </c>
      <c r="J26" s="236" t="s">
        <v>1955</v>
      </c>
      <c r="K26" s="236" t="s">
        <v>2082</v>
      </c>
      <c r="L26" s="236" t="s">
        <v>2082</v>
      </c>
      <c r="M26" s="236"/>
      <c r="N26" s="236"/>
      <c r="O26" s="236"/>
      <c r="P26" s="236"/>
      <c r="Q26" s="236"/>
      <c r="R26" s="237"/>
      <c r="S26">
        <v>18</v>
      </c>
    </row>
    <row r="27" spans="1:19" hidden="1">
      <c r="A27" s="234">
        <v>24</v>
      </c>
      <c r="B27" s="230" t="s">
        <v>1083</v>
      </c>
      <c r="C27" s="231" t="s">
        <v>1110</v>
      </c>
      <c r="D27" s="231" t="s">
        <v>1110</v>
      </c>
      <c r="E27" s="231" t="s">
        <v>1110</v>
      </c>
      <c r="F27" s="231" t="s">
        <v>1060</v>
      </c>
      <c r="G27" s="231" t="s">
        <v>1081</v>
      </c>
      <c r="H27" s="235" t="s">
        <v>1018</v>
      </c>
      <c r="I27" s="230" t="s">
        <v>1117</v>
      </c>
      <c r="J27" s="236" t="s">
        <v>1945</v>
      </c>
      <c r="K27" s="236" t="s">
        <v>1964</v>
      </c>
      <c r="L27" s="236" t="s">
        <v>1964</v>
      </c>
      <c r="M27" s="236"/>
      <c r="N27" s="236"/>
      <c r="O27" s="236"/>
      <c r="P27" s="236"/>
      <c r="Q27" s="236"/>
      <c r="R27" s="237"/>
      <c r="S27">
        <v>7</v>
      </c>
    </row>
    <row r="28" spans="1:19" ht="409.5" hidden="1">
      <c r="A28" s="229">
        <v>25</v>
      </c>
      <c r="B28" s="230" t="s">
        <v>1083</v>
      </c>
      <c r="C28" s="235" t="s">
        <v>499</v>
      </c>
      <c r="D28" s="235" t="s">
        <v>499</v>
      </c>
      <c r="E28" s="235" t="s">
        <v>499</v>
      </c>
      <c r="F28" s="235" t="s">
        <v>1062</v>
      </c>
      <c r="G28" s="235" t="s">
        <v>1081</v>
      </c>
      <c r="H28" s="243" t="s">
        <v>1118</v>
      </c>
      <c r="I28" s="235" t="s">
        <v>1119</v>
      </c>
      <c r="J28" s="236" t="s">
        <v>1945</v>
      </c>
      <c r="K28" s="236" t="s">
        <v>1965</v>
      </c>
      <c r="L28" s="236" t="s">
        <v>1965</v>
      </c>
      <c r="M28" s="236"/>
      <c r="N28" s="236"/>
      <c r="O28" s="236"/>
      <c r="P28" s="236"/>
      <c r="Q28" s="236"/>
      <c r="R28" s="237"/>
      <c r="S28">
        <v>7</v>
      </c>
    </row>
    <row r="29" spans="1:19" hidden="1">
      <c r="A29" s="229">
        <v>26</v>
      </c>
      <c r="B29" s="230" t="s">
        <v>1083</v>
      </c>
      <c r="C29" s="235" t="s">
        <v>499</v>
      </c>
      <c r="D29" s="235" t="s">
        <v>499</v>
      </c>
      <c r="E29" s="235" t="s">
        <v>499</v>
      </c>
      <c r="F29" s="235" t="s">
        <v>1042</v>
      </c>
      <c r="G29" s="235" t="s">
        <v>1081</v>
      </c>
      <c r="H29" s="235" t="s">
        <v>1120</v>
      </c>
      <c r="I29" s="235" t="s">
        <v>1121</v>
      </c>
      <c r="J29" s="236" t="s">
        <v>1945</v>
      </c>
      <c r="K29" s="236" t="s">
        <v>1965</v>
      </c>
      <c r="L29" s="236" t="s">
        <v>1965</v>
      </c>
      <c r="M29" s="236"/>
      <c r="N29" s="236"/>
      <c r="O29" s="236"/>
      <c r="P29" s="236"/>
      <c r="Q29" s="236"/>
      <c r="R29" s="237"/>
      <c r="S29">
        <v>7</v>
      </c>
    </row>
    <row r="30" spans="1:19" ht="27" hidden="1">
      <c r="A30" s="234">
        <v>27</v>
      </c>
      <c r="B30" s="230" t="s">
        <v>1083</v>
      </c>
      <c r="C30" s="235" t="s">
        <v>499</v>
      </c>
      <c r="D30" s="235" t="s">
        <v>499</v>
      </c>
      <c r="E30" s="235" t="s">
        <v>499</v>
      </c>
      <c r="F30" s="235" t="s">
        <v>1042</v>
      </c>
      <c r="G30" s="235" t="s">
        <v>1081</v>
      </c>
      <c r="H30" s="243" t="s">
        <v>1122</v>
      </c>
      <c r="I30" s="235" t="s">
        <v>1123</v>
      </c>
      <c r="J30" s="236" t="s">
        <v>1945</v>
      </c>
      <c r="K30" s="236" t="s">
        <v>1966</v>
      </c>
      <c r="L30" s="236" t="s">
        <v>1966</v>
      </c>
      <c r="M30" s="236"/>
      <c r="N30" s="236"/>
      <c r="O30" s="236"/>
      <c r="P30" s="236"/>
      <c r="Q30" s="236"/>
      <c r="R30" s="237"/>
      <c r="S30">
        <v>7</v>
      </c>
    </row>
    <row r="31" spans="1:19" ht="54" hidden="1">
      <c r="A31" s="229">
        <v>28</v>
      </c>
      <c r="B31" s="230" t="s">
        <v>1083</v>
      </c>
      <c r="C31" s="235" t="s">
        <v>499</v>
      </c>
      <c r="D31" s="235" t="s">
        <v>499</v>
      </c>
      <c r="E31" s="235" t="s">
        <v>499</v>
      </c>
      <c r="F31" s="235" t="s">
        <v>1064</v>
      </c>
      <c r="G31" s="235" t="s">
        <v>1081</v>
      </c>
      <c r="H31" s="243" t="s">
        <v>1124</v>
      </c>
      <c r="I31" s="235" t="s">
        <v>1125</v>
      </c>
      <c r="J31" s="236" t="s">
        <v>1945</v>
      </c>
      <c r="K31" s="236" t="s">
        <v>1966</v>
      </c>
      <c r="L31" s="236" t="s">
        <v>1966</v>
      </c>
      <c r="M31" s="236"/>
      <c r="N31" s="236"/>
      <c r="O31" s="236"/>
      <c r="P31" s="236"/>
      <c r="Q31" s="236"/>
      <c r="R31" s="237"/>
      <c r="S31">
        <v>7</v>
      </c>
    </row>
    <row r="32" spans="1:19" ht="54" hidden="1">
      <c r="A32" s="229">
        <v>29</v>
      </c>
      <c r="B32" s="230" t="s">
        <v>1083</v>
      </c>
      <c r="C32" s="235" t="s">
        <v>499</v>
      </c>
      <c r="D32" s="235" t="s">
        <v>499</v>
      </c>
      <c r="E32" s="235" t="s">
        <v>499</v>
      </c>
      <c r="F32" s="235" t="s">
        <v>1066</v>
      </c>
      <c r="G32" s="235" t="s">
        <v>1081</v>
      </c>
      <c r="H32" s="243" t="s">
        <v>1126</v>
      </c>
      <c r="I32" s="235" t="s">
        <v>1125</v>
      </c>
      <c r="J32" s="236" t="s">
        <v>1945</v>
      </c>
      <c r="K32" s="236" t="s">
        <v>1967</v>
      </c>
      <c r="L32" s="236" t="s">
        <v>1967</v>
      </c>
      <c r="M32" s="236"/>
      <c r="N32" s="236"/>
      <c r="O32" s="236"/>
      <c r="P32" s="236"/>
      <c r="Q32" s="236"/>
      <c r="R32" s="237"/>
      <c r="S32">
        <v>7</v>
      </c>
    </row>
    <row r="33" spans="1:19" hidden="1">
      <c r="A33" s="234">
        <v>30</v>
      </c>
      <c r="B33" s="230" t="s">
        <v>1083</v>
      </c>
      <c r="C33" s="235" t="s">
        <v>499</v>
      </c>
      <c r="D33" s="235" t="s">
        <v>499</v>
      </c>
      <c r="E33" s="235" t="s">
        <v>499</v>
      </c>
      <c r="F33" s="235" t="s">
        <v>1068</v>
      </c>
      <c r="G33" s="235" t="s">
        <v>1081</v>
      </c>
      <c r="H33" s="235" t="s">
        <v>1127</v>
      </c>
      <c r="I33" s="235" t="s">
        <v>1128</v>
      </c>
      <c r="J33" s="232" t="s">
        <v>2123</v>
      </c>
      <c r="K33" s="236" t="s">
        <v>2090</v>
      </c>
      <c r="L33" s="236" t="s">
        <v>2092</v>
      </c>
      <c r="M33" s="236"/>
      <c r="N33" s="236"/>
      <c r="O33" s="236"/>
      <c r="P33" s="236"/>
      <c r="Q33" s="236"/>
      <c r="R33" s="237"/>
      <c r="S33">
        <v>15</v>
      </c>
    </row>
    <row r="34" spans="1:19" hidden="1">
      <c r="A34" s="229">
        <v>31</v>
      </c>
      <c r="B34" s="230" t="s">
        <v>1083</v>
      </c>
      <c r="C34" s="235" t="s">
        <v>499</v>
      </c>
      <c r="D34" s="235" t="s">
        <v>499</v>
      </c>
      <c r="E34" s="235" t="s">
        <v>499</v>
      </c>
      <c r="F34" s="235" t="s">
        <v>1068</v>
      </c>
      <c r="G34" s="235" t="s">
        <v>1081</v>
      </c>
      <c r="H34" s="235" t="s">
        <v>1129</v>
      </c>
      <c r="I34" s="235" t="s">
        <v>1128</v>
      </c>
      <c r="J34" s="232" t="s">
        <v>2123</v>
      </c>
      <c r="K34" s="236" t="s">
        <v>2090</v>
      </c>
      <c r="L34" s="236" t="s">
        <v>2092</v>
      </c>
      <c r="M34" s="236"/>
      <c r="N34" s="236"/>
      <c r="O34" s="236"/>
      <c r="P34" s="236"/>
      <c r="Q34" s="236"/>
      <c r="R34" s="237"/>
      <c r="S34">
        <v>15</v>
      </c>
    </row>
    <row r="35" spans="1:19" ht="27" hidden="1">
      <c r="A35" s="229">
        <v>32</v>
      </c>
      <c r="B35" s="230" t="s">
        <v>1083</v>
      </c>
      <c r="C35" s="235" t="s">
        <v>499</v>
      </c>
      <c r="D35" s="235" t="s">
        <v>499</v>
      </c>
      <c r="E35" s="235" t="s">
        <v>499</v>
      </c>
      <c r="F35" s="235" t="s">
        <v>1068</v>
      </c>
      <c r="G35" s="235" t="s">
        <v>1081</v>
      </c>
      <c r="H35" s="258" t="s">
        <v>1130</v>
      </c>
      <c r="I35" s="235" t="s">
        <v>1128</v>
      </c>
      <c r="J35" s="232" t="s">
        <v>2123</v>
      </c>
      <c r="K35" s="236" t="s">
        <v>2090</v>
      </c>
      <c r="L35" s="236" t="s">
        <v>2092</v>
      </c>
      <c r="M35" s="236"/>
      <c r="N35" s="236"/>
      <c r="O35" s="236"/>
      <c r="P35" s="236"/>
      <c r="Q35" s="236"/>
      <c r="R35" s="237"/>
      <c r="S35">
        <v>15</v>
      </c>
    </row>
    <row r="36" spans="1:19" hidden="1">
      <c r="A36" s="234">
        <v>33</v>
      </c>
      <c r="B36" s="230" t="s">
        <v>1083</v>
      </c>
      <c r="C36" s="235" t="s">
        <v>499</v>
      </c>
      <c r="D36" s="235" t="s">
        <v>499</v>
      </c>
      <c r="E36" s="235" t="s">
        <v>499</v>
      </c>
      <c r="F36" s="235" t="s">
        <v>1068</v>
      </c>
      <c r="G36" s="235" t="s">
        <v>1081</v>
      </c>
      <c r="H36" s="64" t="s">
        <v>1131</v>
      </c>
      <c r="I36" s="235" t="s">
        <v>1128</v>
      </c>
      <c r="J36" s="232" t="s">
        <v>2123</v>
      </c>
      <c r="K36" s="236" t="s">
        <v>2090</v>
      </c>
      <c r="L36" s="236" t="s">
        <v>2092</v>
      </c>
      <c r="M36" s="236"/>
      <c r="N36" s="236"/>
      <c r="O36" s="236"/>
      <c r="P36" s="236"/>
      <c r="Q36" s="236"/>
      <c r="R36" s="237"/>
      <c r="S36">
        <v>15</v>
      </c>
    </row>
    <row r="37" spans="1:19" hidden="1">
      <c r="A37" s="229">
        <v>34</v>
      </c>
      <c r="B37" s="230" t="s">
        <v>1083</v>
      </c>
      <c r="C37" s="235" t="s">
        <v>499</v>
      </c>
      <c r="D37" s="235" t="s">
        <v>499</v>
      </c>
      <c r="E37" s="235" t="s">
        <v>499</v>
      </c>
      <c r="F37" s="235" t="s">
        <v>1070</v>
      </c>
      <c r="G37" s="235" t="s">
        <v>1081</v>
      </c>
      <c r="H37" s="64" t="s">
        <v>1132</v>
      </c>
      <c r="I37" s="235" t="s">
        <v>1133</v>
      </c>
      <c r="J37" s="232" t="s">
        <v>2123</v>
      </c>
      <c r="K37" s="236" t="s">
        <v>2090</v>
      </c>
      <c r="L37" s="236" t="s">
        <v>2092</v>
      </c>
      <c r="M37" s="236"/>
      <c r="N37" s="236"/>
      <c r="O37" s="236"/>
      <c r="P37" s="236"/>
      <c r="Q37" s="236"/>
      <c r="R37" s="237"/>
      <c r="S37">
        <v>15</v>
      </c>
    </row>
    <row r="38" spans="1:19" hidden="1">
      <c r="A38" s="229">
        <v>35</v>
      </c>
      <c r="B38" s="230" t="s">
        <v>1083</v>
      </c>
      <c r="C38" s="235" t="s">
        <v>499</v>
      </c>
      <c r="D38" s="235" t="s">
        <v>499</v>
      </c>
      <c r="E38" s="235" t="s">
        <v>499</v>
      </c>
      <c r="F38" s="235" t="s">
        <v>1072</v>
      </c>
      <c r="G38" s="235" t="s">
        <v>1081</v>
      </c>
      <c r="H38" s="64" t="s">
        <v>1134</v>
      </c>
      <c r="I38" s="235" t="s">
        <v>1135</v>
      </c>
      <c r="J38" s="232" t="s">
        <v>2123</v>
      </c>
      <c r="K38" s="236" t="s">
        <v>2090</v>
      </c>
      <c r="L38" s="236" t="s">
        <v>2092</v>
      </c>
      <c r="M38" s="236"/>
      <c r="N38" s="236"/>
      <c r="O38" s="236"/>
      <c r="P38" s="236"/>
      <c r="Q38" s="236"/>
      <c r="R38" s="237"/>
      <c r="S38">
        <v>15</v>
      </c>
    </row>
    <row r="39" spans="1:19" hidden="1">
      <c r="A39" s="234">
        <v>36</v>
      </c>
      <c r="B39" s="230" t="s">
        <v>1083</v>
      </c>
      <c r="C39" s="235" t="s">
        <v>499</v>
      </c>
      <c r="D39" s="235" t="s">
        <v>499</v>
      </c>
      <c r="E39" s="235" t="s">
        <v>499</v>
      </c>
      <c r="F39" s="235" t="s">
        <v>1072</v>
      </c>
      <c r="G39" s="235" t="s">
        <v>1081</v>
      </c>
      <c r="H39" s="64" t="s">
        <v>1136</v>
      </c>
      <c r="I39" s="235" t="s">
        <v>1137</v>
      </c>
      <c r="J39" s="232" t="s">
        <v>2123</v>
      </c>
      <c r="K39" s="236" t="s">
        <v>2090</v>
      </c>
      <c r="L39" s="236" t="s">
        <v>2092</v>
      </c>
      <c r="M39" s="236"/>
      <c r="N39" s="236"/>
      <c r="O39" s="236"/>
      <c r="P39" s="236"/>
      <c r="Q39" s="236"/>
      <c r="R39" s="237"/>
      <c r="S39">
        <v>15</v>
      </c>
    </row>
    <row r="40" spans="1:19" hidden="1">
      <c r="A40" s="229">
        <v>37</v>
      </c>
      <c r="B40" s="230" t="s">
        <v>1083</v>
      </c>
      <c r="C40" s="235" t="s">
        <v>499</v>
      </c>
      <c r="D40" s="235" t="s">
        <v>499</v>
      </c>
      <c r="E40" s="235" t="s">
        <v>499</v>
      </c>
      <c r="F40" s="235" t="s">
        <v>346</v>
      </c>
      <c r="G40" s="235" t="s">
        <v>1081</v>
      </c>
      <c r="H40" s="64" t="s">
        <v>1138</v>
      </c>
      <c r="I40" s="235" t="s">
        <v>1139</v>
      </c>
      <c r="J40" s="232" t="s">
        <v>2123</v>
      </c>
      <c r="K40" s="236" t="s">
        <v>2090</v>
      </c>
      <c r="L40" s="236" t="s">
        <v>2092</v>
      </c>
      <c r="M40" s="236"/>
      <c r="N40" s="236"/>
      <c r="O40" s="236"/>
      <c r="P40" s="236"/>
      <c r="Q40" s="236"/>
      <c r="R40" s="237"/>
      <c r="S40">
        <v>15</v>
      </c>
    </row>
    <row r="41" spans="1:19" hidden="1">
      <c r="A41" s="229">
        <v>38</v>
      </c>
      <c r="B41" s="230" t="s">
        <v>1083</v>
      </c>
      <c r="C41" s="235" t="s">
        <v>499</v>
      </c>
      <c r="D41" s="235" t="s">
        <v>499</v>
      </c>
      <c r="E41" s="235" t="s">
        <v>499</v>
      </c>
      <c r="F41" s="235" t="s">
        <v>346</v>
      </c>
      <c r="G41" s="235" t="s">
        <v>1081</v>
      </c>
      <c r="H41" s="64" t="s">
        <v>1140</v>
      </c>
      <c r="I41" s="235" t="s">
        <v>1141</v>
      </c>
      <c r="J41" s="232" t="s">
        <v>2123</v>
      </c>
      <c r="K41" s="236" t="s">
        <v>2090</v>
      </c>
      <c r="L41" s="236" t="s">
        <v>2092</v>
      </c>
      <c r="M41" s="236"/>
      <c r="N41" s="236"/>
      <c r="O41" s="236"/>
      <c r="P41" s="236"/>
      <c r="Q41" s="236"/>
      <c r="R41" s="237"/>
      <c r="S41">
        <v>15</v>
      </c>
    </row>
    <row r="42" spans="1:19" hidden="1">
      <c r="A42" s="234">
        <v>39</v>
      </c>
      <c r="B42" s="230" t="s">
        <v>1083</v>
      </c>
      <c r="C42" s="235" t="s">
        <v>499</v>
      </c>
      <c r="D42" s="235" t="s">
        <v>499</v>
      </c>
      <c r="E42" s="235" t="s">
        <v>499</v>
      </c>
      <c r="F42" s="235" t="s">
        <v>1075</v>
      </c>
      <c r="G42" s="235" t="s">
        <v>1081</v>
      </c>
      <c r="H42" s="64" t="s">
        <v>1142</v>
      </c>
      <c r="I42" s="235" t="s">
        <v>1143</v>
      </c>
      <c r="J42" s="232" t="s">
        <v>2123</v>
      </c>
      <c r="K42" s="236" t="s">
        <v>2090</v>
      </c>
      <c r="L42" s="236" t="s">
        <v>2092</v>
      </c>
      <c r="M42" s="236"/>
      <c r="N42" s="236"/>
      <c r="O42" s="236"/>
      <c r="P42" s="236"/>
      <c r="Q42" s="236"/>
      <c r="R42" s="237"/>
      <c r="S42">
        <v>15</v>
      </c>
    </row>
    <row r="43" spans="1:19" hidden="1">
      <c r="A43" s="229">
        <v>40</v>
      </c>
      <c r="B43" s="273" t="s">
        <v>1083</v>
      </c>
      <c r="C43" s="274" t="s">
        <v>499</v>
      </c>
      <c r="D43" s="274" t="s">
        <v>499</v>
      </c>
      <c r="E43" s="274" t="s">
        <v>499</v>
      </c>
      <c r="F43" s="274" t="s">
        <v>1077</v>
      </c>
      <c r="G43" s="274" t="s">
        <v>1081</v>
      </c>
      <c r="H43" s="275" t="s">
        <v>1144</v>
      </c>
      <c r="I43" s="274" t="s">
        <v>1145</v>
      </c>
      <c r="J43" s="232" t="s">
        <v>2123</v>
      </c>
      <c r="K43" s="236" t="s">
        <v>2090</v>
      </c>
      <c r="L43" s="236" t="s">
        <v>2092</v>
      </c>
      <c r="M43" s="236"/>
      <c r="N43" s="236"/>
      <c r="O43" s="236"/>
      <c r="P43" s="236"/>
      <c r="Q43" s="236"/>
      <c r="R43" s="237"/>
      <c r="S43">
        <v>15</v>
      </c>
    </row>
    <row r="44" spans="1:19" hidden="1">
      <c r="A44" s="229">
        <v>41</v>
      </c>
      <c r="B44" s="273" t="s">
        <v>1083</v>
      </c>
      <c r="C44" s="274" t="s">
        <v>499</v>
      </c>
      <c r="D44" s="274" t="s">
        <v>499</v>
      </c>
      <c r="E44" s="274" t="s">
        <v>499</v>
      </c>
      <c r="F44" s="274" t="s">
        <v>1077</v>
      </c>
      <c r="G44" s="274" t="s">
        <v>1081</v>
      </c>
      <c r="H44" s="275" t="s">
        <v>1146</v>
      </c>
      <c r="I44" s="274" t="s">
        <v>1147</v>
      </c>
      <c r="J44" s="232" t="s">
        <v>2123</v>
      </c>
      <c r="K44" s="236" t="s">
        <v>2090</v>
      </c>
      <c r="L44" s="236" t="s">
        <v>2092</v>
      </c>
      <c r="M44" s="236"/>
      <c r="N44" s="236"/>
      <c r="O44" s="236"/>
      <c r="P44" s="236"/>
      <c r="Q44" s="236"/>
      <c r="R44" s="237"/>
      <c r="S44">
        <v>15</v>
      </c>
    </row>
    <row r="45" spans="1:19" hidden="1">
      <c r="A45" s="234">
        <v>42</v>
      </c>
      <c r="B45" s="273" t="s">
        <v>1083</v>
      </c>
      <c r="C45" s="274" t="s">
        <v>499</v>
      </c>
      <c r="D45" s="274" t="s">
        <v>499</v>
      </c>
      <c r="E45" s="274" t="s">
        <v>499</v>
      </c>
      <c r="F45" s="274" t="s">
        <v>1077</v>
      </c>
      <c r="G45" s="274" t="s">
        <v>1081</v>
      </c>
      <c r="H45" s="275" t="s">
        <v>1148</v>
      </c>
      <c r="I45" s="274" t="s">
        <v>1147</v>
      </c>
      <c r="J45" s="232" t="s">
        <v>2123</v>
      </c>
      <c r="K45" s="236" t="s">
        <v>2090</v>
      </c>
      <c r="L45" s="236" t="s">
        <v>2092</v>
      </c>
      <c r="M45" s="236"/>
      <c r="N45" s="236"/>
      <c r="O45" s="236"/>
      <c r="P45" s="236"/>
      <c r="Q45" s="236"/>
      <c r="R45" s="237"/>
      <c r="S45">
        <v>15</v>
      </c>
    </row>
    <row r="46" spans="1:19" s="280" customFormat="1" hidden="1">
      <c r="A46" s="229">
        <v>59</v>
      </c>
      <c r="B46" s="244" t="s">
        <v>1289</v>
      </c>
      <c r="C46" s="244" t="s">
        <v>1290</v>
      </c>
      <c r="D46" s="244" t="s">
        <v>1290</v>
      </c>
      <c r="E46" s="245" t="s">
        <v>604</v>
      </c>
      <c r="F46" s="245" t="s">
        <v>1294</v>
      </c>
      <c r="G46" s="245" t="s">
        <v>1079</v>
      </c>
      <c r="H46" s="235" t="s">
        <v>1295</v>
      </c>
      <c r="I46" s="246" t="s">
        <v>1293</v>
      </c>
      <c r="J46" s="236" t="s">
        <v>1955</v>
      </c>
      <c r="K46" s="236" t="s">
        <v>2082</v>
      </c>
      <c r="L46" s="236" t="s">
        <v>2082</v>
      </c>
      <c r="M46" s="236"/>
      <c r="N46" s="236"/>
      <c r="O46" s="236"/>
      <c r="P46" s="236"/>
      <c r="Q46" s="236"/>
      <c r="R46" s="237"/>
      <c r="S46">
        <v>18</v>
      </c>
    </row>
    <row r="47" spans="1:19" s="280" customFormat="1" hidden="1">
      <c r="A47" s="442">
        <v>60</v>
      </c>
      <c r="B47" s="244" t="s">
        <v>1289</v>
      </c>
      <c r="C47" s="244" t="s">
        <v>1290</v>
      </c>
      <c r="D47" s="244" t="s">
        <v>1290</v>
      </c>
      <c r="E47" s="245" t="s">
        <v>604</v>
      </c>
      <c r="F47" s="245" t="s">
        <v>1294</v>
      </c>
      <c r="G47" s="245" t="s">
        <v>1081</v>
      </c>
      <c r="H47" s="235" t="s">
        <v>1296</v>
      </c>
      <c r="I47" s="246" t="s">
        <v>1293</v>
      </c>
      <c r="J47" s="236" t="s">
        <v>1955</v>
      </c>
      <c r="K47" s="236" t="s">
        <v>1963</v>
      </c>
      <c r="L47" s="236" t="s">
        <v>1963</v>
      </c>
      <c r="M47" s="236"/>
      <c r="N47" s="236"/>
      <c r="O47" s="236"/>
      <c r="P47" s="236"/>
      <c r="Q47" s="236"/>
      <c r="R47" s="237"/>
      <c r="S47" s="280">
        <v>7</v>
      </c>
    </row>
    <row r="48" spans="1:19" s="280" customFormat="1" hidden="1">
      <c r="A48" s="441">
        <v>61</v>
      </c>
      <c r="B48" s="244" t="s">
        <v>1289</v>
      </c>
      <c r="C48" s="244" t="s">
        <v>1290</v>
      </c>
      <c r="D48" s="244" t="s">
        <v>1290</v>
      </c>
      <c r="E48" s="245" t="s">
        <v>604</v>
      </c>
      <c r="F48" s="245" t="s">
        <v>1199</v>
      </c>
      <c r="G48" s="245" t="s">
        <v>1081</v>
      </c>
      <c r="H48" s="235" t="s">
        <v>1203</v>
      </c>
      <c r="I48" s="246" t="s">
        <v>1293</v>
      </c>
      <c r="J48" s="236" t="s">
        <v>1955</v>
      </c>
      <c r="K48" s="236" t="s">
        <v>1963</v>
      </c>
      <c r="L48" s="236" t="s">
        <v>1963</v>
      </c>
      <c r="M48" s="236"/>
      <c r="N48" s="236"/>
      <c r="O48" s="236"/>
      <c r="P48" s="236"/>
      <c r="Q48" s="236"/>
      <c r="R48" s="237"/>
      <c r="S48" s="280">
        <v>7</v>
      </c>
    </row>
    <row r="49" spans="1:19" s="280" customFormat="1" hidden="1">
      <c r="A49" s="229">
        <v>62</v>
      </c>
      <c r="B49" s="244" t="s">
        <v>1289</v>
      </c>
      <c r="C49" s="244" t="s">
        <v>1290</v>
      </c>
      <c r="D49" s="244" t="s">
        <v>1290</v>
      </c>
      <c r="E49" s="245" t="s">
        <v>604</v>
      </c>
      <c r="F49" s="245" t="s">
        <v>1199</v>
      </c>
      <c r="G49" s="245" t="s">
        <v>1081</v>
      </c>
      <c r="H49" s="235" t="s">
        <v>1205</v>
      </c>
      <c r="I49" s="246" t="s">
        <v>1293</v>
      </c>
      <c r="J49" s="236" t="s">
        <v>1955</v>
      </c>
      <c r="K49" s="236" t="s">
        <v>1964</v>
      </c>
      <c r="L49" s="236" t="s">
        <v>1964</v>
      </c>
      <c r="M49" s="236"/>
      <c r="N49" s="236"/>
      <c r="O49" s="236"/>
      <c r="P49" s="236"/>
      <c r="Q49" s="236"/>
      <c r="R49" s="237"/>
      <c r="S49" s="280">
        <v>7</v>
      </c>
    </row>
    <row r="50" spans="1:19" s="280" customFormat="1" hidden="1">
      <c r="A50" s="442">
        <v>63</v>
      </c>
      <c r="B50" s="244" t="s">
        <v>1289</v>
      </c>
      <c r="C50" s="244" t="s">
        <v>1290</v>
      </c>
      <c r="D50" s="244" t="s">
        <v>1290</v>
      </c>
      <c r="E50" s="245" t="s">
        <v>604</v>
      </c>
      <c r="F50" s="245" t="s">
        <v>1199</v>
      </c>
      <c r="G50" s="245" t="s">
        <v>1079</v>
      </c>
      <c r="H50" s="235" t="s">
        <v>1201</v>
      </c>
      <c r="I50" s="246" t="s">
        <v>1293</v>
      </c>
      <c r="J50" s="236" t="s">
        <v>1955</v>
      </c>
      <c r="K50" s="236" t="s">
        <v>2086</v>
      </c>
      <c r="L50" s="236" t="s">
        <v>2086</v>
      </c>
      <c r="M50" s="236"/>
      <c r="N50" s="236"/>
      <c r="O50" s="236"/>
      <c r="P50" s="236"/>
      <c r="Q50" s="236"/>
      <c r="R50" s="237"/>
      <c r="S50">
        <v>18</v>
      </c>
    </row>
    <row r="51" spans="1:19" s="280" customFormat="1">
      <c r="A51" s="441">
        <v>67</v>
      </c>
      <c r="B51" s="244" t="s">
        <v>1289</v>
      </c>
      <c r="C51" s="246" t="s">
        <v>1290</v>
      </c>
      <c r="D51" s="246" t="s">
        <v>1290</v>
      </c>
      <c r="E51" s="246" t="s">
        <v>604</v>
      </c>
      <c r="F51" s="246" t="s">
        <v>1213</v>
      </c>
      <c r="G51" s="246" t="s">
        <v>1222</v>
      </c>
      <c r="H51" s="235" t="s">
        <v>2138</v>
      </c>
      <c r="I51" s="246" t="s">
        <v>1299</v>
      </c>
      <c r="J51" s="236" t="s">
        <v>1955</v>
      </c>
      <c r="K51" s="236" t="s">
        <v>2014</v>
      </c>
      <c r="L51" s="236" t="s">
        <v>2014</v>
      </c>
      <c r="M51" s="236" t="s">
        <v>2160</v>
      </c>
      <c r="N51" s="236" t="s">
        <v>2125</v>
      </c>
      <c r="O51" s="236"/>
      <c r="P51" s="481" t="s">
        <v>2125</v>
      </c>
      <c r="Q51" s="481"/>
      <c r="R51" s="237"/>
      <c r="S51">
        <v>2</v>
      </c>
    </row>
    <row r="52" spans="1:19" s="280" customFormat="1">
      <c r="A52" s="229">
        <v>49</v>
      </c>
      <c r="B52" s="276" t="s">
        <v>1863</v>
      </c>
      <c r="C52" s="277" t="s">
        <v>1876</v>
      </c>
      <c r="D52" s="277" t="s">
        <v>1876</v>
      </c>
      <c r="E52" s="277" t="s">
        <v>2234</v>
      </c>
      <c r="F52" s="277" t="s">
        <v>1877</v>
      </c>
      <c r="G52" s="277" t="s">
        <v>1164</v>
      </c>
      <c r="H52" s="277" t="s">
        <v>1878</v>
      </c>
      <c r="I52" s="277" t="s">
        <v>1879</v>
      </c>
      <c r="J52" s="278" t="s">
        <v>1945</v>
      </c>
      <c r="K52" s="278" t="s">
        <v>2109</v>
      </c>
      <c r="L52" s="278" t="s">
        <v>2109</v>
      </c>
      <c r="M52" s="449" t="s">
        <v>2244</v>
      </c>
      <c r="N52" s="449" t="s">
        <v>2233</v>
      </c>
      <c r="O52" s="278"/>
      <c r="P52" s="481" t="s">
        <v>2125</v>
      </c>
      <c r="Q52" s="481"/>
      <c r="R52" s="279"/>
      <c r="S52">
        <v>3</v>
      </c>
    </row>
    <row r="53" spans="1:19" s="280" customFormat="1" hidden="1">
      <c r="A53" s="229">
        <v>68</v>
      </c>
      <c r="B53" s="244" t="s">
        <v>1289</v>
      </c>
      <c r="C53" s="235" t="s">
        <v>1290</v>
      </c>
      <c r="D53" s="235" t="s">
        <v>1290</v>
      </c>
      <c r="E53" s="235" t="s">
        <v>604</v>
      </c>
      <c r="F53" s="235" t="s">
        <v>1213</v>
      </c>
      <c r="G53" s="235" t="s">
        <v>1081</v>
      </c>
      <c r="H53" s="235" t="s">
        <v>1300</v>
      </c>
      <c r="I53" s="235" t="s">
        <v>1299</v>
      </c>
      <c r="J53" s="236" t="s">
        <v>1955</v>
      </c>
      <c r="K53" s="236" t="s">
        <v>1964</v>
      </c>
      <c r="L53" s="236" t="s">
        <v>1964</v>
      </c>
      <c r="M53" s="236"/>
      <c r="N53" s="236"/>
      <c r="O53" s="236"/>
      <c r="P53" s="236"/>
      <c r="Q53" s="236"/>
      <c r="R53" s="237"/>
      <c r="S53">
        <v>7</v>
      </c>
    </row>
    <row r="54" spans="1:19" s="280" customFormat="1" hidden="1">
      <c r="A54" s="441">
        <v>70</v>
      </c>
      <c r="B54" s="244" t="s">
        <v>1289</v>
      </c>
      <c r="C54" s="235" t="s">
        <v>1290</v>
      </c>
      <c r="D54" s="235" t="s">
        <v>1290</v>
      </c>
      <c r="E54" s="235" t="s">
        <v>604</v>
      </c>
      <c r="F54" s="235" t="s">
        <v>1213</v>
      </c>
      <c r="G54" s="235" t="s">
        <v>1081</v>
      </c>
      <c r="H54" s="235" t="s">
        <v>1211</v>
      </c>
      <c r="I54" s="235" t="s">
        <v>1299</v>
      </c>
      <c r="J54" s="236" t="s">
        <v>1955</v>
      </c>
      <c r="K54" s="236" t="s">
        <v>1966</v>
      </c>
      <c r="L54" s="236" t="s">
        <v>1966</v>
      </c>
      <c r="M54" s="236"/>
      <c r="N54" s="236"/>
      <c r="O54" s="236"/>
      <c r="P54" s="236"/>
      <c r="Q54" s="236"/>
      <c r="R54" s="237"/>
      <c r="S54">
        <v>7</v>
      </c>
    </row>
    <row r="55" spans="1:19" s="280" customFormat="1" hidden="1">
      <c r="A55" s="229">
        <v>71</v>
      </c>
      <c r="B55" s="244" t="s">
        <v>1289</v>
      </c>
      <c r="C55" s="235" t="s">
        <v>1290</v>
      </c>
      <c r="D55" s="235" t="s">
        <v>1290</v>
      </c>
      <c r="E55" s="235" t="s">
        <v>604</v>
      </c>
      <c r="F55" s="235" t="s">
        <v>1213</v>
      </c>
      <c r="G55" s="235" t="s">
        <v>1081</v>
      </c>
      <c r="H55" s="235" t="s">
        <v>1175</v>
      </c>
      <c r="I55" s="235" t="s">
        <v>1299</v>
      </c>
      <c r="J55" s="236" t="s">
        <v>1955</v>
      </c>
      <c r="K55" s="236" t="s">
        <v>1966</v>
      </c>
      <c r="L55" s="236" t="s">
        <v>1966</v>
      </c>
      <c r="M55" s="236"/>
      <c r="N55" s="236"/>
      <c r="O55" s="236"/>
      <c r="P55" s="236"/>
      <c r="Q55" s="236"/>
      <c r="R55" s="237"/>
      <c r="S55">
        <v>7</v>
      </c>
    </row>
    <row r="56" spans="1:19" s="280" customFormat="1">
      <c r="A56" s="229">
        <v>53</v>
      </c>
      <c r="B56" s="276" t="s">
        <v>1863</v>
      </c>
      <c r="C56" s="277" t="s">
        <v>1876</v>
      </c>
      <c r="D56" s="277" t="s">
        <v>1876</v>
      </c>
      <c r="E56" s="277" t="s">
        <v>1876</v>
      </c>
      <c r="F56" s="277" t="s">
        <v>1877</v>
      </c>
      <c r="G56" s="277" t="s">
        <v>1164</v>
      </c>
      <c r="H56" s="277" t="s">
        <v>1884</v>
      </c>
      <c r="I56" s="277" t="s">
        <v>1883</v>
      </c>
      <c r="J56" s="278" t="s">
        <v>1945</v>
      </c>
      <c r="K56" s="278" t="s">
        <v>2109</v>
      </c>
      <c r="L56" s="278" t="s">
        <v>2109</v>
      </c>
      <c r="M56" s="449" t="s">
        <v>2244</v>
      </c>
      <c r="N56" s="449" t="s">
        <v>2233</v>
      </c>
      <c r="O56" s="278"/>
      <c r="P56" s="481" t="s">
        <v>2125</v>
      </c>
      <c r="Q56" s="481"/>
      <c r="R56" s="237"/>
      <c r="S56">
        <v>3</v>
      </c>
    </row>
    <row r="57" spans="1:19" s="280" customFormat="1" hidden="1">
      <c r="A57" s="234">
        <v>72</v>
      </c>
      <c r="B57" s="244" t="s">
        <v>1289</v>
      </c>
      <c r="C57" s="235" t="s">
        <v>1290</v>
      </c>
      <c r="D57" s="235" t="s">
        <v>1290</v>
      </c>
      <c r="E57" s="235" t="s">
        <v>604</v>
      </c>
      <c r="F57" s="235" t="s">
        <v>1213</v>
      </c>
      <c r="G57" s="235" t="s">
        <v>1081</v>
      </c>
      <c r="H57" s="235" t="s">
        <v>1177</v>
      </c>
      <c r="I57" s="235" t="s">
        <v>1299</v>
      </c>
      <c r="J57" s="236" t="s">
        <v>1955</v>
      </c>
      <c r="K57" s="236" t="s">
        <v>1967</v>
      </c>
      <c r="L57" s="236" t="s">
        <v>1967</v>
      </c>
      <c r="M57" s="236"/>
      <c r="N57" s="236"/>
      <c r="O57" s="236"/>
      <c r="P57" s="236"/>
      <c r="Q57" s="236"/>
      <c r="R57" s="237"/>
      <c r="S57">
        <v>7</v>
      </c>
    </row>
    <row r="58" spans="1:19" s="280" customFormat="1">
      <c r="A58" s="229">
        <v>55</v>
      </c>
      <c r="B58" s="276" t="s">
        <v>1863</v>
      </c>
      <c r="C58" s="277" t="s">
        <v>1876</v>
      </c>
      <c r="D58" s="277" t="s">
        <v>2146</v>
      </c>
      <c r="E58" s="277" t="s">
        <v>1876</v>
      </c>
      <c r="F58" s="277" t="s">
        <v>1157</v>
      </c>
      <c r="G58" s="277" t="s">
        <v>1166</v>
      </c>
      <c r="H58" s="277" t="s">
        <v>1886</v>
      </c>
      <c r="I58" s="277" t="s">
        <v>1883</v>
      </c>
      <c r="J58" s="278" t="s">
        <v>1945</v>
      </c>
      <c r="K58" s="278" t="s">
        <v>2012</v>
      </c>
      <c r="L58" s="278" t="s">
        <v>2012</v>
      </c>
      <c r="M58" s="278" t="s">
        <v>2219</v>
      </c>
      <c r="N58" s="278" t="s">
        <v>2125</v>
      </c>
      <c r="O58" s="278"/>
      <c r="P58" s="481" t="s">
        <v>2125</v>
      </c>
      <c r="Q58" s="481"/>
      <c r="R58" s="279"/>
      <c r="S58" s="280">
        <v>2</v>
      </c>
    </row>
    <row r="59" spans="1:19" s="280" customFormat="1" hidden="1">
      <c r="A59" s="229">
        <v>73</v>
      </c>
      <c r="B59" s="244" t="s">
        <v>1289</v>
      </c>
      <c r="C59" s="235" t="s">
        <v>1290</v>
      </c>
      <c r="D59" s="235" t="s">
        <v>1290</v>
      </c>
      <c r="E59" s="235" t="s">
        <v>604</v>
      </c>
      <c r="F59" s="235" t="s">
        <v>1213</v>
      </c>
      <c r="G59" s="235" t="s">
        <v>1081</v>
      </c>
      <c r="H59" s="235" t="s">
        <v>1179</v>
      </c>
      <c r="I59" s="235" t="s">
        <v>1299</v>
      </c>
      <c r="J59" s="236" t="s">
        <v>1955</v>
      </c>
      <c r="K59" s="236" t="s">
        <v>1967</v>
      </c>
      <c r="L59" s="236" t="s">
        <v>1967</v>
      </c>
      <c r="M59" s="236"/>
      <c r="N59" s="236"/>
      <c r="O59" s="236"/>
      <c r="P59" s="236"/>
      <c r="Q59" s="236"/>
      <c r="R59" s="237"/>
      <c r="S59">
        <v>7</v>
      </c>
    </row>
    <row r="60" spans="1:19" s="280" customFormat="1" hidden="1">
      <c r="A60" s="441">
        <v>74</v>
      </c>
      <c r="B60" s="244" t="s">
        <v>1289</v>
      </c>
      <c r="C60" s="235" t="s">
        <v>1290</v>
      </c>
      <c r="D60" s="235" t="s">
        <v>1290</v>
      </c>
      <c r="E60" s="235" t="s">
        <v>604</v>
      </c>
      <c r="F60" s="246" t="s">
        <v>1199</v>
      </c>
      <c r="G60" s="235" t="s">
        <v>1081</v>
      </c>
      <c r="H60" s="235" t="s">
        <v>1181</v>
      </c>
      <c r="I60" s="235" t="s">
        <v>1302</v>
      </c>
      <c r="J60" s="236" t="s">
        <v>1955</v>
      </c>
      <c r="K60" s="236" t="s">
        <v>1968</v>
      </c>
      <c r="L60" s="236" t="s">
        <v>1968</v>
      </c>
      <c r="M60" s="236"/>
      <c r="N60" s="236"/>
      <c r="O60" s="236"/>
      <c r="P60" s="236"/>
      <c r="Q60" s="236"/>
      <c r="R60" s="237"/>
      <c r="S60">
        <v>8</v>
      </c>
    </row>
    <row r="61" spans="1:19" hidden="1">
      <c r="A61" s="442">
        <v>75</v>
      </c>
      <c r="B61" s="244" t="s">
        <v>1289</v>
      </c>
      <c r="C61" s="246" t="s">
        <v>1290</v>
      </c>
      <c r="D61" s="246" t="s">
        <v>1290</v>
      </c>
      <c r="E61" s="246" t="s">
        <v>604</v>
      </c>
      <c r="F61" s="246" t="s">
        <v>1199</v>
      </c>
      <c r="G61" s="246" t="s">
        <v>1081</v>
      </c>
      <c r="H61" s="246" t="s">
        <v>1183</v>
      </c>
      <c r="I61" s="246" t="s">
        <v>1302</v>
      </c>
      <c r="J61" s="236" t="s">
        <v>1955</v>
      </c>
      <c r="K61" s="236" t="s">
        <v>1968</v>
      </c>
      <c r="L61" s="236" t="s">
        <v>1968</v>
      </c>
      <c r="M61" s="236"/>
      <c r="N61" s="236"/>
      <c r="O61" s="236"/>
      <c r="P61" s="236"/>
      <c r="Q61" s="236"/>
      <c r="R61" s="237"/>
      <c r="S61">
        <v>8</v>
      </c>
    </row>
    <row r="62" spans="1:19" hidden="1">
      <c r="A62" s="229">
        <v>76</v>
      </c>
      <c r="B62" s="244" t="s">
        <v>1289</v>
      </c>
      <c r="C62" s="246" t="s">
        <v>1290</v>
      </c>
      <c r="D62" s="246" t="s">
        <v>1290</v>
      </c>
      <c r="E62" s="246" t="s">
        <v>605</v>
      </c>
      <c r="F62" s="246" t="s">
        <v>1199</v>
      </c>
      <c r="G62" s="246" t="s">
        <v>1081</v>
      </c>
      <c r="H62" s="235" t="s">
        <v>1181</v>
      </c>
      <c r="I62" s="246" t="s">
        <v>1303</v>
      </c>
      <c r="J62" s="236" t="s">
        <v>1955</v>
      </c>
      <c r="K62" s="236" t="s">
        <v>1969</v>
      </c>
      <c r="L62" s="236" t="s">
        <v>1969</v>
      </c>
      <c r="M62" s="236"/>
      <c r="N62" s="236"/>
      <c r="O62" s="236"/>
      <c r="P62" s="236"/>
      <c r="Q62" s="236"/>
      <c r="R62" s="237"/>
      <c r="S62">
        <v>8</v>
      </c>
    </row>
    <row r="63" spans="1:19" hidden="1">
      <c r="A63" s="441">
        <v>77</v>
      </c>
      <c r="B63" s="244" t="s">
        <v>1289</v>
      </c>
      <c r="C63" s="246" t="s">
        <v>1290</v>
      </c>
      <c r="D63" s="246" t="s">
        <v>1290</v>
      </c>
      <c r="E63" s="246" t="s">
        <v>605</v>
      </c>
      <c r="F63" s="246" t="s">
        <v>1199</v>
      </c>
      <c r="G63" s="246" t="s">
        <v>1081</v>
      </c>
      <c r="H63" s="235" t="s">
        <v>1183</v>
      </c>
      <c r="I63" s="246" t="s">
        <v>1303</v>
      </c>
      <c r="J63" s="236" t="s">
        <v>1955</v>
      </c>
      <c r="K63" s="236" t="s">
        <v>1969</v>
      </c>
      <c r="L63" s="236" t="s">
        <v>1969</v>
      </c>
      <c r="M63" s="236"/>
      <c r="N63" s="236"/>
      <c r="O63" s="236"/>
      <c r="P63" s="236"/>
      <c r="Q63" s="236"/>
      <c r="R63" s="237"/>
      <c r="S63">
        <v>8</v>
      </c>
    </row>
    <row r="64" spans="1:19" hidden="1">
      <c r="A64" s="442">
        <v>78</v>
      </c>
      <c r="B64" s="244" t="s">
        <v>1289</v>
      </c>
      <c r="C64" s="246" t="s">
        <v>1290</v>
      </c>
      <c r="D64" s="246" t="s">
        <v>1290</v>
      </c>
      <c r="E64" s="246" t="s">
        <v>605</v>
      </c>
      <c r="F64" s="246" t="s">
        <v>1199</v>
      </c>
      <c r="G64" s="246" t="s">
        <v>1081</v>
      </c>
      <c r="H64" s="235" t="s">
        <v>1207</v>
      </c>
      <c r="I64" s="246" t="s">
        <v>1304</v>
      </c>
      <c r="J64" s="236" t="s">
        <v>1955</v>
      </c>
      <c r="K64" s="236" t="s">
        <v>1970</v>
      </c>
      <c r="L64" s="236" t="s">
        <v>1970</v>
      </c>
      <c r="M64" s="236"/>
      <c r="N64" s="236"/>
      <c r="O64" s="236"/>
      <c r="P64" s="236"/>
      <c r="Q64" s="236"/>
      <c r="R64" s="237"/>
      <c r="S64">
        <v>8</v>
      </c>
    </row>
    <row r="65" spans="1:19" hidden="1">
      <c r="A65" s="229">
        <v>79</v>
      </c>
      <c r="B65" s="244" t="s">
        <v>1289</v>
      </c>
      <c r="C65" s="246" t="s">
        <v>1290</v>
      </c>
      <c r="D65" s="246" t="s">
        <v>1290</v>
      </c>
      <c r="E65" s="246" t="s">
        <v>605</v>
      </c>
      <c r="F65" s="246" t="s">
        <v>1199</v>
      </c>
      <c r="G65" s="246" t="s">
        <v>1081</v>
      </c>
      <c r="H65" s="235" t="s">
        <v>1205</v>
      </c>
      <c r="I65" s="246" t="s">
        <v>1304</v>
      </c>
      <c r="J65" s="236" t="s">
        <v>1955</v>
      </c>
      <c r="K65" s="236" t="s">
        <v>1970</v>
      </c>
      <c r="L65" s="236" t="s">
        <v>1970</v>
      </c>
      <c r="M65" s="236"/>
      <c r="N65" s="236"/>
      <c r="O65" s="236"/>
      <c r="P65" s="236"/>
      <c r="Q65" s="236"/>
      <c r="R65" s="237"/>
      <c r="S65">
        <v>8</v>
      </c>
    </row>
    <row r="66" spans="1:19" hidden="1">
      <c r="A66" s="441">
        <v>80</v>
      </c>
      <c r="B66" s="244" t="s">
        <v>1289</v>
      </c>
      <c r="C66" s="246" t="s">
        <v>1290</v>
      </c>
      <c r="D66" s="246" t="s">
        <v>1290</v>
      </c>
      <c r="E66" s="246" t="s">
        <v>605</v>
      </c>
      <c r="F66" s="246" t="s">
        <v>1199</v>
      </c>
      <c r="G66" s="246" t="s">
        <v>1081</v>
      </c>
      <c r="H66" s="235" t="s">
        <v>1305</v>
      </c>
      <c r="I66" s="246" t="s">
        <v>1306</v>
      </c>
      <c r="J66" s="236" t="s">
        <v>1955</v>
      </c>
      <c r="K66" s="236" t="s">
        <v>1971</v>
      </c>
      <c r="L66" s="236" t="s">
        <v>1971</v>
      </c>
      <c r="M66" s="236"/>
      <c r="N66" s="236"/>
      <c r="O66" s="236"/>
      <c r="P66" s="236"/>
      <c r="Q66" s="236"/>
      <c r="R66" s="237"/>
      <c r="S66">
        <v>8</v>
      </c>
    </row>
    <row r="67" spans="1:19">
      <c r="A67" s="229">
        <v>64</v>
      </c>
      <c r="B67" s="244" t="s">
        <v>1289</v>
      </c>
      <c r="C67" s="244" t="s">
        <v>1290</v>
      </c>
      <c r="D67" s="244" t="s">
        <v>1290</v>
      </c>
      <c r="E67" s="245" t="s">
        <v>604</v>
      </c>
      <c r="F67" s="245" t="s">
        <v>1162</v>
      </c>
      <c r="G67" s="245" t="s">
        <v>1164</v>
      </c>
      <c r="H67" s="235" t="s">
        <v>1297</v>
      </c>
      <c r="I67" s="246" t="s">
        <v>1293</v>
      </c>
      <c r="J67" s="236" t="s">
        <v>1945</v>
      </c>
      <c r="K67" s="236" t="s">
        <v>2016</v>
      </c>
      <c r="L67" s="236" t="s">
        <v>2016</v>
      </c>
      <c r="M67" s="449" t="s">
        <v>2244</v>
      </c>
      <c r="N67" s="449" t="s">
        <v>2233</v>
      </c>
      <c r="O67" s="236"/>
      <c r="P67" s="481" t="s">
        <v>2125</v>
      </c>
      <c r="Q67" s="481"/>
      <c r="R67" s="237"/>
      <c r="S67">
        <v>3</v>
      </c>
    </row>
    <row r="68" spans="1:19">
      <c r="A68" s="229">
        <v>65</v>
      </c>
      <c r="B68" s="244" t="s">
        <v>1289</v>
      </c>
      <c r="C68" s="244" t="s">
        <v>1290</v>
      </c>
      <c r="D68" s="244" t="s">
        <v>2147</v>
      </c>
      <c r="E68" s="245" t="s">
        <v>604</v>
      </c>
      <c r="F68" s="245" t="s">
        <v>1157</v>
      </c>
      <c r="G68" s="245" t="s">
        <v>1166</v>
      </c>
      <c r="H68" s="235" t="s">
        <v>1173</v>
      </c>
      <c r="I68" s="246" t="s">
        <v>1293</v>
      </c>
      <c r="J68" s="236" t="s">
        <v>1945</v>
      </c>
      <c r="K68" s="236" t="s">
        <v>2012</v>
      </c>
      <c r="L68" s="236" t="s">
        <v>2012</v>
      </c>
      <c r="M68" s="236" t="s">
        <v>2016</v>
      </c>
      <c r="N68" s="236" t="s">
        <v>2125</v>
      </c>
      <c r="O68" s="236"/>
      <c r="P68" s="481" t="s">
        <v>2125</v>
      </c>
      <c r="Q68" s="481"/>
      <c r="R68" s="237"/>
      <c r="S68" s="280">
        <v>2</v>
      </c>
    </row>
    <row r="69" spans="1:19">
      <c r="A69" s="234">
        <v>66</v>
      </c>
      <c r="B69" s="244" t="s">
        <v>1289</v>
      </c>
      <c r="C69" s="244" t="s">
        <v>1290</v>
      </c>
      <c r="D69" s="244" t="s">
        <v>1290</v>
      </c>
      <c r="E69" s="245" t="s">
        <v>604</v>
      </c>
      <c r="F69" s="245" t="s">
        <v>1162</v>
      </c>
      <c r="G69" s="245" t="s">
        <v>1164</v>
      </c>
      <c r="H69" s="235" t="s">
        <v>1298</v>
      </c>
      <c r="I69" s="246" t="s">
        <v>1299</v>
      </c>
      <c r="J69" s="236" t="s">
        <v>1945</v>
      </c>
      <c r="K69" s="236" t="s">
        <v>2016</v>
      </c>
      <c r="L69" s="236" t="s">
        <v>2016</v>
      </c>
      <c r="M69" s="449" t="s">
        <v>2112</v>
      </c>
      <c r="N69" s="449" t="s">
        <v>2233</v>
      </c>
      <c r="O69" s="236"/>
      <c r="P69" s="481" t="s">
        <v>2125</v>
      </c>
      <c r="Q69" s="481"/>
      <c r="R69" s="237"/>
      <c r="S69">
        <v>3</v>
      </c>
    </row>
    <row r="70" spans="1:19" hidden="1">
      <c r="A70" s="442">
        <v>81</v>
      </c>
      <c r="B70" s="230" t="s">
        <v>1289</v>
      </c>
      <c r="C70" s="444" t="s">
        <v>1290</v>
      </c>
      <c r="D70" s="444" t="s">
        <v>1290</v>
      </c>
      <c r="E70" s="444" t="s">
        <v>605</v>
      </c>
      <c r="F70" s="444" t="s">
        <v>1213</v>
      </c>
      <c r="G70" s="444" t="s">
        <v>1081</v>
      </c>
      <c r="H70" s="444" t="s">
        <v>1307</v>
      </c>
      <c r="I70" s="444" t="s">
        <v>1306</v>
      </c>
      <c r="J70" s="236" t="s">
        <v>1955</v>
      </c>
      <c r="K70" s="236" t="s">
        <v>1971</v>
      </c>
      <c r="L70" s="236" t="s">
        <v>1971</v>
      </c>
      <c r="M70" s="236"/>
      <c r="N70" s="236"/>
      <c r="O70" s="236"/>
      <c r="P70" s="236"/>
      <c r="Q70" s="236"/>
      <c r="R70" s="237"/>
      <c r="S70">
        <v>8</v>
      </c>
    </row>
    <row r="71" spans="1:19" hidden="1">
      <c r="A71" s="229">
        <v>82</v>
      </c>
      <c r="B71" s="230" t="s">
        <v>1289</v>
      </c>
      <c r="C71" s="444" t="s">
        <v>1290</v>
      </c>
      <c r="D71" s="444" t="s">
        <v>1290</v>
      </c>
      <c r="E71" s="444" t="s">
        <v>605</v>
      </c>
      <c r="F71" s="444" t="s">
        <v>1213</v>
      </c>
      <c r="G71" s="444" t="s">
        <v>1081</v>
      </c>
      <c r="H71" s="444" t="s">
        <v>1308</v>
      </c>
      <c r="I71" s="444" t="s">
        <v>1306</v>
      </c>
      <c r="J71" s="236" t="s">
        <v>1955</v>
      </c>
      <c r="K71" s="236" t="s">
        <v>1972</v>
      </c>
      <c r="L71" s="236" t="s">
        <v>1972</v>
      </c>
      <c r="M71" s="236"/>
      <c r="N71" s="236"/>
      <c r="O71" s="236"/>
      <c r="P71" s="236"/>
      <c r="Q71" s="236"/>
      <c r="R71" s="237"/>
      <c r="S71">
        <v>8</v>
      </c>
    </row>
    <row r="72" spans="1:19">
      <c r="A72" s="234">
        <v>69</v>
      </c>
      <c r="B72" s="244" t="s">
        <v>1289</v>
      </c>
      <c r="C72" s="235" t="s">
        <v>1290</v>
      </c>
      <c r="D72" s="235" t="s">
        <v>1290</v>
      </c>
      <c r="E72" s="235" t="s">
        <v>604</v>
      </c>
      <c r="F72" s="235" t="s">
        <v>1162</v>
      </c>
      <c r="G72" s="235" t="s">
        <v>1164</v>
      </c>
      <c r="H72" s="235" t="s">
        <v>1301</v>
      </c>
      <c r="I72" s="235" t="s">
        <v>1299</v>
      </c>
      <c r="J72" s="236" t="s">
        <v>1945</v>
      </c>
      <c r="K72" s="236" t="s">
        <v>2016</v>
      </c>
      <c r="L72" s="236" t="s">
        <v>2016</v>
      </c>
      <c r="M72" s="449" t="s">
        <v>2245</v>
      </c>
      <c r="N72" s="449" t="s">
        <v>2233</v>
      </c>
      <c r="O72" s="236"/>
      <c r="P72" s="481" t="s">
        <v>2125</v>
      </c>
      <c r="Q72" s="481"/>
      <c r="R72" s="237"/>
      <c r="S72">
        <v>3</v>
      </c>
    </row>
    <row r="73" spans="1:19">
      <c r="A73" s="442">
        <v>84</v>
      </c>
      <c r="B73" s="230" t="s">
        <v>1289</v>
      </c>
      <c r="C73" s="444" t="s">
        <v>1290</v>
      </c>
      <c r="D73" s="444" t="s">
        <v>1290</v>
      </c>
      <c r="E73" s="444" t="s">
        <v>605</v>
      </c>
      <c r="F73" s="444" t="s">
        <v>1213</v>
      </c>
      <c r="G73" s="444" t="s">
        <v>1223</v>
      </c>
      <c r="H73" s="235" t="s">
        <v>1310</v>
      </c>
      <c r="I73" s="444" t="s">
        <v>1306</v>
      </c>
      <c r="J73" s="236" t="s">
        <v>1955</v>
      </c>
      <c r="K73" s="236" t="s">
        <v>2011</v>
      </c>
      <c r="L73" s="236" t="s">
        <v>2011</v>
      </c>
      <c r="M73" s="236" t="s">
        <v>2124</v>
      </c>
      <c r="N73" s="236" t="s">
        <v>2125</v>
      </c>
      <c r="O73" s="236"/>
      <c r="P73" s="481" t="s">
        <v>2125</v>
      </c>
      <c r="Q73" s="481"/>
      <c r="R73" s="237"/>
      <c r="S73">
        <v>1</v>
      </c>
    </row>
    <row r="74" spans="1:19" hidden="1">
      <c r="A74" s="229">
        <v>85</v>
      </c>
      <c r="B74" s="230" t="s">
        <v>1289</v>
      </c>
      <c r="C74" s="444" t="s">
        <v>1290</v>
      </c>
      <c r="D74" s="444" t="s">
        <v>1290</v>
      </c>
      <c r="E74" s="444" t="s">
        <v>1311</v>
      </c>
      <c r="F74" s="444" t="s">
        <v>1215</v>
      </c>
      <c r="G74" s="444" t="s">
        <v>1081</v>
      </c>
      <c r="H74" s="235" t="s">
        <v>1185</v>
      </c>
      <c r="I74" s="444" t="s">
        <v>1312</v>
      </c>
      <c r="J74" s="236" t="s">
        <v>1955</v>
      </c>
      <c r="K74" s="236" t="s">
        <v>1972</v>
      </c>
      <c r="L74" s="236" t="s">
        <v>1972</v>
      </c>
      <c r="M74" s="236"/>
      <c r="N74" s="236"/>
      <c r="O74" s="236"/>
      <c r="P74" s="236"/>
      <c r="Q74" s="236"/>
      <c r="R74" s="237"/>
      <c r="S74">
        <v>8</v>
      </c>
    </row>
    <row r="75" spans="1:19" hidden="1">
      <c r="A75" s="441">
        <v>86</v>
      </c>
      <c r="B75" s="230" t="s">
        <v>1289</v>
      </c>
      <c r="C75" s="444" t="s">
        <v>1290</v>
      </c>
      <c r="D75" s="444" t="s">
        <v>1290</v>
      </c>
      <c r="E75" s="444" t="s">
        <v>1313</v>
      </c>
      <c r="F75" s="444" t="s">
        <v>1199</v>
      </c>
      <c r="G75" s="444" t="s">
        <v>1081</v>
      </c>
      <c r="H75" s="235" t="s">
        <v>1209</v>
      </c>
      <c r="I75" s="444" t="s">
        <v>1314</v>
      </c>
      <c r="J75" s="236" t="s">
        <v>1955</v>
      </c>
      <c r="K75" s="236" t="s">
        <v>1973</v>
      </c>
      <c r="L75" s="236" t="s">
        <v>1973</v>
      </c>
      <c r="M75" s="236"/>
      <c r="N75" s="236"/>
      <c r="O75" s="236"/>
      <c r="P75" s="236"/>
      <c r="Q75" s="236"/>
      <c r="R75" s="237"/>
      <c r="S75">
        <v>9</v>
      </c>
    </row>
    <row r="76" spans="1:19" hidden="1">
      <c r="A76" s="442">
        <v>87</v>
      </c>
      <c r="B76" s="230" t="s">
        <v>1289</v>
      </c>
      <c r="C76" s="444" t="s">
        <v>1290</v>
      </c>
      <c r="D76" s="444" t="s">
        <v>1290</v>
      </c>
      <c r="E76" s="444" t="s">
        <v>1313</v>
      </c>
      <c r="F76" s="444" t="s">
        <v>1199</v>
      </c>
      <c r="G76" s="444" t="s">
        <v>1081</v>
      </c>
      <c r="H76" s="235" t="s">
        <v>1205</v>
      </c>
      <c r="I76" s="444" t="s">
        <v>1314</v>
      </c>
      <c r="J76" s="236" t="s">
        <v>1955</v>
      </c>
      <c r="K76" s="236" t="s">
        <v>1973</v>
      </c>
      <c r="L76" s="236" t="s">
        <v>1973</v>
      </c>
      <c r="M76" s="236"/>
      <c r="N76" s="236"/>
      <c r="O76" s="236"/>
      <c r="P76" s="236"/>
      <c r="Q76" s="236"/>
      <c r="R76" s="237"/>
      <c r="S76">
        <v>9</v>
      </c>
    </row>
    <row r="77" spans="1:19" hidden="1">
      <c r="A77" s="229">
        <v>89</v>
      </c>
      <c r="B77" s="230" t="s">
        <v>1289</v>
      </c>
      <c r="C77" s="444" t="s">
        <v>1290</v>
      </c>
      <c r="D77" s="444" t="s">
        <v>1290</v>
      </c>
      <c r="E77" s="444" t="s">
        <v>1313</v>
      </c>
      <c r="F77" s="444" t="s">
        <v>1199</v>
      </c>
      <c r="G77" s="444" t="s">
        <v>1081</v>
      </c>
      <c r="H77" s="235" t="s">
        <v>1315</v>
      </c>
      <c r="I77" s="444" t="s">
        <v>1316</v>
      </c>
      <c r="J77" s="236" t="s">
        <v>1955</v>
      </c>
      <c r="K77" s="236" t="s">
        <v>1974</v>
      </c>
      <c r="L77" s="236" t="s">
        <v>1974</v>
      </c>
      <c r="M77" s="236"/>
      <c r="N77" s="236"/>
      <c r="O77" s="236"/>
      <c r="P77" s="236"/>
      <c r="Q77" s="236"/>
      <c r="R77" s="237"/>
      <c r="S77">
        <v>9</v>
      </c>
    </row>
    <row r="78" spans="1:19" hidden="1">
      <c r="A78" s="234">
        <v>90</v>
      </c>
      <c r="B78" s="230" t="s">
        <v>1289</v>
      </c>
      <c r="C78" s="444" t="s">
        <v>1290</v>
      </c>
      <c r="D78" s="444" t="s">
        <v>1290</v>
      </c>
      <c r="E78" s="444" t="s">
        <v>1313</v>
      </c>
      <c r="F78" s="444" t="s">
        <v>1217</v>
      </c>
      <c r="G78" s="444" t="s">
        <v>1081</v>
      </c>
      <c r="H78" s="235" t="s">
        <v>1187</v>
      </c>
      <c r="I78" s="444" t="s">
        <v>1316</v>
      </c>
      <c r="J78" s="236" t="s">
        <v>1955</v>
      </c>
      <c r="K78" s="236" t="s">
        <v>1974</v>
      </c>
      <c r="L78" s="236" t="s">
        <v>1974</v>
      </c>
      <c r="M78" s="236"/>
      <c r="N78" s="236"/>
      <c r="O78" s="236"/>
      <c r="P78" s="236"/>
      <c r="Q78" s="236"/>
      <c r="R78" s="237"/>
      <c r="S78">
        <v>9</v>
      </c>
    </row>
    <row r="79" spans="1:19" hidden="1">
      <c r="A79" s="229">
        <v>91</v>
      </c>
      <c r="B79" s="230" t="s">
        <v>1289</v>
      </c>
      <c r="C79" s="444" t="s">
        <v>1290</v>
      </c>
      <c r="D79" s="444" t="s">
        <v>1290</v>
      </c>
      <c r="E79" s="444" t="s">
        <v>1313</v>
      </c>
      <c r="F79" s="444" t="s">
        <v>1199</v>
      </c>
      <c r="G79" s="444" t="s">
        <v>1081</v>
      </c>
      <c r="H79" s="235" t="s">
        <v>1317</v>
      </c>
      <c r="I79" s="444" t="s">
        <v>1318</v>
      </c>
      <c r="J79" s="236" t="s">
        <v>1955</v>
      </c>
      <c r="K79" s="236" t="s">
        <v>1975</v>
      </c>
      <c r="L79" s="236" t="s">
        <v>1975</v>
      </c>
      <c r="M79" s="236"/>
      <c r="N79" s="236"/>
      <c r="O79" s="236"/>
      <c r="P79" s="236"/>
      <c r="Q79" s="236"/>
      <c r="R79" s="237"/>
      <c r="S79">
        <v>9</v>
      </c>
    </row>
    <row r="80" spans="1:19" hidden="1">
      <c r="A80" s="229">
        <v>92</v>
      </c>
      <c r="B80" s="230" t="s">
        <v>1289</v>
      </c>
      <c r="C80" s="444" t="s">
        <v>1290</v>
      </c>
      <c r="D80" s="444" t="s">
        <v>1290</v>
      </c>
      <c r="E80" s="444" t="s">
        <v>1313</v>
      </c>
      <c r="F80" s="444" t="s">
        <v>1217</v>
      </c>
      <c r="G80" s="444" t="s">
        <v>1081</v>
      </c>
      <c r="H80" s="235" t="s">
        <v>1319</v>
      </c>
      <c r="I80" s="444" t="s">
        <v>1318</v>
      </c>
      <c r="J80" s="236" t="s">
        <v>1955</v>
      </c>
      <c r="K80" s="236" t="s">
        <v>1975</v>
      </c>
      <c r="L80" s="236" t="s">
        <v>1975</v>
      </c>
      <c r="M80" s="236"/>
      <c r="N80" s="236"/>
      <c r="O80" s="236"/>
      <c r="P80" s="236"/>
      <c r="Q80" s="236"/>
      <c r="R80" s="237"/>
      <c r="S80">
        <v>9</v>
      </c>
    </row>
    <row r="81" spans="1:19" hidden="1">
      <c r="A81" s="234">
        <v>93</v>
      </c>
      <c r="B81" s="230" t="s">
        <v>1289</v>
      </c>
      <c r="C81" s="444" t="s">
        <v>1290</v>
      </c>
      <c r="D81" s="444" t="s">
        <v>1290</v>
      </c>
      <c r="E81" s="444" t="s">
        <v>1313</v>
      </c>
      <c r="F81" s="444" t="s">
        <v>1217</v>
      </c>
      <c r="G81" s="444" t="s">
        <v>1081</v>
      </c>
      <c r="H81" s="235" t="s">
        <v>1189</v>
      </c>
      <c r="I81" s="444" t="s">
        <v>1320</v>
      </c>
      <c r="J81" s="236" t="s">
        <v>1955</v>
      </c>
      <c r="K81" s="236" t="s">
        <v>1976</v>
      </c>
      <c r="L81" s="236" t="s">
        <v>1976</v>
      </c>
      <c r="M81" s="236"/>
      <c r="N81" s="236"/>
      <c r="O81" s="236"/>
      <c r="P81" s="236"/>
      <c r="Q81" s="236"/>
      <c r="R81" s="237"/>
      <c r="S81">
        <v>9</v>
      </c>
    </row>
    <row r="82" spans="1:19" hidden="1">
      <c r="A82" s="229">
        <v>94</v>
      </c>
      <c r="B82" s="230" t="s">
        <v>1289</v>
      </c>
      <c r="C82" s="444" t="s">
        <v>1290</v>
      </c>
      <c r="D82" s="444" t="s">
        <v>1290</v>
      </c>
      <c r="E82" s="444" t="s">
        <v>1313</v>
      </c>
      <c r="F82" s="444" t="s">
        <v>1217</v>
      </c>
      <c r="G82" s="444" t="s">
        <v>1081</v>
      </c>
      <c r="H82" s="235" t="s">
        <v>1191</v>
      </c>
      <c r="I82" s="444" t="s">
        <v>1321</v>
      </c>
      <c r="J82" s="236" t="s">
        <v>1955</v>
      </c>
      <c r="K82" s="236" t="s">
        <v>1976</v>
      </c>
      <c r="L82" s="236" t="s">
        <v>1976</v>
      </c>
      <c r="M82" s="236"/>
      <c r="N82" s="236"/>
      <c r="O82" s="236"/>
      <c r="P82" s="236"/>
      <c r="Q82" s="236"/>
      <c r="R82" s="237"/>
      <c r="S82">
        <v>9</v>
      </c>
    </row>
    <row r="83" spans="1:19" hidden="1">
      <c r="A83" s="229">
        <v>95</v>
      </c>
      <c r="B83" s="230" t="s">
        <v>1289</v>
      </c>
      <c r="C83" s="444" t="s">
        <v>1290</v>
      </c>
      <c r="D83" s="444" t="s">
        <v>1290</v>
      </c>
      <c r="E83" s="444" t="s">
        <v>1313</v>
      </c>
      <c r="F83" s="444" t="s">
        <v>1217</v>
      </c>
      <c r="G83" s="444" t="s">
        <v>1081</v>
      </c>
      <c r="H83" s="235" t="s">
        <v>1193</v>
      </c>
      <c r="I83" s="444" t="s">
        <v>1321</v>
      </c>
      <c r="J83" s="236" t="s">
        <v>1955</v>
      </c>
      <c r="K83" s="236" t="s">
        <v>1977</v>
      </c>
      <c r="L83" s="236" t="s">
        <v>1977</v>
      </c>
      <c r="M83" s="236"/>
      <c r="N83" s="236"/>
      <c r="O83" s="236"/>
      <c r="P83" s="236"/>
      <c r="Q83" s="236"/>
      <c r="R83" s="237"/>
      <c r="S83">
        <v>9</v>
      </c>
    </row>
    <row r="84" spans="1:19" hidden="1">
      <c r="A84" s="234">
        <v>96</v>
      </c>
      <c r="B84" s="230" t="s">
        <v>1289</v>
      </c>
      <c r="C84" s="230" t="s">
        <v>1290</v>
      </c>
      <c r="D84" s="230" t="s">
        <v>1290</v>
      </c>
      <c r="E84" s="230" t="s">
        <v>1322</v>
      </c>
      <c r="F84" s="230" t="s">
        <v>1199</v>
      </c>
      <c r="G84" s="230" t="s">
        <v>1081</v>
      </c>
      <c r="H84" s="246" t="s">
        <v>1181</v>
      </c>
      <c r="I84" s="230" t="s">
        <v>1323</v>
      </c>
      <c r="J84" s="236" t="s">
        <v>1955</v>
      </c>
      <c r="K84" s="236" t="s">
        <v>1977</v>
      </c>
      <c r="L84" s="236" t="s">
        <v>1977</v>
      </c>
      <c r="M84" s="236"/>
      <c r="N84" s="236"/>
      <c r="O84" s="236"/>
      <c r="P84" s="236"/>
      <c r="Q84" s="236"/>
      <c r="R84" s="237"/>
      <c r="S84">
        <v>9</v>
      </c>
    </row>
    <row r="85" spans="1:19" hidden="1">
      <c r="A85" s="229">
        <v>97</v>
      </c>
      <c r="B85" s="230" t="s">
        <v>1289</v>
      </c>
      <c r="C85" s="230" t="s">
        <v>1290</v>
      </c>
      <c r="D85" s="230" t="s">
        <v>1290</v>
      </c>
      <c r="E85" s="230" t="s">
        <v>1322</v>
      </c>
      <c r="F85" s="230" t="s">
        <v>1199</v>
      </c>
      <c r="G85" s="230" t="s">
        <v>1081</v>
      </c>
      <c r="H85" s="246" t="s">
        <v>1183</v>
      </c>
      <c r="I85" s="230" t="s">
        <v>1324</v>
      </c>
      <c r="J85" s="236" t="s">
        <v>1955</v>
      </c>
      <c r="K85" s="236" t="s">
        <v>1978</v>
      </c>
      <c r="L85" s="236" t="s">
        <v>1978</v>
      </c>
      <c r="M85" s="236"/>
      <c r="N85" s="236"/>
      <c r="O85" s="236"/>
      <c r="P85" s="236"/>
      <c r="Q85" s="236"/>
      <c r="R85" s="237"/>
      <c r="S85">
        <v>10</v>
      </c>
    </row>
    <row r="86" spans="1:19">
      <c r="A86" s="229">
        <v>83</v>
      </c>
      <c r="B86" s="230" t="s">
        <v>1289</v>
      </c>
      <c r="C86" s="230" t="s">
        <v>1290</v>
      </c>
      <c r="D86" s="230" t="s">
        <v>1290</v>
      </c>
      <c r="E86" s="230" t="s">
        <v>605</v>
      </c>
      <c r="F86" s="230" t="s">
        <v>1162</v>
      </c>
      <c r="G86" s="230" t="s">
        <v>2175</v>
      </c>
      <c r="H86" s="230" t="s">
        <v>1309</v>
      </c>
      <c r="I86" s="230" t="s">
        <v>1306</v>
      </c>
      <c r="J86" s="236" t="s">
        <v>1945</v>
      </c>
      <c r="K86" s="236" t="s">
        <v>1946</v>
      </c>
      <c r="L86" s="236" t="s">
        <v>1946</v>
      </c>
      <c r="M86" s="449" t="s">
        <v>2114</v>
      </c>
      <c r="N86" s="449" t="s">
        <v>2233</v>
      </c>
      <c r="O86" s="236"/>
      <c r="P86" s="481" t="s">
        <v>2125</v>
      </c>
      <c r="Q86" s="481"/>
      <c r="R86" s="237"/>
      <c r="S86">
        <v>4</v>
      </c>
    </row>
    <row r="87" spans="1:19" hidden="1">
      <c r="A87" s="441">
        <v>98</v>
      </c>
      <c r="B87" s="230" t="s">
        <v>1289</v>
      </c>
      <c r="C87" s="230" t="s">
        <v>1290</v>
      </c>
      <c r="D87" s="230" t="s">
        <v>1290</v>
      </c>
      <c r="E87" s="230" t="s">
        <v>1322</v>
      </c>
      <c r="F87" s="230" t="s">
        <v>1220</v>
      </c>
      <c r="G87" s="230" t="s">
        <v>1081</v>
      </c>
      <c r="H87" s="235" t="s">
        <v>1195</v>
      </c>
      <c r="I87" s="230" t="s">
        <v>1325</v>
      </c>
      <c r="J87" s="236" t="s">
        <v>1955</v>
      </c>
      <c r="K87" s="236" t="s">
        <v>1978</v>
      </c>
      <c r="L87" s="236" t="s">
        <v>1978</v>
      </c>
      <c r="M87" s="236"/>
      <c r="N87" s="236"/>
      <c r="O87" s="236"/>
      <c r="P87" s="236"/>
      <c r="Q87" s="236"/>
      <c r="R87" s="237"/>
      <c r="S87">
        <v>10</v>
      </c>
    </row>
    <row r="88" spans="1:19" hidden="1">
      <c r="A88" s="442">
        <v>99</v>
      </c>
      <c r="B88" s="230" t="s">
        <v>1289</v>
      </c>
      <c r="C88" s="230" t="s">
        <v>1290</v>
      </c>
      <c r="D88" s="230" t="s">
        <v>1290</v>
      </c>
      <c r="E88" s="246" t="s">
        <v>1322</v>
      </c>
      <c r="F88" s="246" t="s">
        <v>1220</v>
      </c>
      <c r="G88" s="246" t="s">
        <v>1081</v>
      </c>
      <c r="H88" s="235" t="s">
        <v>1197</v>
      </c>
      <c r="I88" s="230" t="s">
        <v>1326</v>
      </c>
      <c r="J88" s="236" t="s">
        <v>1955</v>
      </c>
      <c r="K88" s="236" t="s">
        <v>1979</v>
      </c>
      <c r="L88" s="236" t="s">
        <v>1979</v>
      </c>
      <c r="M88" s="236"/>
      <c r="N88" s="236"/>
      <c r="O88" s="236"/>
      <c r="P88" s="236"/>
      <c r="Q88" s="236"/>
      <c r="R88" s="237"/>
      <c r="S88">
        <v>10</v>
      </c>
    </row>
    <row r="89" spans="1:19" hidden="1">
      <c r="A89" s="229">
        <v>101</v>
      </c>
      <c r="B89" s="230" t="s">
        <v>1289</v>
      </c>
      <c r="C89" s="230" t="s">
        <v>637</v>
      </c>
      <c r="D89" s="230" t="s">
        <v>637</v>
      </c>
      <c r="E89" s="246" t="s">
        <v>637</v>
      </c>
      <c r="F89" s="246" t="s">
        <v>1219</v>
      </c>
      <c r="G89" s="246" t="s">
        <v>1081</v>
      </c>
      <c r="H89" s="235" t="s">
        <v>1329</v>
      </c>
      <c r="I89" s="230" t="s">
        <v>1328</v>
      </c>
      <c r="J89" s="236" t="s">
        <v>1955</v>
      </c>
      <c r="K89" s="236" t="s">
        <v>1980</v>
      </c>
      <c r="L89" s="236" t="s">
        <v>1980</v>
      </c>
      <c r="M89" s="236"/>
      <c r="N89" s="236"/>
      <c r="O89" s="236"/>
      <c r="P89" s="236"/>
      <c r="Q89" s="236"/>
      <c r="R89" s="237"/>
      <c r="S89">
        <v>10</v>
      </c>
    </row>
    <row r="90" spans="1:19" hidden="1">
      <c r="A90" s="234">
        <v>102</v>
      </c>
      <c r="B90" s="230" t="s">
        <v>1289</v>
      </c>
      <c r="C90" s="230" t="s">
        <v>637</v>
      </c>
      <c r="D90" s="230" t="s">
        <v>637</v>
      </c>
      <c r="E90" s="246" t="s">
        <v>637</v>
      </c>
      <c r="F90" s="246" t="s">
        <v>1219</v>
      </c>
      <c r="G90" s="246" t="s">
        <v>1081</v>
      </c>
      <c r="H90" s="235" t="s">
        <v>1330</v>
      </c>
      <c r="I90" s="230" t="s">
        <v>1328</v>
      </c>
      <c r="J90" s="236" t="s">
        <v>1955</v>
      </c>
      <c r="K90" s="236" t="s">
        <v>1980</v>
      </c>
      <c r="L90" s="236" t="s">
        <v>1980</v>
      </c>
      <c r="M90" s="236"/>
      <c r="N90" s="236"/>
      <c r="O90" s="236"/>
      <c r="P90" s="236"/>
      <c r="Q90" s="236"/>
      <c r="R90" s="237"/>
      <c r="S90">
        <v>10</v>
      </c>
    </row>
    <row r="91" spans="1:19">
      <c r="A91" s="229">
        <v>88</v>
      </c>
      <c r="B91" s="230" t="s">
        <v>1289</v>
      </c>
      <c r="C91" s="230" t="s">
        <v>1290</v>
      </c>
      <c r="D91" s="230" t="s">
        <v>1290</v>
      </c>
      <c r="E91" s="230" t="s">
        <v>1313</v>
      </c>
      <c r="F91" s="230" t="s">
        <v>1162</v>
      </c>
      <c r="G91" s="230" t="s">
        <v>1164</v>
      </c>
      <c r="H91" s="235" t="s">
        <v>1297</v>
      </c>
      <c r="I91" s="230" t="s">
        <v>1314</v>
      </c>
      <c r="J91" s="236" t="s">
        <v>1945</v>
      </c>
      <c r="K91" s="236" t="s">
        <v>1946</v>
      </c>
      <c r="L91" s="236" t="s">
        <v>1946</v>
      </c>
      <c r="M91" s="449" t="s">
        <v>2246</v>
      </c>
      <c r="N91" s="449" t="s">
        <v>2233</v>
      </c>
      <c r="O91" s="236"/>
      <c r="P91" s="481" t="s">
        <v>2125</v>
      </c>
      <c r="Q91" s="481"/>
      <c r="R91" s="237"/>
      <c r="S91">
        <v>4</v>
      </c>
    </row>
    <row r="92" spans="1:19" hidden="1">
      <c r="A92" s="229">
        <v>103</v>
      </c>
      <c r="B92" s="230" t="s">
        <v>1289</v>
      </c>
      <c r="C92" s="230" t="s">
        <v>637</v>
      </c>
      <c r="D92" s="230" t="s">
        <v>637</v>
      </c>
      <c r="E92" s="246" t="s">
        <v>637</v>
      </c>
      <c r="F92" s="246" t="s">
        <v>1219</v>
      </c>
      <c r="G92" s="246" t="s">
        <v>1081</v>
      </c>
      <c r="H92" s="235" t="s">
        <v>1225</v>
      </c>
      <c r="I92" s="230" t="s">
        <v>1328</v>
      </c>
      <c r="J92" s="236" t="s">
        <v>1955</v>
      </c>
      <c r="K92" s="236" t="s">
        <v>1981</v>
      </c>
      <c r="L92" s="236" t="s">
        <v>1981</v>
      </c>
      <c r="M92" s="236"/>
      <c r="N92" s="236"/>
      <c r="O92" s="236"/>
      <c r="P92" s="236"/>
      <c r="Q92" s="236"/>
      <c r="R92" s="237"/>
      <c r="S92">
        <v>10</v>
      </c>
    </row>
    <row r="93" spans="1:19">
      <c r="A93" s="441">
        <v>104</v>
      </c>
      <c r="B93" s="230" t="s">
        <v>1289</v>
      </c>
      <c r="C93" s="230" t="s">
        <v>637</v>
      </c>
      <c r="D93" s="230" t="s">
        <v>637</v>
      </c>
      <c r="E93" s="246" t="s">
        <v>638</v>
      </c>
      <c r="F93" s="246" t="s">
        <v>1246</v>
      </c>
      <c r="G93" s="246" t="s">
        <v>1222</v>
      </c>
      <c r="H93" s="235" t="s">
        <v>2139</v>
      </c>
      <c r="I93" s="230" t="s">
        <v>1331</v>
      </c>
      <c r="J93" s="236" t="s">
        <v>1955</v>
      </c>
      <c r="K93" s="236" t="s">
        <v>2014</v>
      </c>
      <c r="L93" s="236" t="s">
        <v>2014</v>
      </c>
      <c r="M93" s="236" t="s">
        <v>2160</v>
      </c>
      <c r="N93" s="236" t="s">
        <v>2125</v>
      </c>
      <c r="O93" s="236"/>
      <c r="P93" s="481" t="s">
        <v>2125</v>
      </c>
      <c r="Q93" s="481"/>
      <c r="R93" s="237"/>
      <c r="S93">
        <v>2</v>
      </c>
    </row>
    <row r="94" spans="1:19" hidden="1">
      <c r="A94" s="229">
        <v>106</v>
      </c>
      <c r="B94" s="230" t="s">
        <v>1289</v>
      </c>
      <c r="C94" s="230" t="s">
        <v>637</v>
      </c>
      <c r="D94" s="230" t="s">
        <v>637</v>
      </c>
      <c r="E94" s="246" t="s">
        <v>638</v>
      </c>
      <c r="F94" s="246" t="s">
        <v>1246</v>
      </c>
      <c r="G94" s="246" t="s">
        <v>1081</v>
      </c>
      <c r="H94" s="235" t="s">
        <v>1229</v>
      </c>
      <c r="I94" s="230" t="s">
        <v>1333</v>
      </c>
      <c r="J94" s="236" t="s">
        <v>1955</v>
      </c>
      <c r="K94" s="236" t="s">
        <v>1981</v>
      </c>
      <c r="L94" s="236" t="s">
        <v>1981</v>
      </c>
      <c r="M94" s="236"/>
      <c r="N94" s="236"/>
      <c r="O94" s="236"/>
      <c r="P94" s="236"/>
      <c r="Q94" s="236"/>
      <c r="R94" s="237"/>
      <c r="S94">
        <v>10</v>
      </c>
    </row>
    <row r="95" spans="1:19" hidden="1">
      <c r="A95" s="442">
        <v>108</v>
      </c>
      <c r="B95" s="230" t="s">
        <v>1289</v>
      </c>
      <c r="C95" s="230" t="s">
        <v>637</v>
      </c>
      <c r="D95" s="230" t="s">
        <v>637</v>
      </c>
      <c r="E95" s="246" t="s">
        <v>638</v>
      </c>
      <c r="F95" s="246" t="s">
        <v>1246</v>
      </c>
      <c r="G95" s="246" t="s">
        <v>1081</v>
      </c>
      <c r="H95" s="235" t="s">
        <v>1227</v>
      </c>
      <c r="I95" s="230" t="s">
        <v>1333</v>
      </c>
      <c r="J95" s="236" t="s">
        <v>1955</v>
      </c>
      <c r="K95" s="236" t="s">
        <v>1982</v>
      </c>
      <c r="L95" s="236" t="s">
        <v>1982</v>
      </c>
      <c r="M95" s="236"/>
      <c r="N95" s="236"/>
      <c r="O95" s="236"/>
      <c r="P95" s="236"/>
      <c r="Q95" s="236"/>
      <c r="R95" s="237"/>
      <c r="S95">
        <v>11</v>
      </c>
    </row>
    <row r="96" spans="1:19" hidden="1">
      <c r="A96" s="441">
        <v>109</v>
      </c>
      <c r="B96" s="230" t="s">
        <v>1289</v>
      </c>
      <c r="C96" s="230" t="s">
        <v>637</v>
      </c>
      <c r="D96" s="230" t="s">
        <v>637</v>
      </c>
      <c r="E96" s="246" t="s">
        <v>638</v>
      </c>
      <c r="F96" s="246" t="s">
        <v>1246</v>
      </c>
      <c r="G96" s="246" t="s">
        <v>1081</v>
      </c>
      <c r="H96" s="235" t="s">
        <v>1231</v>
      </c>
      <c r="I96" s="230" t="s">
        <v>1333</v>
      </c>
      <c r="J96" s="236" t="s">
        <v>1955</v>
      </c>
      <c r="K96" s="236" t="s">
        <v>1982</v>
      </c>
      <c r="L96" s="236" t="s">
        <v>1982</v>
      </c>
      <c r="M96" s="236"/>
      <c r="N96" s="236"/>
      <c r="O96" s="236"/>
      <c r="P96" s="236"/>
      <c r="Q96" s="236"/>
      <c r="R96" s="237"/>
      <c r="S96">
        <v>11</v>
      </c>
    </row>
    <row r="97" spans="1:19" hidden="1">
      <c r="A97" s="229">
        <v>110</v>
      </c>
      <c r="B97" s="230" t="s">
        <v>1289</v>
      </c>
      <c r="C97" s="230" t="s">
        <v>637</v>
      </c>
      <c r="D97" s="230" t="s">
        <v>637</v>
      </c>
      <c r="E97" s="246" t="s">
        <v>638</v>
      </c>
      <c r="F97" s="246" t="s">
        <v>1246</v>
      </c>
      <c r="G97" s="246" t="s">
        <v>1081</v>
      </c>
      <c r="H97" s="235" t="s">
        <v>1233</v>
      </c>
      <c r="I97" s="230" t="s">
        <v>1335</v>
      </c>
      <c r="J97" s="236" t="s">
        <v>1955</v>
      </c>
      <c r="K97" s="236" t="s">
        <v>1983</v>
      </c>
      <c r="L97" s="236" t="s">
        <v>1983</v>
      </c>
      <c r="M97" s="236"/>
      <c r="N97" s="236"/>
      <c r="O97" s="236"/>
      <c r="P97" s="236"/>
      <c r="Q97" s="236"/>
      <c r="R97" s="237"/>
      <c r="S97">
        <v>11</v>
      </c>
    </row>
    <row r="98" spans="1:19" hidden="1">
      <c r="A98" s="442">
        <v>111</v>
      </c>
      <c r="B98" s="230" t="s">
        <v>1289</v>
      </c>
      <c r="C98" s="230" t="s">
        <v>637</v>
      </c>
      <c r="D98" s="230" t="s">
        <v>637</v>
      </c>
      <c r="E98" s="246" t="s">
        <v>638</v>
      </c>
      <c r="F98" s="246" t="s">
        <v>1246</v>
      </c>
      <c r="G98" s="246" t="s">
        <v>1081</v>
      </c>
      <c r="H98" s="235" t="s">
        <v>1235</v>
      </c>
      <c r="I98" s="230" t="s">
        <v>1335</v>
      </c>
      <c r="J98" s="236" t="s">
        <v>1955</v>
      </c>
      <c r="K98" s="236" t="s">
        <v>1983</v>
      </c>
      <c r="L98" s="236" t="s">
        <v>1983</v>
      </c>
      <c r="M98" s="236"/>
      <c r="N98" s="236"/>
      <c r="O98" s="236"/>
      <c r="P98" s="236"/>
      <c r="Q98" s="236"/>
      <c r="R98" s="237"/>
      <c r="S98">
        <v>11</v>
      </c>
    </row>
    <row r="99" spans="1:19" hidden="1">
      <c r="A99" s="441">
        <v>113</v>
      </c>
      <c r="B99" s="230" t="s">
        <v>1289</v>
      </c>
      <c r="C99" s="230" t="s">
        <v>637</v>
      </c>
      <c r="D99" s="230" t="s">
        <v>637</v>
      </c>
      <c r="E99" s="246" t="s">
        <v>639</v>
      </c>
      <c r="F99" s="246" t="s">
        <v>1248</v>
      </c>
      <c r="G99" s="246" t="s">
        <v>1081</v>
      </c>
      <c r="H99" s="235" t="s">
        <v>1338</v>
      </c>
      <c r="I99" s="230" t="s">
        <v>1339</v>
      </c>
      <c r="J99" s="236" t="s">
        <v>1955</v>
      </c>
      <c r="K99" s="236" t="s">
        <v>1984</v>
      </c>
      <c r="L99" s="236" t="s">
        <v>1984</v>
      </c>
      <c r="M99" s="236"/>
      <c r="N99" s="236"/>
      <c r="O99" s="236"/>
      <c r="P99" s="236"/>
      <c r="Q99" s="236"/>
      <c r="R99" s="237"/>
      <c r="S99">
        <v>11</v>
      </c>
    </row>
    <row r="100" spans="1:19" hidden="1">
      <c r="A100" s="442">
        <v>114</v>
      </c>
      <c r="B100" s="230" t="s">
        <v>1289</v>
      </c>
      <c r="C100" s="230" t="s">
        <v>637</v>
      </c>
      <c r="D100" s="230" t="s">
        <v>637</v>
      </c>
      <c r="E100" s="246" t="s">
        <v>639</v>
      </c>
      <c r="F100" s="246" t="s">
        <v>1248</v>
      </c>
      <c r="G100" s="246" t="s">
        <v>1081</v>
      </c>
      <c r="H100" s="235" t="s">
        <v>1237</v>
      </c>
      <c r="I100" s="230" t="s">
        <v>1339</v>
      </c>
      <c r="J100" s="236" t="s">
        <v>1955</v>
      </c>
      <c r="K100" s="236" t="s">
        <v>1984</v>
      </c>
      <c r="L100" s="236" t="s">
        <v>1984</v>
      </c>
      <c r="M100" s="236"/>
      <c r="N100" s="236"/>
      <c r="O100" s="236"/>
      <c r="P100" s="236"/>
      <c r="Q100" s="236"/>
      <c r="R100" s="237"/>
      <c r="S100">
        <v>11</v>
      </c>
    </row>
    <row r="101" spans="1:19" hidden="1">
      <c r="A101" s="229">
        <v>115</v>
      </c>
      <c r="B101" s="230" t="s">
        <v>1289</v>
      </c>
      <c r="C101" s="230" t="s">
        <v>637</v>
      </c>
      <c r="D101" s="230" t="s">
        <v>637</v>
      </c>
      <c r="E101" s="246" t="s">
        <v>639</v>
      </c>
      <c r="F101" s="246" t="s">
        <v>1248</v>
      </c>
      <c r="G101" s="246" t="s">
        <v>1081</v>
      </c>
      <c r="H101" s="235" t="s">
        <v>1239</v>
      </c>
      <c r="I101" s="230" t="s">
        <v>1340</v>
      </c>
      <c r="J101" s="236" t="s">
        <v>1955</v>
      </c>
      <c r="K101" s="236" t="s">
        <v>1985</v>
      </c>
      <c r="L101" s="236" t="s">
        <v>1985</v>
      </c>
      <c r="M101" s="236"/>
      <c r="N101" s="236"/>
      <c r="O101" s="236"/>
      <c r="P101" s="236"/>
      <c r="Q101" s="236"/>
      <c r="R101" s="237"/>
      <c r="S101">
        <v>11</v>
      </c>
    </row>
    <row r="102" spans="1:19" hidden="1">
      <c r="A102" s="441">
        <v>116</v>
      </c>
      <c r="B102" s="230" t="s">
        <v>1289</v>
      </c>
      <c r="C102" s="230" t="s">
        <v>637</v>
      </c>
      <c r="D102" s="230" t="s">
        <v>637</v>
      </c>
      <c r="E102" s="235" t="s">
        <v>639</v>
      </c>
      <c r="F102" s="235" t="s">
        <v>1248</v>
      </c>
      <c r="G102" s="235" t="s">
        <v>1081</v>
      </c>
      <c r="H102" s="235" t="s">
        <v>1241</v>
      </c>
      <c r="I102" s="230" t="s">
        <v>1340</v>
      </c>
      <c r="J102" s="236" t="s">
        <v>1955</v>
      </c>
      <c r="K102" s="236" t="s">
        <v>1985</v>
      </c>
      <c r="L102" s="236" t="s">
        <v>1985</v>
      </c>
      <c r="M102" s="236"/>
      <c r="N102" s="236"/>
      <c r="O102" s="236"/>
      <c r="P102" s="236"/>
      <c r="Q102" s="236"/>
      <c r="R102" s="237"/>
      <c r="S102">
        <v>11</v>
      </c>
    </row>
    <row r="103" spans="1:19">
      <c r="A103" s="229">
        <v>100</v>
      </c>
      <c r="B103" s="230" t="s">
        <v>1289</v>
      </c>
      <c r="C103" s="230" t="s">
        <v>637</v>
      </c>
      <c r="D103" s="230" t="s">
        <v>637</v>
      </c>
      <c r="E103" s="235" t="s">
        <v>637</v>
      </c>
      <c r="F103" s="235" t="s">
        <v>1162</v>
      </c>
      <c r="G103" s="235" t="s">
        <v>1164</v>
      </c>
      <c r="H103" s="235" t="s">
        <v>1327</v>
      </c>
      <c r="I103" s="230" t="s">
        <v>1328</v>
      </c>
      <c r="J103" s="236" t="s">
        <v>1945</v>
      </c>
      <c r="K103" s="236" t="s">
        <v>1946</v>
      </c>
      <c r="L103" s="236" t="s">
        <v>1946</v>
      </c>
      <c r="M103" s="449" t="s">
        <v>2115</v>
      </c>
      <c r="N103" s="449" t="s">
        <v>2233</v>
      </c>
      <c r="O103" s="236"/>
      <c r="P103" s="481" t="s">
        <v>206</v>
      </c>
      <c r="Q103" s="481"/>
      <c r="R103" s="237"/>
      <c r="S103">
        <v>4</v>
      </c>
    </row>
    <row r="104" spans="1:19" hidden="1">
      <c r="A104" s="442">
        <v>117</v>
      </c>
      <c r="B104" s="230" t="s">
        <v>1289</v>
      </c>
      <c r="C104" s="230" t="s">
        <v>637</v>
      </c>
      <c r="D104" s="230" t="s">
        <v>637</v>
      </c>
      <c r="E104" s="235" t="s">
        <v>639</v>
      </c>
      <c r="F104" s="235" t="s">
        <v>1248</v>
      </c>
      <c r="G104" s="235" t="s">
        <v>1081</v>
      </c>
      <c r="H104" s="235" t="s">
        <v>1243</v>
      </c>
      <c r="I104" s="230" t="s">
        <v>1340</v>
      </c>
      <c r="J104" s="236" t="s">
        <v>1955</v>
      </c>
      <c r="K104" s="236" t="s">
        <v>1986</v>
      </c>
      <c r="L104" s="236" t="s">
        <v>1986</v>
      </c>
      <c r="M104" s="236"/>
      <c r="N104" s="236"/>
      <c r="O104" s="236"/>
      <c r="P104" s="236"/>
      <c r="Q104" s="236"/>
      <c r="R104" s="237"/>
      <c r="S104">
        <v>12</v>
      </c>
    </row>
    <row r="105" spans="1:19" hidden="1">
      <c r="A105" s="441">
        <v>118</v>
      </c>
      <c r="B105" s="230" t="s">
        <v>1289</v>
      </c>
      <c r="C105" s="230" t="s">
        <v>1341</v>
      </c>
      <c r="D105" s="230" t="s">
        <v>1341</v>
      </c>
      <c r="E105" s="235" t="s">
        <v>1341</v>
      </c>
      <c r="F105" s="235" t="s">
        <v>1256</v>
      </c>
      <c r="G105" s="235" t="s">
        <v>1081</v>
      </c>
      <c r="H105" s="235" t="s">
        <v>1250</v>
      </c>
      <c r="I105" s="230" t="s">
        <v>1342</v>
      </c>
      <c r="J105" s="236" t="s">
        <v>1955</v>
      </c>
      <c r="K105" s="236" t="s">
        <v>1986</v>
      </c>
      <c r="L105" s="236" t="s">
        <v>1986</v>
      </c>
      <c r="M105" s="236"/>
      <c r="N105" s="236"/>
      <c r="O105" s="236"/>
      <c r="P105" s="236"/>
      <c r="Q105" s="236"/>
      <c r="R105" s="237"/>
      <c r="S105">
        <v>12</v>
      </c>
    </row>
    <row r="106" spans="1:19" hidden="1">
      <c r="A106" s="229">
        <v>119</v>
      </c>
      <c r="B106" s="230" t="s">
        <v>1289</v>
      </c>
      <c r="C106" s="230" t="s">
        <v>1341</v>
      </c>
      <c r="D106" s="230" t="s">
        <v>1341</v>
      </c>
      <c r="E106" s="235" t="s">
        <v>1341</v>
      </c>
      <c r="F106" s="235" t="s">
        <v>1256</v>
      </c>
      <c r="G106" s="235" t="s">
        <v>1081</v>
      </c>
      <c r="H106" s="235" t="s">
        <v>1252</v>
      </c>
      <c r="I106" s="230" t="s">
        <v>1342</v>
      </c>
      <c r="J106" s="236" t="s">
        <v>1955</v>
      </c>
      <c r="K106" s="236" t="s">
        <v>1987</v>
      </c>
      <c r="L106" s="236" t="s">
        <v>1987</v>
      </c>
      <c r="M106" s="236"/>
      <c r="N106" s="236"/>
      <c r="O106" s="236"/>
      <c r="P106" s="236"/>
      <c r="Q106" s="236"/>
      <c r="R106" s="237"/>
      <c r="S106">
        <v>12</v>
      </c>
    </row>
    <row r="107" spans="1:19" hidden="1">
      <c r="A107" s="442">
        <v>120</v>
      </c>
      <c r="B107" s="230" t="s">
        <v>1289</v>
      </c>
      <c r="C107" s="230" t="s">
        <v>1341</v>
      </c>
      <c r="D107" s="230" t="s">
        <v>1341</v>
      </c>
      <c r="E107" s="235" t="s">
        <v>1341</v>
      </c>
      <c r="F107" s="235" t="s">
        <v>1256</v>
      </c>
      <c r="G107" s="235" t="s">
        <v>1081</v>
      </c>
      <c r="H107" s="235" t="s">
        <v>1254</v>
      </c>
      <c r="I107" s="230" t="s">
        <v>1342</v>
      </c>
      <c r="J107" s="236" t="s">
        <v>1955</v>
      </c>
      <c r="K107" s="236" t="s">
        <v>1987</v>
      </c>
      <c r="L107" s="236" t="s">
        <v>1987</v>
      </c>
      <c r="M107" s="236"/>
      <c r="N107" s="236"/>
      <c r="O107" s="236"/>
      <c r="P107" s="236"/>
      <c r="Q107" s="236"/>
      <c r="R107" s="237"/>
      <c r="S107">
        <v>12</v>
      </c>
    </row>
    <row r="108" spans="1:19">
      <c r="A108" s="234">
        <v>105</v>
      </c>
      <c r="B108" s="230" t="s">
        <v>1289</v>
      </c>
      <c r="C108" s="230" t="s">
        <v>637</v>
      </c>
      <c r="D108" s="230" t="s">
        <v>637</v>
      </c>
      <c r="E108" s="235" t="s">
        <v>638</v>
      </c>
      <c r="F108" s="235" t="s">
        <v>1162</v>
      </c>
      <c r="G108" s="235" t="s">
        <v>1164</v>
      </c>
      <c r="H108" s="235" t="s">
        <v>1332</v>
      </c>
      <c r="I108" s="230" t="s">
        <v>1331</v>
      </c>
      <c r="J108" s="236" t="s">
        <v>1945</v>
      </c>
      <c r="K108" s="236" t="s">
        <v>1947</v>
      </c>
      <c r="L108" s="236" t="s">
        <v>1947</v>
      </c>
      <c r="M108" s="449" t="s">
        <v>2232</v>
      </c>
      <c r="N108" s="449" t="s">
        <v>2233</v>
      </c>
      <c r="O108" s="236"/>
      <c r="P108" s="481" t="s">
        <v>2133</v>
      </c>
      <c r="Q108" s="481"/>
      <c r="R108" s="237"/>
      <c r="S108">
        <v>4</v>
      </c>
    </row>
    <row r="109" spans="1:19" hidden="1">
      <c r="A109" s="229">
        <v>121</v>
      </c>
      <c r="B109" s="230" t="s">
        <v>1289</v>
      </c>
      <c r="C109" s="230" t="s">
        <v>640</v>
      </c>
      <c r="D109" s="230" t="s">
        <v>640</v>
      </c>
      <c r="E109" s="235" t="s">
        <v>640</v>
      </c>
      <c r="F109" s="235" t="s">
        <v>1285</v>
      </c>
      <c r="G109" s="235" t="s">
        <v>1285</v>
      </c>
      <c r="H109" s="235" t="s">
        <v>1259</v>
      </c>
      <c r="I109" s="230" t="s">
        <v>1343</v>
      </c>
      <c r="J109" s="236" t="s">
        <v>1955</v>
      </c>
      <c r="K109" s="236" t="s">
        <v>1947</v>
      </c>
      <c r="L109" s="236" t="s">
        <v>1947</v>
      </c>
      <c r="M109" s="236"/>
      <c r="N109" s="236"/>
      <c r="O109" s="236"/>
      <c r="P109" s="236"/>
      <c r="Q109" s="236"/>
      <c r="R109" s="237"/>
      <c r="S109">
        <v>4</v>
      </c>
    </row>
    <row r="110" spans="1:19">
      <c r="A110" s="229">
        <v>107</v>
      </c>
      <c r="B110" s="230" t="s">
        <v>1289</v>
      </c>
      <c r="C110" s="230" t="s">
        <v>637</v>
      </c>
      <c r="D110" s="230" t="s">
        <v>637</v>
      </c>
      <c r="E110" s="235" t="s">
        <v>638</v>
      </c>
      <c r="F110" s="235" t="s">
        <v>1162</v>
      </c>
      <c r="G110" s="235" t="s">
        <v>2252</v>
      </c>
      <c r="H110" s="235" t="s">
        <v>1334</v>
      </c>
      <c r="I110" s="230" t="s">
        <v>1333</v>
      </c>
      <c r="J110" s="236" t="s">
        <v>1945</v>
      </c>
      <c r="K110" s="236" t="s">
        <v>1947</v>
      </c>
      <c r="L110" s="236" t="s">
        <v>1947</v>
      </c>
      <c r="M110" s="450" t="s">
        <v>2272</v>
      </c>
      <c r="N110" s="450" t="s">
        <v>2249</v>
      </c>
      <c r="O110" s="236"/>
      <c r="P110" s="481" t="s">
        <v>206</v>
      </c>
      <c r="Q110" s="481"/>
      <c r="R110" s="237"/>
      <c r="S110">
        <v>4</v>
      </c>
    </row>
    <row r="111" spans="1:19" hidden="1">
      <c r="A111" s="441">
        <v>122</v>
      </c>
      <c r="B111" s="230" t="s">
        <v>1289</v>
      </c>
      <c r="C111" s="230" t="s">
        <v>640</v>
      </c>
      <c r="D111" s="230" t="s">
        <v>640</v>
      </c>
      <c r="E111" s="235" t="s">
        <v>640</v>
      </c>
      <c r="F111" s="235" t="s">
        <v>1258</v>
      </c>
      <c r="G111" s="235" t="s">
        <v>1081</v>
      </c>
      <c r="H111" s="235" t="s">
        <v>1261</v>
      </c>
      <c r="I111" s="230" t="s">
        <v>1343</v>
      </c>
      <c r="J111" s="236" t="s">
        <v>1955</v>
      </c>
      <c r="K111" s="236" t="s">
        <v>1988</v>
      </c>
      <c r="L111" s="236" t="s">
        <v>1988</v>
      </c>
      <c r="M111" s="236"/>
      <c r="N111" s="236"/>
      <c r="O111" s="236"/>
      <c r="P111" s="236"/>
      <c r="Q111" s="236"/>
      <c r="R111" s="237"/>
      <c r="S111">
        <v>12</v>
      </c>
    </row>
    <row r="112" spans="1:19">
      <c r="A112" s="229">
        <v>125</v>
      </c>
      <c r="B112" s="230" t="s">
        <v>1289</v>
      </c>
      <c r="C112" s="230" t="s">
        <v>640</v>
      </c>
      <c r="D112" s="230" t="s">
        <v>640</v>
      </c>
      <c r="E112" s="235" t="s">
        <v>640</v>
      </c>
      <c r="F112" s="235" t="s">
        <v>1258</v>
      </c>
      <c r="G112" s="235" t="s">
        <v>1223</v>
      </c>
      <c r="H112" s="235" t="s">
        <v>2135</v>
      </c>
      <c r="I112" s="230" t="s">
        <v>1343</v>
      </c>
      <c r="J112" s="236" t="s">
        <v>1955</v>
      </c>
      <c r="K112" s="236" t="s">
        <v>2011</v>
      </c>
      <c r="L112" s="236" t="s">
        <v>2011</v>
      </c>
      <c r="M112" s="236" t="s">
        <v>2124</v>
      </c>
      <c r="N112" s="236" t="s">
        <v>2125</v>
      </c>
      <c r="O112" s="236"/>
      <c r="P112" s="481" t="s">
        <v>2125</v>
      </c>
      <c r="Q112" s="481"/>
      <c r="R112" s="237"/>
      <c r="S112">
        <v>1</v>
      </c>
    </row>
    <row r="113" spans="1:19" hidden="1">
      <c r="A113" s="442">
        <v>126</v>
      </c>
      <c r="B113" s="230" t="s">
        <v>1289</v>
      </c>
      <c r="C113" s="230" t="s">
        <v>640</v>
      </c>
      <c r="D113" s="230" t="s">
        <v>640</v>
      </c>
      <c r="E113" s="235" t="s">
        <v>640</v>
      </c>
      <c r="F113" s="235" t="s">
        <v>1258</v>
      </c>
      <c r="G113" s="235" t="s">
        <v>1081</v>
      </c>
      <c r="H113" s="235" t="s">
        <v>1267</v>
      </c>
      <c r="I113" s="230" t="s">
        <v>1343</v>
      </c>
      <c r="J113" s="236" t="s">
        <v>1955</v>
      </c>
      <c r="K113" s="236" t="s">
        <v>1988</v>
      </c>
      <c r="L113" s="236" t="s">
        <v>1988</v>
      </c>
      <c r="M113" s="236"/>
      <c r="N113" s="236"/>
      <c r="O113" s="236"/>
      <c r="P113" s="236"/>
      <c r="Q113" s="236"/>
      <c r="R113" s="237"/>
      <c r="S113">
        <v>12</v>
      </c>
    </row>
    <row r="114" spans="1:19" hidden="1">
      <c r="A114" s="441">
        <v>127</v>
      </c>
      <c r="B114" s="230" t="s">
        <v>1289</v>
      </c>
      <c r="C114" s="230" t="s">
        <v>640</v>
      </c>
      <c r="D114" s="230" t="s">
        <v>640</v>
      </c>
      <c r="E114" s="235" t="s">
        <v>640</v>
      </c>
      <c r="F114" s="235" t="s">
        <v>1258</v>
      </c>
      <c r="G114" s="235" t="s">
        <v>1081</v>
      </c>
      <c r="H114" s="235" t="s">
        <v>1269</v>
      </c>
      <c r="I114" s="230" t="s">
        <v>1344</v>
      </c>
      <c r="J114" s="236" t="s">
        <v>1955</v>
      </c>
      <c r="K114" s="236" t="s">
        <v>1989</v>
      </c>
      <c r="L114" s="236" t="s">
        <v>1989</v>
      </c>
      <c r="M114" s="236"/>
      <c r="N114" s="236"/>
      <c r="O114" s="236"/>
      <c r="P114" s="236"/>
      <c r="Q114" s="236"/>
      <c r="R114" s="237"/>
      <c r="S114">
        <v>12</v>
      </c>
    </row>
    <row r="115" spans="1:19" hidden="1">
      <c r="A115" s="455">
        <v>112</v>
      </c>
      <c r="B115" s="456" t="s">
        <v>1289</v>
      </c>
      <c r="C115" s="456" t="s">
        <v>637</v>
      </c>
      <c r="D115" s="456" t="s">
        <v>637</v>
      </c>
      <c r="E115" s="376" t="s">
        <v>639</v>
      </c>
      <c r="F115" s="376" t="s">
        <v>1162</v>
      </c>
      <c r="G115" s="376" t="s">
        <v>1164</v>
      </c>
      <c r="H115" s="376" t="s">
        <v>1336</v>
      </c>
      <c r="I115" s="456" t="s">
        <v>1337</v>
      </c>
      <c r="J115" s="457" t="s">
        <v>1945</v>
      </c>
      <c r="K115" s="457" t="s">
        <v>1947</v>
      </c>
      <c r="L115" s="457" t="s">
        <v>1947</v>
      </c>
      <c r="M115" s="457"/>
      <c r="N115" s="457" t="s">
        <v>2277</v>
      </c>
      <c r="O115" s="457"/>
      <c r="P115" s="457"/>
      <c r="Q115" s="457"/>
      <c r="R115" s="458" t="s">
        <v>2276</v>
      </c>
      <c r="S115">
        <v>4</v>
      </c>
    </row>
    <row r="116" spans="1:19" hidden="1">
      <c r="A116" s="229">
        <v>128</v>
      </c>
      <c r="B116" s="230" t="s">
        <v>1289</v>
      </c>
      <c r="C116" s="230" t="s">
        <v>640</v>
      </c>
      <c r="D116" s="230" t="s">
        <v>640</v>
      </c>
      <c r="E116" s="235" t="s">
        <v>640</v>
      </c>
      <c r="F116" s="235" t="s">
        <v>1258</v>
      </c>
      <c r="G116" s="235" t="s">
        <v>1081</v>
      </c>
      <c r="H116" s="235" t="s">
        <v>1271</v>
      </c>
      <c r="I116" s="230" t="s">
        <v>1344</v>
      </c>
      <c r="J116" s="236" t="s">
        <v>1955</v>
      </c>
      <c r="K116" s="236" t="s">
        <v>1989</v>
      </c>
      <c r="L116" s="236" t="s">
        <v>1989</v>
      </c>
      <c r="M116" s="236"/>
      <c r="N116" s="236"/>
      <c r="O116" s="236"/>
      <c r="P116" s="236"/>
      <c r="Q116" s="236"/>
      <c r="R116" s="237"/>
      <c r="S116">
        <v>12</v>
      </c>
    </row>
    <row r="117" spans="1:19">
      <c r="A117" s="234">
        <v>129</v>
      </c>
      <c r="B117" s="230" t="s">
        <v>1289</v>
      </c>
      <c r="C117" s="230" t="s">
        <v>640</v>
      </c>
      <c r="D117" s="230" t="s">
        <v>640</v>
      </c>
      <c r="E117" s="235" t="s">
        <v>640</v>
      </c>
      <c r="F117" s="235" t="s">
        <v>1258</v>
      </c>
      <c r="G117" s="235" t="s">
        <v>1222</v>
      </c>
      <c r="H117" s="235" t="s">
        <v>2140</v>
      </c>
      <c r="I117" s="230" t="s">
        <v>1344</v>
      </c>
      <c r="J117" s="236" t="s">
        <v>1955</v>
      </c>
      <c r="K117" s="236" t="s">
        <v>2099</v>
      </c>
      <c r="L117" s="236" t="s">
        <v>2099</v>
      </c>
      <c r="M117" s="236" t="s">
        <v>2102</v>
      </c>
      <c r="N117" s="236" t="s">
        <v>2125</v>
      </c>
      <c r="O117" s="236"/>
      <c r="P117" s="481" t="s">
        <v>2125</v>
      </c>
      <c r="Q117" s="481"/>
      <c r="R117" s="237"/>
      <c r="S117">
        <v>2</v>
      </c>
    </row>
    <row r="118" spans="1:19">
      <c r="A118" s="229">
        <v>130</v>
      </c>
      <c r="B118" s="230" t="s">
        <v>1289</v>
      </c>
      <c r="C118" s="230" t="s">
        <v>640</v>
      </c>
      <c r="D118" s="230" t="s">
        <v>640</v>
      </c>
      <c r="E118" s="235" t="s">
        <v>640</v>
      </c>
      <c r="F118" s="235" t="s">
        <v>1258</v>
      </c>
      <c r="G118" s="235" t="s">
        <v>1222</v>
      </c>
      <c r="H118" s="235" t="s">
        <v>2141</v>
      </c>
      <c r="I118" s="230" t="s">
        <v>1344</v>
      </c>
      <c r="J118" s="236" t="s">
        <v>1955</v>
      </c>
      <c r="K118" s="236" t="s">
        <v>2101</v>
      </c>
      <c r="L118" s="236" t="s">
        <v>2101</v>
      </c>
      <c r="M118" s="236" t="s">
        <v>2160</v>
      </c>
      <c r="N118" s="236" t="s">
        <v>2125</v>
      </c>
      <c r="O118" s="236"/>
      <c r="P118" s="481" t="s">
        <v>2125</v>
      </c>
      <c r="Q118" s="481"/>
      <c r="R118" s="237"/>
      <c r="S118">
        <v>2</v>
      </c>
    </row>
    <row r="119" spans="1:19" hidden="1">
      <c r="A119" s="229">
        <v>131</v>
      </c>
      <c r="B119" s="230" t="s">
        <v>1289</v>
      </c>
      <c r="C119" s="246" t="s">
        <v>640</v>
      </c>
      <c r="D119" s="246" t="s">
        <v>640</v>
      </c>
      <c r="E119" s="235" t="s">
        <v>640</v>
      </c>
      <c r="F119" s="235" t="s">
        <v>1258</v>
      </c>
      <c r="G119" s="235" t="s">
        <v>1081</v>
      </c>
      <c r="H119" s="235" t="s">
        <v>1275</v>
      </c>
      <c r="I119" s="246" t="s">
        <v>1344</v>
      </c>
      <c r="J119" s="236" t="s">
        <v>1955</v>
      </c>
      <c r="K119" s="236" t="s">
        <v>1990</v>
      </c>
      <c r="L119" s="236" t="s">
        <v>1990</v>
      </c>
      <c r="M119" s="236"/>
      <c r="N119" s="236"/>
      <c r="O119" s="236"/>
      <c r="P119" s="236"/>
      <c r="Q119" s="236"/>
      <c r="R119" s="237"/>
      <c r="S119">
        <v>13</v>
      </c>
    </row>
    <row r="120" spans="1:19" hidden="1">
      <c r="A120" s="441">
        <v>133</v>
      </c>
      <c r="B120" s="230" t="s">
        <v>1289</v>
      </c>
      <c r="C120" s="246" t="s">
        <v>640</v>
      </c>
      <c r="D120" s="246" t="s">
        <v>640</v>
      </c>
      <c r="E120" s="235" t="s">
        <v>640</v>
      </c>
      <c r="F120" s="235" t="s">
        <v>1258</v>
      </c>
      <c r="G120" s="235" t="s">
        <v>1081</v>
      </c>
      <c r="H120" s="235" t="s">
        <v>1277</v>
      </c>
      <c r="I120" s="246" t="s">
        <v>1347</v>
      </c>
      <c r="J120" s="236" t="s">
        <v>1955</v>
      </c>
      <c r="K120" s="236" t="s">
        <v>1990</v>
      </c>
      <c r="L120" s="236" t="s">
        <v>1990</v>
      </c>
      <c r="M120" s="236"/>
      <c r="N120" s="236"/>
      <c r="O120" s="236"/>
      <c r="P120" s="236"/>
      <c r="Q120" s="236"/>
      <c r="R120" s="237"/>
      <c r="S120">
        <v>13</v>
      </c>
    </row>
    <row r="121" spans="1:19" hidden="1">
      <c r="A121" s="229">
        <v>134</v>
      </c>
      <c r="B121" s="230" t="s">
        <v>1289</v>
      </c>
      <c r="C121" s="246" t="s">
        <v>640</v>
      </c>
      <c r="D121" s="246" t="s">
        <v>640</v>
      </c>
      <c r="E121" s="235" t="s">
        <v>640</v>
      </c>
      <c r="F121" s="235" t="s">
        <v>1258</v>
      </c>
      <c r="G121" s="235" t="s">
        <v>1081</v>
      </c>
      <c r="H121" s="235" t="s">
        <v>1279</v>
      </c>
      <c r="I121" s="246" t="s">
        <v>1347</v>
      </c>
      <c r="J121" s="236" t="s">
        <v>1955</v>
      </c>
      <c r="K121" s="236" t="s">
        <v>1991</v>
      </c>
      <c r="L121" s="236" t="s">
        <v>1991</v>
      </c>
      <c r="M121" s="236"/>
      <c r="N121" s="236"/>
      <c r="O121" s="236"/>
      <c r="P121" s="236"/>
      <c r="Q121" s="236"/>
      <c r="R121" s="237"/>
      <c r="S121">
        <v>13</v>
      </c>
    </row>
    <row r="122" spans="1:19" hidden="1">
      <c r="A122" s="442">
        <v>135</v>
      </c>
      <c r="B122" s="230" t="s">
        <v>1289</v>
      </c>
      <c r="C122" s="246" t="s">
        <v>640</v>
      </c>
      <c r="D122" s="246" t="s">
        <v>640</v>
      </c>
      <c r="E122" s="235" t="s">
        <v>640</v>
      </c>
      <c r="F122" s="235" t="s">
        <v>1258</v>
      </c>
      <c r="G122" s="235" t="s">
        <v>1081</v>
      </c>
      <c r="H122" s="235" t="s">
        <v>1281</v>
      </c>
      <c r="I122" s="246" t="s">
        <v>1347</v>
      </c>
      <c r="J122" s="236" t="s">
        <v>1955</v>
      </c>
      <c r="K122" s="236" t="s">
        <v>1991</v>
      </c>
      <c r="L122" s="236" t="s">
        <v>1991</v>
      </c>
      <c r="M122" s="236"/>
      <c r="N122" s="236"/>
      <c r="O122" s="236"/>
      <c r="P122" s="236"/>
      <c r="Q122" s="236"/>
      <c r="R122" s="237"/>
      <c r="S122">
        <v>13</v>
      </c>
    </row>
    <row r="123" spans="1:19" hidden="1">
      <c r="A123" s="441">
        <v>136</v>
      </c>
      <c r="B123" s="230" t="s">
        <v>1289</v>
      </c>
      <c r="C123" s="246" t="s">
        <v>640</v>
      </c>
      <c r="D123" s="246" t="s">
        <v>640</v>
      </c>
      <c r="E123" s="235" t="s">
        <v>640</v>
      </c>
      <c r="F123" s="235" t="s">
        <v>1258</v>
      </c>
      <c r="G123" s="235" t="s">
        <v>1081</v>
      </c>
      <c r="H123" s="235" t="s">
        <v>1348</v>
      </c>
      <c r="I123" s="246" t="s">
        <v>1347</v>
      </c>
      <c r="J123" s="236" t="s">
        <v>1955</v>
      </c>
      <c r="K123" s="236" t="s">
        <v>1992</v>
      </c>
      <c r="L123" s="236" t="s">
        <v>1992</v>
      </c>
      <c r="M123" s="236"/>
      <c r="N123" s="236"/>
      <c r="O123" s="236"/>
      <c r="P123" s="236"/>
      <c r="Q123" s="236"/>
      <c r="R123" s="237"/>
      <c r="S123">
        <v>13</v>
      </c>
    </row>
    <row r="124" spans="1:19" hidden="1">
      <c r="A124" s="229">
        <v>137</v>
      </c>
      <c r="B124" s="230" t="s">
        <v>1289</v>
      </c>
      <c r="C124" s="246" t="s">
        <v>640</v>
      </c>
      <c r="D124" s="246" t="s">
        <v>640</v>
      </c>
      <c r="E124" s="235" t="s">
        <v>640</v>
      </c>
      <c r="F124" s="235" t="s">
        <v>1258</v>
      </c>
      <c r="G124" s="235" t="s">
        <v>1081</v>
      </c>
      <c r="H124" s="235" t="s">
        <v>1283</v>
      </c>
      <c r="I124" s="246" t="s">
        <v>1347</v>
      </c>
      <c r="J124" s="236" t="s">
        <v>1955</v>
      </c>
      <c r="K124" s="236" t="s">
        <v>1992</v>
      </c>
      <c r="L124" s="236" t="s">
        <v>1992</v>
      </c>
      <c r="M124" s="236"/>
      <c r="N124" s="236"/>
      <c r="O124" s="236"/>
      <c r="P124" s="236"/>
      <c r="Q124" s="236"/>
      <c r="R124" s="237"/>
      <c r="S124">
        <v>13</v>
      </c>
    </row>
    <row r="125" spans="1:19" hidden="1">
      <c r="A125" s="442">
        <v>138</v>
      </c>
      <c r="B125" s="230" t="s">
        <v>189</v>
      </c>
      <c r="C125" s="246" t="s">
        <v>1583</v>
      </c>
      <c r="D125" s="246" t="s">
        <v>1583</v>
      </c>
      <c r="E125" s="235" t="s">
        <v>1584</v>
      </c>
      <c r="F125" s="235" t="s">
        <v>1378</v>
      </c>
      <c r="G125" s="235" t="s">
        <v>2176</v>
      </c>
      <c r="H125" s="235" t="s">
        <v>1586</v>
      </c>
      <c r="I125" s="246" t="s">
        <v>1587</v>
      </c>
      <c r="J125" s="236" t="s">
        <v>1955</v>
      </c>
      <c r="K125" s="236" t="s">
        <v>1948</v>
      </c>
      <c r="L125" s="236" t="s">
        <v>1948</v>
      </c>
      <c r="M125" s="236"/>
      <c r="N125" s="236"/>
      <c r="O125" s="236"/>
      <c r="P125" s="236"/>
      <c r="Q125" s="236"/>
      <c r="R125" s="237"/>
      <c r="S125">
        <v>4</v>
      </c>
    </row>
    <row r="126" spans="1:19">
      <c r="A126" s="234">
        <v>123</v>
      </c>
      <c r="B126" s="230" t="s">
        <v>1289</v>
      </c>
      <c r="C126" s="230" t="s">
        <v>640</v>
      </c>
      <c r="D126" s="230" t="s">
        <v>640</v>
      </c>
      <c r="E126" s="235" t="s">
        <v>640</v>
      </c>
      <c r="F126" s="235" t="s">
        <v>1162</v>
      </c>
      <c r="G126" s="235" t="s">
        <v>1164</v>
      </c>
      <c r="H126" s="235" t="s">
        <v>1263</v>
      </c>
      <c r="I126" s="230" t="s">
        <v>1343</v>
      </c>
      <c r="J126" s="236" t="s">
        <v>1945</v>
      </c>
      <c r="K126" s="236" t="s">
        <v>1948</v>
      </c>
      <c r="L126" s="236" t="s">
        <v>1948</v>
      </c>
      <c r="M126" s="450" t="s">
        <v>2275</v>
      </c>
      <c r="N126" s="450" t="s">
        <v>2249</v>
      </c>
      <c r="O126" s="236"/>
      <c r="P126" s="481" t="s">
        <v>2125</v>
      </c>
      <c r="Q126" s="481"/>
      <c r="R126" s="237"/>
      <c r="S126">
        <v>4</v>
      </c>
    </row>
    <row r="127" spans="1:19">
      <c r="A127" s="229">
        <v>124</v>
      </c>
      <c r="B127" s="230" t="s">
        <v>1289</v>
      </c>
      <c r="C127" s="230" t="s">
        <v>640</v>
      </c>
      <c r="D127" s="230" t="s">
        <v>640</v>
      </c>
      <c r="E127" s="235" t="s">
        <v>640</v>
      </c>
      <c r="F127" s="235" t="s">
        <v>1258</v>
      </c>
      <c r="G127" s="235" t="s">
        <v>1164</v>
      </c>
      <c r="H127" s="235" t="s">
        <v>1265</v>
      </c>
      <c r="I127" s="230" t="s">
        <v>1343</v>
      </c>
      <c r="J127" s="236" t="s">
        <v>1945</v>
      </c>
      <c r="K127" s="236" t="s">
        <v>1948</v>
      </c>
      <c r="L127" s="236" t="s">
        <v>1948</v>
      </c>
      <c r="M127" s="450" t="s">
        <v>2275</v>
      </c>
      <c r="N127" s="450" t="s">
        <v>2249</v>
      </c>
      <c r="O127" s="236"/>
      <c r="P127" s="481" t="s">
        <v>206</v>
      </c>
      <c r="Q127" s="481"/>
      <c r="R127" s="237"/>
      <c r="S127">
        <v>4</v>
      </c>
    </row>
    <row r="128" spans="1:19" hidden="1">
      <c r="A128" s="229">
        <v>139</v>
      </c>
      <c r="B128" s="230" t="s">
        <v>189</v>
      </c>
      <c r="C128" s="246" t="s">
        <v>1583</v>
      </c>
      <c r="D128" s="246" t="s">
        <v>1583</v>
      </c>
      <c r="E128" s="235" t="s">
        <v>1584</v>
      </c>
      <c r="F128" s="235" t="s">
        <v>1378</v>
      </c>
      <c r="G128" s="235" t="s">
        <v>1585</v>
      </c>
      <c r="H128" s="235" t="s">
        <v>1588</v>
      </c>
      <c r="I128" s="246" t="s">
        <v>1587</v>
      </c>
      <c r="J128" s="236" t="s">
        <v>1955</v>
      </c>
      <c r="K128" s="236" t="s">
        <v>1948</v>
      </c>
      <c r="L128" s="236" t="s">
        <v>1948</v>
      </c>
      <c r="M128" s="236"/>
      <c r="N128" s="236"/>
      <c r="O128" s="236"/>
      <c r="P128" s="236"/>
      <c r="Q128" s="236"/>
      <c r="R128" s="237"/>
      <c r="S128">
        <v>4</v>
      </c>
    </row>
    <row r="129" spans="1:19" hidden="1">
      <c r="A129" s="234">
        <v>141</v>
      </c>
      <c r="B129" s="230" t="s">
        <v>189</v>
      </c>
      <c r="C129" s="246" t="s">
        <v>1583</v>
      </c>
      <c r="D129" s="246" t="s">
        <v>1583</v>
      </c>
      <c r="E129" s="235" t="s">
        <v>1584</v>
      </c>
      <c r="F129" s="235" t="s">
        <v>1378</v>
      </c>
      <c r="G129" s="235" t="s">
        <v>1585</v>
      </c>
      <c r="H129" s="235" t="s">
        <v>1591</v>
      </c>
      <c r="I129" s="246" t="s">
        <v>1587</v>
      </c>
      <c r="J129" s="236" t="s">
        <v>1955</v>
      </c>
      <c r="K129" s="236" t="s">
        <v>1948</v>
      </c>
      <c r="L129" s="236" t="s">
        <v>1948</v>
      </c>
      <c r="M129" s="236"/>
      <c r="N129" s="236"/>
      <c r="O129" s="236"/>
      <c r="P129" s="236"/>
      <c r="Q129" s="236"/>
      <c r="R129" s="237"/>
      <c r="S129">
        <v>4</v>
      </c>
    </row>
    <row r="130" spans="1:19" hidden="1">
      <c r="A130" s="229">
        <v>142</v>
      </c>
      <c r="B130" s="230" t="s">
        <v>189</v>
      </c>
      <c r="C130" s="246" t="s">
        <v>1583</v>
      </c>
      <c r="D130" s="246" t="s">
        <v>1583</v>
      </c>
      <c r="E130" s="235" t="s">
        <v>1584</v>
      </c>
      <c r="F130" s="235" t="s">
        <v>1378</v>
      </c>
      <c r="G130" s="235" t="s">
        <v>1585</v>
      </c>
      <c r="H130" s="235" t="s">
        <v>1592</v>
      </c>
      <c r="I130" s="246" t="s">
        <v>1593</v>
      </c>
      <c r="J130" s="236" t="s">
        <v>1955</v>
      </c>
      <c r="K130" s="236" t="s">
        <v>1949</v>
      </c>
      <c r="L130" s="236" t="s">
        <v>1949</v>
      </c>
      <c r="M130" s="236"/>
      <c r="N130" s="236"/>
      <c r="O130" s="236"/>
      <c r="P130" s="236"/>
      <c r="Q130" s="236"/>
      <c r="R130" s="237"/>
      <c r="S130">
        <v>4</v>
      </c>
    </row>
    <row r="131" spans="1:19" hidden="1">
      <c r="A131" s="229">
        <v>143</v>
      </c>
      <c r="B131" s="230" t="s">
        <v>189</v>
      </c>
      <c r="C131" s="246" t="s">
        <v>1583</v>
      </c>
      <c r="D131" s="246" t="s">
        <v>1583</v>
      </c>
      <c r="E131" s="235" t="s">
        <v>1584</v>
      </c>
      <c r="F131" s="235" t="s">
        <v>1378</v>
      </c>
      <c r="G131" s="235" t="s">
        <v>1585</v>
      </c>
      <c r="H131" s="235" t="s">
        <v>1594</v>
      </c>
      <c r="I131" s="246" t="s">
        <v>1593</v>
      </c>
      <c r="J131" s="236" t="s">
        <v>1955</v>
      </c>
      <c r="K131" s="236" t="s">
        <v>1949</v>
      </c>
      <c r="L131" s="236" t="s">
        <v>1949</v>
      </c>
      <c r="M131" s="236"/>
      <c r="N131" s="236"/>
      <c r="O131" s="236"/>
      <c r="P131" s="236"/>
      <c r="Q131" s="236"/>
      <c r="R131" s="237"/>
      <c r="S131">
        <v>4</v>
      </c>
    </row>
    <row r="132" spans="1:19" hidden="1">
      <c r="A132" s="234">
        <v>144</v>
      </c>
      <c r="B132" s="230" t="s">
        <v>189</v>
      </c>
      <c r="C132" s="246" t="s">
        <v>1583</v>
      </c>
      <c r="D132" s="246" t="s">
        <v>1583</v>
      </c>
      <c r="E132" s="235" t="s">
        <v>1584</v>
      </c>
      <c r="F132" s="235" t="s">
        <v>1595</v>
      </c>
      <c r="G132" s="235" t="s">
        <v>1081</v>
      </c>
      <c r="H132" s="235" t="s">
        <v>1596</v>
      </c>
      <c r="I132" s="246" t="s">
        <v>1597</v>
      </c>
      <c r="J132" s="236" t="s">
        <v>1955</v>
      </c>
      <c r="K132" s="236" t="s">
        <v>1993</v>
      </c>
      <c r="L132" s="236" t="s">
        <v>1993</v>
      </c>
      <c r="M132" s="236"/>
      <c r="N132" s="236"/>
      <c r="O132" s="236"/>
      <c r="P132" s="236"/>
      <c r="Q132" s="236"/>
      <c r="R132" s="237"/>
      <c r="S132">
        <v>13</v>
      </c>
    </row>
    <row r="133" spans="1:19" hidden="1">
      <c r="A133" s="229">
        <v>145</v>
      </c>
      <c r="B133" s="230" t="s">
        <v>189</v>
      </c>
      <c r="C133" s="246" t="s">
        <v>1583</v>
      </c>
      <c r="D133" s="246" t="s">
        <v>1583</v>
      </c>
      <c r="E133" s="235" t="s">
        <v>1584</v>
      </c>
      <c r="F133" s="235" t="s">
        <v>1595</v>
      </c>
      <c r="G133" s="235" t="s">
        <v>1081</v>
      </c>
      <c r="H133" s="235" t="s">
        <v>1598</v>
      </c>
      <c r="I133" s="246" t="s">
        <v>1597</v>
      </c>
      <c r="J133" s="236" t="s">
        <v>1955</v>
      </c>
      <c r="K133" s="236" t="s">
        <v>1993</v>
      </c>
      <c r="L133" s="236" t="s">
        <v>1993</v>
      </c>
      <c r="M133" s="236"/>
      <c r="N133" s="236"/>
      <c r="O133" s="236"/>
      <c r="P133" s="236"/>
      <c r="Q133" s="236"/>
      <c r="R133" s="237"/>
      <c r="S133">
        <v>13</v>
      </c>
    </row>
    <row r="134" spans="1:19" hidden="1">
      <c r="A134" s="229">
        <v>146</v>
      </c>
      <c r="B134" s="230" t="s">
        <v>189</v>
      </c>
      <c r="C134" s="235" t="s">
        <v>1583</v>
      </c>
      <c r="D134" s="235" t="s">
        <v>1583</v>
      </c>
      <c r="E134" s="235" t="s">
        <v>1584</v>
      </c>
      <c r="F134" s="235" t="s">
        <v>1595</v>
      </c>
      <c r="G134" s="235" t="s">
        <v>1081</v>
      </c>
      <c r="H134" s="235" t="s">
        <v>1599</v>
      </c>
      <c r="I134" s="235" t="s">
        <v>1597</v>
      </c>
      <c r="J134" s="236" t="s">
        <v>1955</v>
      </c>
      <c r="K134" s="236" t="s">
        <v>1994</v>
      </c>
      <c r="L134" s="236" t="s">
        <v>1994</v>
      </c>
      <c r="M134" s="236"/>
      <c r="N134" s="236"/>
      <c r="O134" s="236"/>
      <c r="P134" s="236"/>
      <c r="Q134" s="236"/>
      <c r="R134" s="237"/>
      <c r="S134">
        <v>13</v>
      </c>
    </row>
    <row r="135" spans="1:19">
      <c r="A135" s="234">
        <v>132</v>
      </c>
      <c r="B135" s="230" t="s">
        <v>1289</v>
      </c>
      <c r="C135" s="235" t="s">
        <v>640</v>
      </c>
      <c r="D135" s="235" t="s">
        <v>640</v>
      </c>
      <c r="E135" s="235" t="s">
        <v>640</v>
      </c>
      <c r="F135" s="235" t="s">
        <v>1258</v>
      </c>
      <c r="G135" s="235" t="s">
        <v>1164</v>
      </c>
      <c r="H135" s="235" t="s">
        <v>1345</v>
      </c>
      <c r="I135" s="235" t="s">
        <v>1346</v>
      </c>
      <c r="J135" s="236" t="s">
        <v>1945</v>
      </c>
      <c r="K135" s="236" t="s">
        <v>1948</v>
      </c>
      <c r="L135" s="236" t="s">
        <v>1948</v>
      </c>
      <c r="M135" s="450" t="s">
        <v>2275</v>
      </c>
      <c r="N135" s="450" t="s">
        <v>2249</v>
      </c>
      <c r="O135" s="236"/>
      <c r="P135" s="481" t="s">
        <v>2125</v>
      </c>
      <c r="Q135" s="481"/>
      <c r="R135" s="237"/>
      <c r="S135">
        <v>4</v>
      </c>
    </row>
    <row r="136" spans="1:19" ht="135" hidden="1">
      <c r="A136" s="442">
        <v>147</v>
      </c>
      <c r="B136" s="230" t="s">
        <v>189</v>
      </c>
      <c r="C136" s="235" t="s">
        <v>1583</v>
      </c>
      <c r="D136" s="235" t="s">
        <v>1583</v>
      </c>
      <c r="E136" s="235" t="s">
        <v>1584</v>
      </c>
      <c r="F136" s="235" t="s">
        <v>1595</v>
      </c>
      <c r="G136" s="235" t="s">
        <v>1081</v>
      </c>
      <c r="H136" s="243" t="s">
        <v>1600</v>
      </c>
      <c r="I136" s="235" t="s">
        <v>1597</v>
      </c>
      <c r="J136" s="236" t="s">
        <v>1955</v>
      </c>
      <c r="K136" s="236" t="s">
        <v>1994</v>
      </c>
      <c r="L136" s="236" t="s">
        <v>1994</v>
      </c>
      <c r="M136" s="236"/>
      <c r="N136" s="236"/>
      <c r="O136" s="236"/>
      <c r="P136" s="236"/>
      <c r="Q136" s="236"/>
      <c r="R136" s="237"/>
      <c r="S136">
        <v>13</v>
      </c>
    </row>
    <row r="137" spans="1:19" ht="108" hidden="1">
      <c r="A137" s="229">
        <v>148</v>
      </c>
      <c r="B137" s="230" t="s">
        <v>189</v>
      </c>
      <c r="C137" s="235" t="s">
        <v>1583</v>
      </c>
      <c r="D137" s="235" t="s">
        <v>1583</v>
      </c>
      <c r="E137" s="235" t="s">
        <v>1584</v>
      </c>
      <c r="F137" s="235" t="s">
        <v>1601</v>
      </c>
      <c r="G137" s="235" t="s">
        <v>1081</v>
      </c>
      <c r="H137" s="243" t="s">
        <v>1602</v>
      </c>
      <c r="I137" s="235" t="s">
        <v>1603</v>
      </c>
      <c r="J137" s="236" t="s">
        <v>1955</v>
      </c>
      <c r="K137" s="236" t="s">
        <v>1995</v>
      </c>
      <c r="L137" s="236" t="s">
        <v>1995</v>
      </c>
      <c r="M137" s="236"/>
      <c r="N137" s="236"/>
      <c r="O137" s="236"/>
      <c r="P137" s="236"/>
      <c r="Q137" s="236"/>
      <c r="R137" s="237"/>
      <c r="S137">
        <v>14</v>
      </c>
    </row>
    <row r="138" spans="1:19" hidden="1">
      <c r="A138" s="441">
        <v>149</v>
      </c>
      <c r="B138" s="230" t="s">
        <v>189</v>
      </c>
      <c r="C138" s="235" t="s">
        <v>1583</v>
      </c>
      <c r="D138" s="235" t="s">
        <v>1583</v>
      </c>
      <c r="E138" s="235" t="s">
        <v>1584</v>
      </c>
      <c r="F138" s="235" t="s">
        <v>1601</v>
      </c>
      <c r="G138" s="235" t="s">
        <v>1081</v>
      </c>
      <c r="H138" s="235" t="s">
        <v>1604</v>
      </c>
      <c r="I138" s="235" t="s">
        <v>1603</v>
      </c>
      <c r="J138" s="236" t="s">
        <v>1955</v>
      </c>
      <c r="K138" s="236" t="s">
        <v>1995</v>
      </c>
      <c r="L138" s="236" t="s">
        <v>1995</v>
      </c>
      <c r="M138" s="236"/>
      <c r="N138" s="236"/>
      <c r="O138" s="236"/>
      <c r="P138" s="236"/>
      <c r="Q138" s="236"/>
      <c r="R138" s="237"/>
      <c r="S138">
        <v>14</v>
      </c>
    </row>
    <row r="139" spans="1:19" hidden="1">
      <c r="A139" s="442">
        <v>150</v>
      </c>
      <c r="B139" s="230" t="s">
        <v>189</v>
      </c>
      <c r="C139" s="235" t="s">
        <v>1583</v>
      </c>
      <c r="D139" s="235" t="s">
        <v>1583</v>
      </c>
      <c r="E139" s="235" t="s">
        <v>1584</v>
      </c>
      <c r="F139" s="235"/>
      <c r="G139" s="235" t="s">
        <v>1081</v>
      </c>
      <c r="H139" s="235" t="s">
        <v>1605</v>
      </c>
      <c r="I139" s="235" t="s">
        <v>1603</v>
      </c>
      <c r="J139" s="236" t="s">
        <v>1955</v>
      </c>
      <c r="K139" s="236" t="s">
        <v>1996</v>
      </c>
      <c r="L139" s="236" t="s">
        <v>1996</v>
      </c>
      <c r="M139" s="236"/>
      <c r="N139" s="236"/>
      <c r="O139" s="236"/>
      <c r="P139" s="236"/>
      <c r="Q139" s="236"/>
      <c r="R139" s="237"/>
      <c r="S139">
        <v>14</v>
      </c>
    </row>
    <row r="140" spans="1:19" hidden="1">
      <c r="A140" s="229">
        <v>151</v>
      </c>
      <c r="B140" s="230" t="s">
        <v>189</v>
      </c>
      <c r="C140" s="235" t="s">
        <v>1583</v>
      </c>
      <c r="D140" s="235" t="s">
        <v>1583</v>
      </c>
      <c r="E140" s="235" t="s">
        <v>1584</v>
      </c>
      <c r="F140" s="235"/>
      <c r="G140" s="235" t="s">
        <v>1081</v>
      </c>
      <c r="H140" s="235" t="s">
        <v>1606</v>
      </c>
      <c r="I140" s="235" t="s">
        <v>1603</v>
      </c>
      <c r="J140" s="236" t="s">
        <v>1955</v>
      </c>
      <c r="K140" s="236" t="s">
        <v>1997</v>
      </c>
      <c r="L140" s="236" t="s">
        <v>1997</v>
      </c>
      <c r="M140" s="236"/>
      <c r="N140" s="236"/>
      <c r="O140" s="236"/>
      <c r="P140" s="236"/>
      <c r="Q140" s="236"/>
      <c r="R140" s="237"/>
      <c r="S140">
        <v>14</v>
      </c>
    </row>
    <row r="141" spans="1:19" hidden="1">
      <c r="A141" s="441">
        <v>152</v>
      </c>
      <c r="B141" s="230" t="s">
        <v>189</v>
      </c>
      <c r="C141" s="235" t="s">
        <v>1583</v>
      </c>
      <c r="D141" s="235" t="s">
        <v>1583</v>
      </c>
      <c r="E141" s="235" t="s">
        <v>1584</v>
      </c>
      <c r="F141" s="235" t="s">
        <v>1607</v>
      </c>
      <c r="G141" s="235" t="s">
        <v>1081</v>
      </c>
      <c r="H141" s="235" t="s">
        <v>1608</v>
      </c>
      <c r="I141" s="235" t="s">
        <v>1609</v>
      </c>
      <c r="J141" s="236" t="s">
        <v>1955</v>
      </c>
      <c r="K141" s="236" t="s">
        <v>1998</v>
      </c>
      <c r="L141" s="236" t="s">
        <v>1998</v>
      </c>
      <c r="M141" s="236"/>
      <c r="N141" s="236"/>
      <c r="O141" s="236"/>
      <c r="P141" s="236"/>
      <c r="Q141" s="236"/>
      <c r="R141" s="237"/>
      <c r="S141">
        <v>14</v>
      </c>
    </row>
    <row r="142" spans="1:19" hidden="1">
      <c r="A142" s="442">
        <v>153</v>
      </c>
      <c r="B142" s="230" t="s">
        <v>189</v>
      </c>
      <c r="C142" s="235" t="s">
        <v>1583</v>
      </c>
      <c r="D142" s="235" t="s">
        <v>1583</v>
      </c>
      <c r="E142" s="235" t="s">
        <v>1584</v>
      </c>
      <c r="F142" s="235" t="s">
        <v>1607</v>
      </c>
      <c r="G142" s="235" t="s">
        <v>1081</v>
      </c>
      <c r="H142" s="235" t="s">
        <v>1610</v>
      </c>
      <c r="I142" s="235" t="s">
        <v>1611</v>
      </c>
      <c r="J142" s="236" t="s">
        <v>1955</v>
      </c>
      <c r="K142" s="236" t="s">
        <v>1998</v>
      </c>
      <c r="L142" s="236" t="s">
        <v>1998</v>
      </c>
      <c r="M142" s="236"/>
      <c r="N142" s="236"/>
      <c r="O142" s="236"/>
      <c r="P142" s="236"/>
      <c r="Q142" s="236"/>
      <c r="R142" s="237"/>
      <c r="S142">
        <v>14</v>
      </c>
    </row>
    <row r="143" spans="1:19" s="437" customFormat="1">
      <c r="A143" s="229">
        <v>154</v>
      </c>
      <c r="B143" s="230" t="s">
        <v>189</v>
      </c>
      <c r="C143" s="235" t="s">
        <v>1583</v>
      </c>
      <c r="D143" s="235" t="s">
        <v>1583</v>
      </c>
      <c r="E143" s="235" t="s">
        <v>1584</v>
      </c>
      <c r="F143" s="235" t="s">
        <v>1607</v>
      </c>
      <c r="G143" s="235" t="s">
        <v>1223</v>
      </c>
      <c r="H143" s="235" t="s">
        <v>1612</v>
      </c>
      <c r="I143" s="235" t="s">
        <v>1611</v>
      </c>
      <c r="J143" s="236" t="s">
        <v>1955</v>
      </c>
      <c r="K143" s="236" t="s">
        <v>2017</v>
      </c>
      <c r="L143" s="236" t="s">
        <v>2017</v>
      </c>
      <c r="M143" s="236" t="s">
        <v>2013</v>
      </c>
      <c r="N143" s="236" t="s">
        <v>2125</v>
      </c>
      <c r="O143" s="236"/>
      <c r="P143" s="481" t="s">
        <v>2125</v>
      </c>
      <c r="Q143" s="481"/>
      <c r="R143" s="237"/>
      <c r="S143">
        <v>1</v>
      </c>
    </row>
    <row r="144" spans="1:19" hidden="1">
      <c r="A144" s="441">
        <v>155</v>
      </c>
      <c r="B144" s="230" t="s">
        <v>189</v>
      </c>
      <c r="C144" s="235" t="s">
        <v>1583</v>
      </c>
      <c r="D144" s="235" t="s">
        <v>1583</v>
      </c>
      <c r="E144" s="235" t="s">
        <v>1584</v>
      </c>
      <c r="F144" s="235" t="s">
        <v>1607</v>
      </c>
      <c r="G144" s="235" t="s">
        <v>1081</v>
      </c>
      <c r="H144" s="235" t="s">
        <v>1613</v>
      </c>
      <c r="I144" s="235" t="s">
        <v>1611</v>
      </c>
      <c r="J144" s="236" t="s">
        <v>1955</v>
      </c>
      <c r="K144" s="236" t="s">
        <v>1999</v>
      </c>
      <c r="L144" s="236" t="s">
        <v>1999</v>
      </c>
      <c r="M144" s="236"/>
      <c r="N144" s="236"/>
      <c r="O144" s="236"/>
      <c r="P144" s="236"/>
      <c r="Q144" s="236"/>
      <c r="R144" s="237"/>
      <c r="S144">
        <v>14</v>
      </c>
    </row>
    <row r="145" spans="1:19" hidden="1">
      <c r="A145" s="229">
        <v>157</v>
      </c>
      <c r="B145" s="230" t="s">
        <v>189</v>
      </c>
      <c r="C145" s="235" t="s">
        <v>1583</v>
      </c>
      <c r="D145" s="235" t="s">
        <v>1583</v>
      </c>
      <c r="E145" s="235" t="s">
        <v>1584</v>
      </c>
      <c r="F145" s="235"/>
      <c r="G145" s="235" t="s">
        <v>1081</v>
      </c>
      <c r="H145" s="235" t="s">
        <v>1616</v>
      </c>
      <c r="I145" s="235" t="s">
        <v>1615</v>
      </c>
      <c r="J145" s="236" t="s">
        <v>1955</v>
      </c>
      <c r="K145" s="236" t="s">
        <v>1999</v>
      </c>
      <c r="L145" s="236" t="s">
        <v>1999</v>
      </c>
      <c r="M145" s="236"/>
      <c r="N145" s="236"/>
      <c r="O145" s="236"/>
      <c r="P145" s="236"/>
      <c r="Q145" s="236"/>
      <c r="R145" s="237"/>
      <c r="S145">
        <v>14</v>
      </c>
    </row>
    <row r="146" spans="1:19" hidden="1">
      <c r="A146" s="442">
        <v>159</v>
      </c>
      <c r="B146" s="230" t="s">
        <v>189</v>
      </c>
      <c r="C146" s="235" t="s">
        <v>1583</v>
      </c>
      <c r="D146" s="235" t="s">
        <v>1583</v>
      </c>
      <c r="E146" s="235" t="s">
        <v>1617</v>
      </c>
      <c r="F146" s="235"/>
      <c r="G146" s="235" t="s">
        <v>1081</v>
      </c>
      <c r="H146" s="235" t="s">
        <v>1618</v>
      </c>
      <c r="I146" s="235" t="s">
        <v>1619</v>
      </c>
      <c r="J146" s="236" t="s">
        <v>1955</v>
      </c>
      <c r="K146" s="236" t="s">
        <v>2000</v>
      </c>
      <c r="L146" s="236" t="s">
        <v>2000</v>
      </c>
      <c r="M146" s="236"/>
      <c r="N146" s="236"/>
      <c r="O146" s="236"/>
      <c r="P146" s="236"/>
      <c r="Q146" s="236"/>
      <c r="R146" s="237"/>
      <c r="S146">
        <v>15</v>
      </c>
    </row>
    <row r="147" spans="1:19" hidden="1">
      <c r="A147" s="441">
        <v>161</v>
      </c>
      <c r="B147" s="230" t="s">
        <v>189</v>
      </c>
      <c r="C147" s="235" t="s">
        <v>1583</v>
      </c>
      <c r="D147" s="235" t="s">
        <v>1583</v>
      </c>
      <c r="E147" s="235" t="s">
        <v>1617</v>
      </c>
      <c r="F147" s="235"/>
      <c r="G147" s="235" t="s">
        <v>1081</v>
      </c>
      <c r="H147" s="235" t="s">
        <v>1621</v>
      </c>
      <c r="I147" s="235" t="s">
        <v>1619</v>
      </c>
      <c r="J147" s="236" t="s">
        <v>1955</v>
      </c>
      <c r="K147" s="236" t="s">
        <v>2000</v>
      </c>
      <c r="L147" s="236" t="s">
        <v>2000</v>
      </c>
      <c r="M147" s="236"/>
      <c r="N147" s="236"/>
      <c r="O147" s="236"/>
      <c r="P147" s="236"/>
      <c r="Q147" s="236"/>
      <c r="R147" s="237"/>
      <c r="S147">
        <v>15</v>
      </c>
    </row>
    <row r="148" spans="1:19" hidden="1">
      <c r="A148" s="442">
        <v>162</v>
      </c>
      <c r="B148" s="230" t="s">
        <v>189</v>
      </c>
      <c r="C148" s="235" t="s">
        <v>1583</v>
      </c>
      <c r="D148" s="235" t="s">
        <v>1583</v>
      </c>
      <c r="E148" s="235" t="s">
        <v>1617</v>
      </c>
      <c r="F148" s="235"/>
      <c r="G148" s="235" t="s">
        <v>1081</v>
      </c>
      <c r="H148" s="235" t="s">
        <v>1622</v>
      </c>
      <c r="I148" s="235" t="s">
        <v>1619</v>
      </c>
      <c r="J148" s="236" t="s">
        <v>1955</v>
      </c>
      <c r="K148" s="236" t="s">
        <v>2001</v>
      </c>
      <c r="L148" s="236" t="s">
        <v>2001</v>
      </c>
      <c r="M148" s="236"/>
      <c r="N148" s="236"/>
      <c r="O148" s="236"/>
      <c r="P148" s="236"/>
      <c r="Q148" s="236"/>
      <c r="R148" s="237"/>
      <c r="S148">
        <v>15</v>
      </c>
    </row>
    <row r="149" spans="1:19" hidden="1">
      <c r="A149" s="229">
        <v>163</v>
      </c>
      <c r="B149" s="230" t="s">
        <v>189</v>
      </c>
      <c r="C149" s="235" t="s">
        <v>1583</v>
      </c>
      <c r="D149" s="235" t="s">
        <v>1583</v>
      </c>
      <c r="E149" s="235" t="s">
        <v>1617</v>
      </c>
      <c r="F149" s="235" t="s">
        <v>1376</v>
      </c>
      <c r="G149" s="235" t="s">
        <v>1079</v>
      </c>
      <c r="H149" s="235" t="s">
        <v>1623</v>
      </c>
      <c r="I149" s="235" t="s">
        <v>1619</v>
      </c>
      <c r="J149" s="236" t="s">
        <v>1955</v>
      </c>
      <c r="K149" s="236" t="s">
        <v>2084</v>
      </c>
      <c r="L149" s="236" t="s">
        <v>2084</v>
      </c>
      <c r="M149" s="236"/>
      <c r="N149" s="236"/>
      <c r="O149" s="236"/>
      <c r="P149" s="236"/>
      <c r="Q149" s="236"/>
      <c r="R149" s="237"/>
      <c r="S149">
        <v>18</v>
      </c>
    </row>
    <row r="150" spans="1:19" hidden="1">
      <c r="A150" s="441">
        <v>164</v>
      </c>
      <c r="B150" s="230" t="s">
        <v>189</v>
      </c>
      <c r="C150" s="235" t="s">
        <v>1583</v>
      </c>
      <c r="D150" s="235" t="s">
        <v>1583</v>
      </c>
      <c r="E150" s="235" t="s">
        <v>1617</v>
      </c>
      <c r="F150" s="235" t="s">
        <v>1376</v>
      </c>
      <c r="G150" s="235" t="s">
        <v>1079</v>
      </c>
      <c r="H150" s="235" t="s">
        <v>1624</v>
      </c>
      <c r="I150" s="235" t="s">
        <v>1619</v>
      </c>
      <c r="J150" s="236" t="s">
        <v>1955</v>
      </c>
      <c r="K150" s="236" t="s">
        <v>2084</v>
      </c>
      <c r="L150" s="236" t="s">
        <v>2084</v>
      </c>
      <c r="M150" s="236"/>
      <c r="N150" s="236"/>
      <c r="O150" s="236"/>
      <c r="P150" s="236"/>
      <c r="Q150" s="236"/>
      <c r="R150" s="237"/>
      <c r="S150">
        <v>18</v>
      </c>
    </row>
    <row r="151" spans="1:19" hidden="1">
      <c r="A151" s="442">
        <v>165</v>
      </c>
      <c r="B151" s="230" t="s">
        <v>189</v>
      </c>
      <c r="C151" s="235" t="s">
        <v>1583</v>
      </c>
      <c r="D151" s="235" t="s">
        <v>1583</v>
      </c>
      <c r="E151" s="235" t="s">
        <v>1617</v>
      </c>
      <c r="F151" s="235" t="s">
        <v>1376</v>
      </c>
      <c r="G151" s="235" t="s">
        <v>1079</v>
      </c>
      <c r="H151" s="235" t="s">
        <v>1625</v>
      </c>
      <c r="I151" s="235" t="s">
        <v>1619</v>
      </c>
      <c r="J151" s="236" t="s">
        <v>1955</v>
      </c>
      <c r="K151" s="236" t="s">
        <v>2086</v>
      </c>
      <c r="L151" s="236" t="s">
        <v>2086</v>
      </c>
      <c r="M151" s="236"/>
      <c r="N151" s="236"/>
      <c r="O151" s="236"/>
      <c r="P151" s="236"/>
      <c r="Q151" s="236"/>
      <c r="R151" s="237"/>
      <c r="S151">
        <v>18</v>
      </c>
    </row>
    <row r="152" spans="1:19" hidden="1">
      <c r="A152" s="229">
        <v>166</v>
      </c>
      <c r="B152" s="230" t="s">
        <v>189</v>
      </c>
      <c r="C152" s="235" t="s">
        <v>1583</v>
      </c>
      <c r="D152" s="235" t="s">
        <v>1583</v>
      </c>
      <c r="E152" s="235" t="s">
        <v>1617</v>
      </c>
      <c r="F152" s="235" t="s">
        <v>1376</v>
      </c>
      <c r="G152" s="235" t="s">
        <v>1079</v>
      </c>
      <c r="H152" s="235" t="s">
        <v>1626</v>
      </c>
      <c r="I152" s="235" t="s">
        <v>1619</v>
      </c>
      <c r="J152" s="236" t="s">
        <v>1955</v>
      </c>
      <c r="K152" s="236" t="s">
        <v>2086</v>
      </c>
      <c r="L152" s="236" t="s">
        <v>2086</v>
      </c>
      <c r="M152" s="236"/>
      <c r="N152" s="236"/>
      <c r="O152" s="236"/>
      <c r="P152" s="236"/>
      <c r="Q152" s="236"/>
      <c r="R152" s="237"/>
      <c r="S152">
        <v>18</v>
      </c>
    </row>
    <row r="153" spans="1:19" hidden="1">
      <c r="A153" s="441">
        <v>175</v>
      </c>
      <c r="B153" s="230" t="s">
        <v>189</v>
      </c>
      <c r="C153" s="444" t="s">
        <v>1583</v>
      </c>
      <c r="D153" s="444" t="s">
        <v>1583</v>
      </c>
      <c r="E153" s="444" t="s">
        <v>1635</v>
      </c>
      <c r="F153" s="444"/>
      <c r="G153" s="444" t="s">
        <v>1081</v>
      </c>
      <c r="H153" s="444" t="s">
        <v>1636</v>
      </c>
      <c r="I153" s="444" t="s">
        <v>1637</v>
      </c>
      <c r="J153" s="54" t="s">
        <v>1955</v>
      </c>
      <c r="K153" s="54" t="s">
        <v>2001</v>
      </c>
      <c r="L153" s="54" t="s">
        <v>2001</v>
      </c>
      <c r="M153" s="54"/>
      <c r="N153" s="54"/>
      <c r="O153" s="54"/>
      <c r="P153" s="54"/>
      <c r="Q153" s="54"/>
      <c r="R153" s="237"/>
      <c r="S153">
        <v>15</v>
      </c>
    </row>
    <row r="154" spans="1:19" hidden="1">
      <c r="A154" s="229">
        <v>176</v>
      </c>
      <c r="B154" s="230" t="s">
        <v>189</v>
      </c>
      <c r="C154" s="444" t="s">
        <v>1583</v>
      </c>
      <c r="D154" s="444" t="s">
        <v>1583</v>
      </c>
      <c r="E154" s="444" t="s">
        <v>1635</v>
      </c>
      <c r="F154" s="444"/>
      <c r="G154" s="444" t="s">
        <v>1081</v>
      </c>
      <c r="H154" s="235" t="s">
        <v>1638</v>
      </c>
      <c r="I154" s="444" t="s">
        <v>1639</v>
      </c>
      <c r="J154" s="236" t="s">
        <v>1955</v>
      </c>
      <c r="K154" s="236" t="s">
        <v>2002</v>
      </c>
      <c r="L154" s="236" t="s">
        <v>2002</v>
      </c>
      <c r="M154" s="236"/>
      <c r="N154" s="236"/>
      <c r="O154" s="236"/>
      <c r="P154" s="236"/>
      <c r="Q154" s="236"/>
      <c r="R154" s="237"/>
      <c r="S154">
        <v>15</v>
      </c>
    </row>
    <row r="155" spans="1:19">
      <c r="A155" s="229">
        <v>190</v>
      </c>
      <c r="B155" s="230" t="s">
        <v>189</v>
      </c>
      <c r="C155" s="444" t="s">
        <v>1641</v>
      </c>
      <c r="D155" s="444" t="s">
        <v>1663</v>
      </c>
      <c r="E155" s="235" t="s">
        <v>1664</v>
      </c>
      <c r="F155" s="235"/>
      <c r="G155" s="235" t="s">
        <v>1589</v>
      </c>
      <c r="H155" s="235" t="s">
        <v>1665</v>
      </c>
      <c r="I155" s="444" t="s">
        <v>1666</v>
      </c>
      <c r="J155" s="236" t="s">
        <v>1955</v>
      </c>
      <c r="K155" s="236" t="s">
        <v>2107</v>
      </c>
      <c r="L155" s="236" t="s">
        <v>2107</v>
      </c>
      <c r="M155" s="236" t="s">
        <v>2161</v>
      </c>
      <c r="N155" s="236" t="s">
        <v>2162</v>
      </c>
      <c r="O155" s="236"/>
      <c r="P155" s="481" t="s">
        <v>2125</v>
      </c>
      <c r="Q155" s="481"/>
      <c r="R155" s="237"/>
      <c r="S155">
        <v>3</v>
      </c>
    </row>
    <row r="156" spans="1:19" ht="54">
      <c r="A156" s="441">
        <v>191</v>
      </c>
      <c r="B156" s="230" t="s">
        <v>189</v>
      </c>
      <c r="C156" s="444" t="s">
        <v>1641</v>
      </c>
      <c r="D156" s="444" t="s">
        <v>1663</v>
      </c>
      <c r="E156" s="235" t="s">
        <v>1664</v>
      </c>
      <c r="F156" s="235" t="s">
        <v>1667</v>
      </c>
      <c r="G156" s="235" t="s">
        <v>1223</v>
      </c>
      <c r="H156" s="243" t="s">
        <v>1668</v>
      </c>
      <c r="I156" s="444" t="s">
        <v>1666</v>
      </c>
      <c r="J156" s="236" t="s">
        <v>1955</v>
      </c>
      <c r="K156" s="236" t="s">
        <v>2017</v>
      </c>
      <c r="L156" s="236" t="s">
        <v>2017</v>
      </c>
      <c r="M156" s="236" t="s">
        <v>2124</v>
      </c>
      <c r="N156" s="236" t="s">
        <v>2125</v>
      </c>
      <c r="O156" s="236"/>
      <c r="P156" s="481" t="s">
        <v>2125</v>
      </c>
      <c r="Q156" s="481"/>
      <c r="R156" s="237"/>
      <c r="S156">
        <v>1</v>
      </c>
    </row>
    <row r="157" spans="1:19" hidden="1">
      <c r="A157" s="442">
        <v>192</v>
      </c>
      <c r="B157" s="230" t="s">
        <v>189</v>
      </c>
      <c r="C157" s="444" t="s">
        <v>1641</v>
      </c>
      <c r="D157" s="444" t="s">
        <v>1663</v>
      </c>
      <c r="E157" s="235" t="s">
        <v>1664</v>
      </c>
      <c r="F157" s="235" t="s">
        <v>1667</v>
      </c>
      <c r="G157" s="235" t="s">
        <v>1081</v>
      </c>
      <c r="H157" s="235" t="s">
        <v>1669</v>
      </c>
      <c r="I157" s="444" t="s">
        <v>1670</v>
      </c>
      <c r="J157" s="236" t="s">
        <v>1955</v>
      </c>
      <c r="K157" s="236" t="s">
        <v>2002</v>
      </c>
      <c r="L157" s="236" t="s">
        <v>2002</v>
      </c>
      <c r="M157" s="236"/>
      <c r="N157" s="236"/>
      <c r="O157" s="236"/>
      <c r="P157" s="236"/>
      <c r="Q157" s="236"/>
      <c r="R157" s="237"/>
      <c r="S157">
        <v>15</v>
      </c>
    </row>
    <row r="158" spans="1:19" hidden="1">
      <c r="A158" s="229">
        <v>193</v>
      </c>
      <c r="B158" s="230" t="s">
        <v>189</v>
      </c>
      <c r="C158" s="444" t="s">
        <v>1641</v>
      </c>
      <c r="D158" s="444" t="s">
        <v>1663</v>
      </c>
      <c r="E158" s="235" t="s">
        <v>1664</v>
      </c>
      <c r="F158" s="235" t="s">
        <v>1667</v>
      </c>
      <c r="G158" s="235" t="s">
        <v>1081</v>
      </c>
      <c r="H158" s="235" t="s">
        <v>1671</v>
      </c>
      <c r="I158" s="444" t="s">
        <v>1670</v>
      </c>
      <c r="J158" s="236" t="s">
        <v>1955</v>
      </c>
      <c r="K158" s="236" t="s">
        <v>2003</v>
      </c>
      <c r="L158" s="236" t="s">
        <v>2003</v>
      </c>
      <c r="M158" s="236"/>
      <c r="N158" s="236"/>
      <c r="O158" s="236"/>
      <c r="P158" s="236"/>
      <c r="Q158" s="236"/>
      <c r="R158" s="237"/>
      <c r="S158">
        <v>15</v>
      </c>
    </row>
    <row r="159" spans="1:19" ht="94.5">
      <c r="A159" s="234">
        <v>156</v>
      </c>
      <c r="B159" s="230" t="s">
        <v>189</v>
      </c>
      <c r="C159" s="235" t="s">
        <v>1583</v>
      </c>
      <c r="D159" s="235" t="s">
        <v>1583</v>
      </c>
      <c r="E159" s="235" t="s">
        <v>2170</v>
      </c>
      <c r="F159" s="235"/>
      <c r="G159" s="235" t="s">
        <v>2156</v>
      </c>
      <c r="H159" s="243" t="s">
        <v>2169</v>
      </c>
      <c r="I159" s="235" t="s">
        <v>1615</v>
      </c>
      <c r="J159" s="236" t="s">
        <v>1945</v>
      </c>
      <c r="K159" s="236" t="s">
        <v>2015</v>
      </c>
      <c r="L159" s="236" t="s">
        <v>2015</v>
      </c>
      <c r="M159" s="278" t="s">
        <v>2163</v>
      </c>
      <c r="N159" s="278" t="s">
        <v>2164</v>
      </c>
      <c r="O159" s="236"/>
      <c r="P159" s="481" t="s">
        <v>2278</v>
      </c>
      <c r="Q159" s="481"/>
      <c r="R159" s="237"/>
      <c r="S159">
        <v>3</v>
      </c>
    </row>
    <row r="160" spans="1:19" hidden="1">
      <c r="A160" s="229">
        <v>194</v>
      </c>
      <c r="B160" s="230" t="s">
        <v>189</v>
      </c>
      <c r="C160" s="444" t="s">
        <v>1641</v>
      </c>
      <c r="D160" s="444" t="s">
        <v>1663</v>
      </c>
      <c r="E160" s="235" t="s">
        <v>1664</v>
      </c>
      <c r="F160" s="235" t="s">
        <v>1667</v>
      </c>
      <c r="G160" s="235" t="s">
        <v>1081</v>
      </c>
      <c r="H160" s="235" t="s">
        <v>1672</v>
      </c>
      <c r="I160" s="444" t="s">
        <v>1670</v>
      </c>
      <c r="J160" s="236" t="s">
        <v>1955</v>
      </c>
      <c r="K160" s="236" t="s">
        <v>2003</v>
      </c>
      <c r="L160" s="236" t="s">
        <v>2003</v>
      </c>
      <c r="M160" s="236"/>
      <c r="N160" s="236"/>
      <c r="O160" s="236"/>
      <c r="P160" s="236"/>
      <c r="Q160" s="236"/>
      <c r="R160" s="237"/>
      <c r="S160">
        <v>15</v>
      </c>
    </row>
    <row r="161" spans="1:19">
      <c r="A161" s="229">
        <v>158</v>
      </c>
      <c r="B161" s="230" t="s">
        <v>189</v>
      </c>
      <c r="C161" s="235" t="s">
        <v>1583</v>
      </c>
      <c r="D161" s="235" t="s">
        <v>1583</v>
      </c>
      <c r="E161" s="235" t="s">
        <v>1584</v>
      </c>
      <c r="F161" s="235"/>
      <c r="G161" s="235" t="s">
        <v>1614</v>
      </c>
      <c r="H161" s="235" t="s">
        <v>2229</v>
      </c>
      <c r="I161" s="235" t="s">
        <v>1615</v>
      </c>
      <c r="J161" s="236" t="s">
        <v>1945</v>
      </c>
      <c r="K161" s="236" t="s">
        <v>2105</v>
      </c>
      <c r="L161" s="236" t="s">
        <v>2105</v>
      </c>
      <c r="M161" s="278" t="s">
        <v>2163</v>
      </c>
      <c r="N161" s="278" t="s">
        <v>2164</v>
      </c>
      <c r="O161" s="236"/>
      <c r="P161" s="481" t="s">
        <v>2125</v>
      </c>
      <c r="Q161" s="481"/>
      <c r="R161" s="237"/>
      <c r="S161">
        <v>3</v>
      </c>
    </row>
    <row r="162" spans="1:19" hidden="1">
      <c r="A162" s="441">
        <v>199</v>
      </c>
      <c r="B162" s="230" t="s">
        <v>189</v>
      </c>
      <c r="C162" s="235" t="s">
        <v>1641</v>
      </c>
      <c r="D162" s="235" t="s">
        <v>1663</v>
      </c>
      <c r="E162" s="235" t="s">
        <v>1680</v>
      </c>
      <c r="F162" s="235" t="s">
        <v>1421</v>
      </c>
      <c r="G162" s="235" t="s">
        <v>1081</v>
      </c>
      <c r="H162" s="235" t="s">
        <v>1681</v>
      </c>
      <c r="I162" s="235" t="s">
        <v>1682</v>
      </c>
      <c r="J162" s="236" t="s">
        <v>1955</v>
      </c>
      <c r="K162" s="236" t="s">
        <v>2004</v>
      </c>
      <c r="L162" s="236" t="s">
        <v>2004</v>
      </c>
      <c r="M162" s="236"/>
      <c r="N162" s="236"/>
      <c r="O162" s="236"/>
      <c r="P162" s="236"/>
      <c r="Q162" s="236"/>
      <c r="R162" s="237"/>
      <c r="S162">
        <v>16</v>
      </c>
    </row>
    <row r="163" spans="1:19">
      <c r="A163" s="229">
        <v>160</v>
      </c>
      <c r="B163" s="230" t="s">
        <v>189</v>
      </c>
      <c r="C163" s="235" t="s">
        <v>1583</v>
      </c>
      <c r="D163" s="235" t="s">
        <v>1583</v>
      </c>
      <c r="E163" s="235" t="s">
        <v>688</v>
      </c>
      <c r="F163" s="235"/>
      <c r="G163" s="235" t="s">
        <v>1164</v>
      </c>
      <c r="H163" s="235" t="s">
        <v>1620</v>
      </c>
      <c r="I163" s="235" t="s">
        <v>1619</v>
      </c>
      <c r="J163" s="236" t="s">
        <v>1945</v>
      </c>
      <c r="K163" s="236" t="s">
        <v>1949</v>
      </c>
      <c r="L163" s="236" t="s">
        <v>1949</v>
      </c>
      <c r="M163" s="450" t="s">
        <v>2272</v>
      </c>
      <c r="N163" s="450" t="s">
        <v>2249</v>
      </c>
      <c r="O163" s="236"/>
      <c r="P163" s="481" t="s">
        <v>206</v>
      </c>
      <c r="Q163" s="481"/>
      <c r="R163" s="237"/>
      <c r="S163">
        <v>4</v>
      </c>
    </row>
    <row r="164" spans="1:19" hidden="1">
      <c r="A164" s="229">
        <v>200</v>
      </c>
      <c r="B164" s="230" t="s">
        <v>189</v>
      </c>
      <c r="C164" s="235" t="s">
        <v>1641</v>
      </c>
      <c r="D164" s="235" t="s">
        <v>1663</v>
      </c>
      <c r="E164" s="235" t="s">
        <v>1680</v>
      </c>
      <c r="F164" s="235" t="s">
        <v>1421</v>
      </c>
      <c r="G164" s="235" t="s">
        <v>1081</v>
      </c>
      <c r="H164" s="235" t="s">
        <v>1683</v>
      </c>
      <c r="I164" s="235" t="s">
        <v>1682</v>
      </c>
      <c r="J164" s="236" t="s">
        <v>1955</v>
      </c>
      <c r="K164" s="236" t="s">
        <v>2004</v>
      </c>
      <c r="L164" s="236" t="s">
        <v>2004</v>
      </c>
      <c r="M164" s="236"/>
      <c r="N164" s="236"/>
      <c r="O164" s="236"/>
      <c r="P164" s="236"/>
      <c r="Q164" s="236"/>
      <c r="R164" s="237"/>
      <c r="S164">
        <v>16</v>
      </c>
    </row>
    <row r="165" spans="1:19" hidden="1">
      <c r="A165" s="441">
        <v>202</v>
      </c>
      <c r="B165" s="230" t="s">
        <v>189</v>
      </c>
      <c r="C165" s="235" t="s">
        <v>1641</v>
      </c>
      <c r="D165" s="235" t="s">
        <v>1663</v>
      </c>
      <c r="E165" s="235" t="s">
        <v>1680</v>
      </c>
      <c r="F165" s="235"/>
      <c r="G165" s="235" t="s">
        <v>1081</v>
      </c>
      <c r="H165" s="235" t="s">
        <v>1686</v>
      </c>
      <c r="I165" s="235" t="s">
        <v>1685</v>
      </c>
      <c r="J165" s="236" t="s">
        <v>1955</v>
      </c>
      <c r="K165" s="236" t="s">
        <v>2005</v>
      </c>
      <c r="L165" s="236" t="s">
        <v>2005</v>
      </c>
      <c r="M165" s="236"/>
      <c r="N165" s="236"/>
      <c r="O165" s="236"/>
      <c r="P165" s="236"/>
      <c r="Q165" s="236"/>
      <c r="R165" s="237"/>
      <c r="S165">
        <v>16</v>
      </c>
    </row>
    <row r="166" spans="1:19" hidden="1">
      <c r="A166" s="229">
        <v>203</v>
      </c>
      <c r="B166" s="230" t="s">
        <v>189</v>
      </c>
      <c r="C166" s="235" t="s">
        <v>1641</v>
      </c>
      <c r="D166" s="235" t="s">
        <v>1663</v>
      </c>
      <c r="E166" s="235" t="s">
        <v>1680</v>
      </c>
      <c r="F166" s="235"/>
      <c r="G166" s="235" t="s">
        <v>1081</v>
      </c>
      <c r="H166" s="235" t="s">
        <v>1687</v>
      </c>
      <c r="I166" s="235" t="s">
        <v>1685</v>
      </c>
      <c r="J166" s="236" t="s">
        <v>1955</v>
      </c>
      <c r="K166" s="236" t="s">
        <v>2005</v>
      </c>
      <c r="L166" s="236" t="s">
        <v>2005</v>
      </c>
      <c r="M166" s="236"/>
      <c r="N166" s="236"/>
      <c r="O166" s="236"/>
      <c r="P166" s="236"/>
      <c r="Q166" s="236"/>
      <c r="R166" s="237"/>
      <c r="S166">
        <v>16</v>
      </c>
    </row>
    <row r="167" spans="1:19" hidden="1">
      <c r="A167" s="442">
        <v>204</v>
      </c>
      <c r="B167" s="230" t="s">
        <v>189</v>
      </c>
      <c r="C167" s="235" t="s">
        <v>1641</v>
      </c>
      <c r="D167" s="235" t="s">
        <v>1663</v>
      </c>
      <c r="E167" s="235" t="s">
        <v>1680</v>
      </c>
      <c r="F167" s="235" t="s">
        <v>1421</v>
      </c>
      <c r="G167" s="235" t="s">
        <v>1081</v>
      </c>
      <c r="H167" s="235" t="s">
        <v>1688</v>
      </c>
      <c r="I167" s="235" t="s">
        <v>1685</v>
      </c>
      <c r="J167" s="236" t="s">
        <v>1955</v>
      </c>
      <c r="K167" s="236" t="s">
        <v>2006</v>
      </c>
      <c r="L167" s="236" t="s">
        <v>2006</v>
      </c>
      <c r="M167" s="236"/>
      <c r="N167" s="236"/>
      <c r="O167" s="236"/>
      <c r="P167" s="236"/>
      <c r="Q167" s="236"/>
      <c r="R167" s="237"/>
      <c r="S167">
        <v>16</v>
      </c>
    </row>
    <row r="168" spans="1:19" hidden="1">
      <c r="A168" s="441">
        <v>206</v>
      </c>
      <c r="B168" s="230" t="s">
        <v>189</v>
      </c>
      <c r="C168" s="235" t="s">
        <v>1641</v>
      </c>
      <c r="D168" s="235" t="s">
        <v>1663</v>
      </c>
      <c r="E168" s="235" t="s">
        <v>1680</v>
      </c>
      <c r="F168" s="235" t="s">
        <v>1421</v>
      </c>
      <c r="G168" s="235" t="s">
        <v>1081</v>
      </c>
      <c r="H168" s="235" t="s">
        <v>1690</v>
      </c>
      <c r="I168" s="235" t="s">
        <v>1691</v>
      </c>
      <c r="J168" s="236" t="s">
        <v>1955</v>
      </c>
      <c r="K168" s="236" t="s">
        <v>2006</v>
      </c>
      <c r="L168" s="236" t="s">
        <v>2006</v>
      </c>
      <c r="M168" s="236"/>
      <c r="N168" s="236"/>
      <c r="O168" s="236"/>
      <c r="P168" s="236"/>
      <c r="Q168" s="236"/>
      <c r="R168" s="237"/>
      <c r="S168">
        <v>16</v>
      </c>
    </row>
    <row r="169" spans="1:19" hidden="1">
      <c r="A169" s="442">
        <v>207</v>
      </c>
      <c r="B169" s="230" t="s">
        <v>189</v>
      </c>
      <c r="C169" s="235" t="s">
        <v>1641</v>
      </c>
      <c r="D169" s="235" t="s">
        <v>1663</v>
      </c>
      <c r="E169" s="235" t="s">
        <v>1680</v>
      </c>
      <c r="F169" s="235" t="s">
        <v>1421</v>
      </c>
      <c r="G169" s="235" t="s">
        <v>1081</v>
      </c>
      <c r="H169" s="235" t="s">
        <v>1692</v>
      </c>
      <c r="I169" s="235" t="s">
        <v>1693</v>
      </c>
      <c r="J169" s="236" t="s">
        <v>1955</v>
      </c>
      <c r="K169" s="236" t="s">
        <v>2007</v>
      </c>
      <c r="L169" s="236" t="s">
        <v>2007</v>
      </c>
      <c r="M169" s="236"/>
      <c r="N169" s="236"/>
      <c r="O169" s="236"/>
      <c r="P169" s="236"/>
      <c r="Q169" s="236"/>
      <c r="R169" s="237"/>
      <c r="S169">
        <v>16</v>
      </c>
    </row>
    <row r="170" spans="1:19" hidden="1">
      <c r="A170" s="229">
        <v>167</v>
      </c>
      <c r="B170" s="230" t="s">
        <v>189</v>
      </c>
      <c r="C170" s="235" t="s">
        <v>1583</v>
      </c>
      <c r="D170" s="235" t="s">
        <v>1583</v>
      </c>
      <c r="E170" s="235" t="s">
        <v>1617</v>
      </c>
      <c r="F170" s="235" t="s">
        <v>1376</v>
      </c>
      <c r="G170" s="235" t="s">
        <v>1079</v>
      </c>
      <c r="H170" s="235" t="s">
        <v>1627</v>
      </c>
      <c r="I170" s="235" t="s">
        <v>1619</v>
      </c>
      <c r="J170" s="236" t="s">
        <v>1945</v>
      </c>
      <c r="K170" s="236" t="s">
        <v>2078</v>
      </c>
      <c r="L170" s="236" t="s">
        <v>2078</v>
      </c>
      <c r="M170" s="236"/>
      <c r="N170" s="236"/>
      <c r="O170" s="236"/>
      <c r="P170" s="236"/>
      <c r="Q170" s="236"/>
      <c r="R170" s="237"/>
      <c r="S170">
        <v>18</v>
      </c>
    </row>
    <row r="171" spans="1:19" hidden="1">
      <c r="A171" s="234">
        <v>168</v>
      </c>
      <c r="B171" s="230" t="s">
        <v>189</v>
      </c>
      <c r="C171" s="235" t="s">
        <v>1583</v>
      </c>
      <c r="D171" s="235" t="s">
        <v>1583</v>
      </c>
      <c r="E171" s="235" t="s">
        <v>1617</v>
      </c>
      <c r="F171" s="235" t="s">
        <v>1376</v>
      </c>
      <c r="G171" s="235" t="s">
        <v>1079</v>
      </c>
      <c r="H171" s="235" t="s">
        <v>1628</v>
      </c>
      <c r="I171" s="235" t="s">
        <v>1619</v>
      </c>
      <c r="J171" s="236" t="s">
        <v>1945</v>
      </c>
      <c r="K171" s="236" t="s">
        <v>2078</v>
      </c>
      <c r="L171" s="236" t="s">
        <v>2078</v>
      </c>
      <c r="M171" s="236"/>
      <c r="N171" s="236"/>
      <c r="O171" s="236"/>
      <c r="P171" s="236"/>
      <c r="Q171" s="236"/>
      <c r="R171" s="237"/>
      <c r="S171">
        <v>18</v>
      </c>
    </row>
    <row r="172" spans="1:19" hidden="1">
      <c r="A172" s="229">
        <v>169</v>
      </c>
      <c r="B172" s="230" t="s">
        <v>189</v>
      </c>
      <c r="C172" s="235" t="s">
        <v>1583</v>
      </c>
      <c r="D172" s="235" t="s">
        <v>1583</v>
      </c>
      <c r="E172" s="235" t="s">
        <v>1617</v>
      </c>
      <c r="F172" s="235" t="s">
        <v>1376</v>
      </c>
      <c r="G172" s="235" t="s">
        <v>1079</v>
      </c>
      <c r="H172" s="235" t="s">
        <v>1629</v>
      </c>
      <c r="I172" s="235" t="s">
        <v>1619</v>
      </c>
      <c r="J172" s="236" t="s">
        <v>1945</v>
      </c>
      <c r="K172" s="236" t="s">
        <v>2080</v>
      </c>
      <c r="L172" s="236" t="s">
        <v>2080</v>
      </c>
      <c r="M172" s="236"/>
      <c r="N172" s="236"/>
      <c r="O172" s="236"/>
      <c r="P172" s="236"/>
      <c r="Q172" s="236"/>
      <c r="R172" s="237"/>
      <c r="S172">
        <v>18</v>
      </c>
    </row>
    <row r="173" spans="1:19" hidden="1">
      <c r="A173" s="229">
        <v>170</v>
      </c>
      <c r="B173" s="230" t="s">
        <v>189</v>
      </c>
      <c r="C173" s="235" t="s">
        <v>1583</v>
      </c>
      <c r="D173" s="235" t="s">
        <v>1583</v>
      </c>
      <c r="E173" s="235" t="s">
        <v>1617</v>
      </c>
      <c r="F173" s="235" t="s">
        <v>1376</v>
      </c>
      <c r="G173" s="235" t="s">
        <v>1079</v>
      </c>
      <c r="H173" s="235" t="s">
        <v>1630</v>
      </c>
      <c r="I173" s="235" t="s">
        <v>1619</v>
      </c>
      <c r="J173" s="236" t="s">
        <v>1945</v>
      </c>
      <c r="K173" s="236" t="s">
        <v>2080</v>
      </c>
      <c r="L173" s="236" t="s">
        <v>2080</v>
      </c>
      <c r="M173" s="236"/>
      <c r="N173" s="236"/>
      <c r="O173" s="236"/>
      <c r="P173" s="236"/>
      <c r="Q173" s="236"/>
      <c r="R173" s="237"/>
      <c r="S173">
        <v>18</v>
      </c>
    </row>
    <row r="174" spans="1:19" hidden="1">
      <c r="A174" s="234">
        <v>171</v>
      </c>
      <c r="B174" s="230" t="s">
        <v>189</v>
      </c>
      <c r="C174" s="235" t="s">
        <v>1583</v>
      </c>
      <c r="D174" s="235" t="s">
        <v>1583</v>
      </c>
      <c r="E174" s="235" t="s">
        <v>1617</v>
      </c>
      <c r="F174" s="235" t="s">
        <v>1376</v>
      </c>
      <c r="G174" s="235" t="s">
        <v>1079</v>
      </c>
      <c r="H174" s="235" t="s">
        <v>1631</v>
      </c>
      <c r="I174" s="235" t="s">
        <v>1619</v>
      </c>
      <c r="J174" s="236" t="s">
        <v>1945</v>
      </c>
      <c r="K174" s="236" t="s">
        <v>2082</v>
      </c>
      <c r="L174" s="236" t="s">
        <v>2082</v>
      </c>
      <c r="M174" s="236"/>
      <c r="N174" s="236"/>
      <c r="O174" s="236"/>
      <c r="P174" s="236"/>
      <c r="Q174" s="236"/>
      <c r="R174" s="237"/>
      <c r="S174">
        <v>18</v>
      </c>
    </row>
    <row r="175" spans="1:19" hidden="1">
      <c r="A175" s="229">
        <v>172</v>
      </c>
      <c r="B175" s="230" t="s">
        <v>189</v>
      </c>
      <c r="C175" s="235" t="s">
        <v>1583</v>
      </c>
      <c r="D175" s="235" t="s">
        <v>1583</v>
      </c>
      <c r="E175" s="235" t="s">
        <v>1617</v>
      </c>
      <c r="F175" s="235" t="s">
        <v>1376</v>
      </c>
      <c r="G175" s="235" t="s">
        <v>1079</v>
      </c>
      <c r="H175" s="235" t="s">
        <v>1632</v>
      </c>
      <c r="I175" s="235" t="s">
        <v>1619</v>
      </c>
      <c r="J175" s="236" t="s">
        <v>1945</v>
      </c>
      <c r="K175" s="236" t="s">
        <v>2082</v>
      </c>
      <c r="L175" s="236" t="s">
        <v>2082</v>
      </c>
      <c r="M175" s="236"/>
      <c r="N175" s="236"/>
      <c r="O175" s="236"/>
      <c r="P175" s="236"/>
      <c r="Q175" s="236"/>
      <c r="R175" s="237"/>
      <c r="S175">
        <v>18</v>
      </c>
    </row>
    <row r="176" spans="1:19" hidden="1">
      <c r="A176" s="229">
        <v>173</v>
      </c>
      <c r="B176" s="230" t="s">
        <v>189</v>
      </c>
      <c r="C176" s="235" t="s">
        <v>1583</v>
      </c>
      <c r="D176" s="235" t="s">
        <v>1583</v>
      </c>
      <c r="E176" s="235" t="s">
        <v>1617</v>
      </c>
      <c r="F176" s="235" t="s">
        <v>1376</v>
      </c>
      <c r="G176" s="235" t="s">
        <v>1079</v>
      </c>
      <c r="H176" s="235" t="s">
        <v>1633</v>
      </c>
      <c r="I176" s="235" t="s">
        <v>1619</v>
      </c>
      <c r="J176" s="236" t="s">
        <v>1945</v>
      </c>
      <c r="K176" s="236" t="s">
        <v>2084</v>
      </c>
      <c r="L176" s="236" t="s">
        <v>2084</v>
      </c>
      <c r="M176" s="236"/>
      <c r="N176" s="236"/>
      <c r="O176" s="236"/>
      <c r="P176" s="236"/>
      <c r="Q176" s="236"/>
      <c r="R176" s="237"/>
      <c r="S176">
        <v>18</v>
      </c>
    </row>
    <row r="177" spans="1:19" hidden="1">
      <c r="A177" s="234">
        <v>174</v>
      </c>
      <c r="B177" s="230" t="s">
        <v>189</v>
      </c>
      <c r="C177" s="235" t="s">
        <v>1583</v>
      </c>
      <c r="D177" s="235" t="s">
        <v>1583</v>
      </c>
      <c r="E177" s="235" t="s">
        <v>1617</v>
      </c>
      <c r="F177" s="235" t="s">
        <v>1376</v>
      </c>
      <c r="G177" s="235" t="s">
        <v>1079</v>
      </c>
      <c r="H177" s="235" t="s">
        <v>1634</v>
      </c>
      <c r="I177" s="235" t="s">
        <v>1619</v>
      </c>
      <c r="J177" s="236" t="s">
        <v>1945</v>
      </c>
      <c r="K177" s="236" t="s">
        <v>2084</v>
      </c>
      <c r="L177" s="236" t="s">
        <v>2084</v>
      </c>
      <c r="M177" s="236"/>
      <c r="N177" s="236"/>
      <c r="O177" s="236"/>
      <c r="P177" s="236"/>
      <c r="Q177" s="236"/>
      <c r="R177" s="237"/>
      <c r="S177">
        <v>18</v>
      </c>
    </row>
    <row r="178" spans="1:19" hidden="1">
      <c r="A178" s="442">
        <v>213</v>
      </c>
      <c r="B178" s="230" t="s">
        <v>189</v>
      </c>
      <c r="C178" s="246" t="s">
        <v>1641</v>
      </c>
      <c r="D178" s="246" t="s">
        <v>1699</v>
      </c>
      <c r="E178" s="246" t="s">
        <v>1700</v>
      </c>
      <c r="F178" s="246"/>
      <c r="G178" s="246" t="s">
        <v>1081</v>
      </c>
      <c r="H178" s="246" t="s">
        <v>1701</v>
      </c>
      <c r="I178" s="246" t="s">
        <v>1702</v>
      </c>
      <c r="J178" s="232" t="s">
        <v>1955</v>
      </c>
      <c r="K178" s="232" t="s">
        <v>2007</v>
      </c>
      <c r="L178" s="232" t="s">
        <v>2007</v>
      </c>
      <c r="M178" s="232"/>
      <c r="N178" s="232"/>
      <c r="O178" s="232"/>
      <c r="P178" s="232"/>
      <c r="Q178" s="232"/>
      <c r="R178" s="233"/>
      <c r="S178">
        <v>16</v>
      </c>
    </row>
    <row r="179" spans="1:19" hidden="1">
      <c r="A179" s="229">
        <v>214</v>
      </c>
      <c r="B179" s="230" t="s">
        <v>189</v>
      </c>
      <c r="C179" s="246" t="s">
        <v>1641</v>
      </c>
      <c r="D179" s="246" t="s">
        <v>1699</v>
      </c>
      <c r="E179" s="246" t="s">
        <v>1700</v>
      </c>
      <c r="F179" s="246"/>
      <c r="G179" s="246" t="s">
        <v>1081</v>
      </c>
      <c r="H179" s="235" t="s">
        <v>1703</v>
      </c>
      <c r="I179" s="246" t="s">
        <v>1702</v>
      </c>
      <c r="J179" s="236" t="s">
        <v>1955</v>
      </c>
      <c r="K179" s="236" t="s">
        <v>2008</v>
      </c>
      <c r="L179" s="236" t="s">
        <v>2008</v>
      </c>
      <c r="M179" s="236"/>
      <c r="N179" s="236"/>
      <c r="O179" s="236"/>
      <c r="P179" s="236"/>
      <c r="Q179" s="236"/>
      <c r="R179" s="237"/>
      <c r="S179">
        <v>16</v>
      </c>
    </row>
    <row r="180" spans="1:19">
      <c r="A180" s="234">
        <v>177</v>
      </c>
      <c r="B180" s="230" t="s">
        <v>189</v>
      </c>
      <c r="C180" s="230" t="s">
        <v>1583</v>
      </c>
      <c r="D180" s="230" t="s">
        <v>1583</v>
      </c>
      <c r="E180" s="230" t="s">
        <v>1635</v>
      </c>
      <c r="F180" s="230"/>
      <c r="G180" s="230" t="s">
        <v>1164</v>
      </c>
      <c r="H180" s="235" t="s">
        <v>1640</v>
      </c>
      <c r="I180" s="230" t="s">
        <v>1639</v>
      </c>
      <c r="J180" s="236" t="s">
        <v>1945</v>
      </c>
      <c r="K180" s="236" t="s">
        <v>1949</v>
      </c>
      <c r="L180" s="236" t="s">
        <v>1949</v>
      </c>
      <c r="M180" s="450" t="s">
        <v>2273</v>
      </c>
      <c r="N180" s="450" t="s">
        <v>2249</v>
      </c>
      <c r="O180" s="236"/>
      <c r="P180" s="481" t="s">
        <v>206</v>
      </c>
      <c r="Q180" s="481"/>
      <c r="R180" s="237"/>
      <c r="S180">
        <v>4</v>
      </c>
    </row>
    <row r="181" spans="1:19">
      <c r="A181" s="229">
        <v>178</v>
      </c>
      <c r="B181" s="230" t="s">
        <v>189</v>
      </c>
      <c r="C181" s="230" t="s">
        <v>2148</v>
      </c>
      <c r="D181" s="230" t="s">
        <v>1642</v>
      </c>
      <c r="E181" s="230" t="s">
        <v>1643</v>
      </c>
      <c r="F181" s="230" t="s">
        <v>1416</v>
      </c>
      <c r="G181" s="230" t="s">
        <v>1166</v>
      </c>
      <c r="H181" s="235" t="s">
        <v>1644</v>
      </c>
      <c r="I181" s="230" t="s">
        <v>1645</v>
      </c>
      <c r="J181" s="236" t="s">
        <v>1945</v>
      </c>
      <c r="K181" s="236" t="s">
        <v>2012</v>
      </c>
      <c r="L181" s="236" t="s">
        <v>2012</v>
      </c>
      <c r="M181" s="236" t="s">
        <v>2158</v>
      </c>
      <c r="N181" s="236" t="s">
        <v>2125</v>
      </c>
      <c r="O181" s="236"/>
      <c r="P181" s="481" t="s">
        <v>2125</v>
      </c>
      <c r="Q181" s="481"/>
      <c r="R181" s="237"/>
      <c r="S181" s="280">
        <v>2</v>
      </c>
    </row>
    <row r="182" spans="1:19" hidden="1">
      <c r="A182" s="229">
        <v>179</v>
      </c>
      <c r="B182" s="230" t="s">
        <v>189</v>
      </c>
      <c r="C182" s="230" t="s">
        <v>1641</v>
      </c>
      <c r="D182" s="230" t="s">
        <v>1642</v>
      </c>
      <c r="E182" s="230" t="s">
        <v>1643</v>
      </c>
      <c r="F182" s="230" t="s">
        <v>1416</v>
      </c>
      <c r="G182" s="230" t="s">
        <v>1079</v>
      </c>
      <c r="H182" s="235" t="s">
        <v>1646</v>
      </c>
      <c r="I182" s="230" t="s">
        <v>1645</v>
      </c>
      <c r="J182" s="236" t="s">
        <v>1945</v>
      </c>
      <c r="K182" s="236" t="s">
        <v>2009</v>
      </c>
      <c r="L182" s="236" t="s">
        <v>2009</v>
      </c>
      <c r="M182" s="236"/>
      <c r="N182" s="236"/>
      <c r="O182" s="236"/>
      <c r="P182" s="236"/>
      <c r="Q182" s="236"/>
      <c r="R182" s="237"/>
      <c r="S182">
        <v>17</v>
      </c>
    </row>
    <row r="183" spans="1:19" hidden="1">
      <c r="A183" s="234">
        <v>180</v>
      </c>
      <c r="B183" s="230" t="s">
        <v>189</v>
      </c>
      <c r="C183" s="230" t="s">
        <v>1641</v>
      </c>
      <c r="D183" s="230" t="s">
        <v>1642</v>
      </c>
      <c r="E183" s="230" t="s">
        <v>1643</v>
      </c>
      <c r="F183" s="230" t="s">
        <v>1416</v>
      </c>
      <c r="G183" s="230" t="s">
        <v>1079</v>
      </c>
      <c r="H183" s="235" t="s">
        <v>1647</v>
      </c>
      <c r="I183" s="230" t="s">
        <v>1648</v>
      </c>
      <c r="J183" s="236" t="s">
        <v>1945</v>
      </c>
      <c r="K183" s="236" t="s">
        <v>2009</v>
      </c>
      <c r="L183" s="236" t="s">
        <v>2009</v>
      </c>
      <c r="M183" s="236"/>
      <c r="N183" s="236"/>
      <c r="O183" s="236"/>
      <c r="P183" s="236"/>
      <c r="Q183" s="236"/>
      <c r="R183" s="237"/>
      <c r="S183">
        <v>17</v>
      </c>
    </row>
    <row r="184" spans="1:19" hidden="1">
      <c r="A184" s="229">
        <v>181</v>
      </c>
      <c r="B184" s="230" t="s">
        <v>189</v>
      </c>
      <c r="C184" s="230" t="s">
        <v>1641</v>
      </c>
      <c r="D184" s="230" t="s">
        <v>1642</v>
      </c>
      <c r="E184" s="230" t="s">
        <v>1649</v>
      </c>
      <c r="F184" s="230" t="s">
        <v>1650</v>
      </c>
      <c r="G184" s="230" t="s">
        <v>1079</v>
      </c>
      <c r="H184" s="235" t="s">
        <v>1651</v>
      </c>
      <c r="I184" s="230" t="s">
        <v>1652</v>
      </c>
      <c r="J184" s="236" t="s">
        <v>1945</v>
      </c>
      <c r="K184" s="236" t="s">
        <v>2070</v>
      </c>
      <c r="L184" s="236" t="s">
        <v>2070</v>
      </c>
      <c r="M184" s="236"/>
      <c r="N184" s="236"/>
      <c r="O184" s="236"/>
      <c r="P184" s="236"/>
      <c r="Q184" s="236"/>
      <c r="R184" s="237"/>
      <c r="S184">
        <v>17</v>
      </c>
    </row>
    <row r="185" spans="1:19" hidden="1">
      <c r="A185" s="229">
        <v>182</v>
      </c>
      <c r="B185" s="230" t="s">
        <v>189</v>
      </c>
      <c r="C185" s="230" t="s">
        <v>1641</v>
      </c>
      <c r="D185" s="230" t="s">
        <v>1642</v>
      </c>
      <c r="E185" s="230" t="s">
        <v>1649</v>
      </c>
      <c r="F185" s="230" t="s">
        <v>1650</v>
      </c>
      <c r="G185" s="230" t="s">
        <v>1079</v>
      </c>
      <c r="H185" s="235" t="s">
        <v>1653</v>
      </c>
      <c r="I185" s="230" t="s">
        <v>1652</v>
      </c>
      <c r="J185" s="236" t="s">
        <v>1945</v>
      </c>
      <c r="K185" s="236" t="s">
        <v>2070</v>
      </c>
      <c r="L185" s="236" t="s">
        <v>2070</v>
      </c>
      <c r="M185" s="236"/>
      <c r="N185" s="236"/>
      <c r="O185" s="236"/>
      <c r="P185" s="236"/>
      <c r="Q185" s="236"/>
      <c r="R185" s="237"/>
      <c r="S185">
        <v>17</v>
      </c>
    </row>
    <row r="186" spans="1:19" hidden="1">
      <c r="A186" s="234">
        <v>183</v>
      </c>
      <c r="B186" s="230" t="s">
        <v>189</v>
      </c>
      <c r="C186" s="230" t="s">
        <v>1641</v>
      </c>
      <c r="D186" s="230" t="s">
        <v>1642</v>
      </c>
      <c r="E186" s="230" t="s">
        <v>1649</v>
      </c>
      <c r="F186" s="230" t="s">
        <v>1650</v>
      </c>
      <c r="G186" s="230" t="s">
        <v>1079</v>
      </c>
      <c r="H186" s="235" t="s">
        <v>1654</v>
      </c>
      <c r="I186" s="230" t="s">
        <v>1652</v>
      </c>
      <c r="J186" s="236" t="s">
        <v>1945</v>
      </c>
      <c r="K186" s="236" t="s">
        <v>2072</v>
      </c>
      <c r="L186" s="236" t="s">
        <v>2072</v>
      </c>
      <c r="M186" s="236"/>
      <c r="N186" s="236"/>
      <c r="O186" s="236"/>
      <c r="P186" s="236"/>
      <c r="Q186" s="236"/>
      <c r="R186" s="237"/>
      <c r="S186">
        <v>17</v>
      </c>
    </row>
    <row r="187" spans="1:19" hidden="1">
      <c r="A187" s="229">
        <v>184</v>
      </c>
      <c r="B187" s="230" t="s">
        <v>189</v>
      </c>
      <c r="C187" s="230" t="s">
        <v>1641</v>
      </c>
      <c r="D187" s="230" t="s">
        <v>1642</v>
      </c>
      <c r="E187" s="230" t="s">
        <v>1649</v>
      </c>
      <c r="F187" s="230" t="s">
        <v>1650</v>
      </c>
      <c r="G187" s="230" t="s">
        <v>1079</v>
      </c>
      <c r="H187" s="235" t="s">
        <v>1655</v>
      </c>
      <c r="I187" s="230" t="s">
        <v>1656</v>
      </c>
      <c r="J187" s="236" t="s">
        <v>1945</v>
      </c>
      <c r="K187" s="236" t="s">
        <v>2072</v>
      </c>
      <c r="L187" s="236" t="s">
        <v>2072</v>
      </c>
      <c r="M187" s="236"/>
      <c r="N187" s="236"/>
      <c r="O187" s="236"/>
      <c r="P187" s="236"/>
      <c r="Q187" s="236"/>
      <c r="R187" s="237"/>
      <c r="S187">
        <v>17</v>
      </c>
    </row>
    <row r="188" spans="1:19" hidden="1">
      <c r="A188" s="229">
        <v>185</v>
      </c>
      <c r="B188" s="230" t="s">
        <v>189</v>
      </c>
      <c r="C188" s="230" t="s">
        <v>1641</v>
      </c>
      <c r="D188" s="230" t="s">
        <v>1642</v>
      </c>
      <c r="E188" s="230" t="s">
        <v>1649</v>
      </c>
      <c r="F188" s="230" t="s">
        <v>1650</v>
      </c>
      <c r="G188" s="230" t="s">
        <v>1079</v>
      </c>
      <c r="H188" s="235" t="s">
        <v>1657</v>
      </c>
      <c r="I188" s="230" t="s">
        <v>1656</v>
      </c>
      <c r="J188" s="236" t="s">
        <v>1945</v>
      </c>
      <c r="K188" s="236" t="s">
        <v>2074</v>
      </c>
      <c r="L188" s="236" t="s">
        <v>2074</v>
      </c>
      <c r="M188" s="236"/>
      <c r="N188" s="236"/>
      <c r="O188" s="236"/>
      <c r="P188" s="236"/>
      <c r="Q188" s="236"/>
      <c r="R188" s="237"/>
      <c r="S188">
        <v>17</v>
      </c>
    </row>
    <row r="189" spans="1:19" hidden="1">
      <c r="A189" s="234">
        <v>186</v>
      </c>
      <c r="B189" s="230" t="s">
        <v>189</v>
      </c>
      <c r="C189" s="230" t="s">
        <v>1641</v>
      </c>
      <c r="D189" s="230" t="s">
        <v>1642</v>
      </c>
      <c r="E189" s="230" t="s">
        <v>1649</v>
      </c>
      <c r="F189" s="230" t="s">
        <v>1650</v>
      </c>
      <c r="G189" s="230" t="s">
        <v>1079</v>
      </c>
      <c r="H189" s="235" t="s">
        <v>1658</v>
      </c>
      <c r="I189" s="230" t="s">
        <v>1656</v>
      </c>
      <c r="J189" s="236" t="s">
        <v>1945</v>
      </c>
      <c r="K189" s="236" t="s">
        <v>2074</v>
      </c>
      <c r="L189" s="236" t="s">
        <v>2074</v>
      </c>
      <c r="M189" s="236"/>
      <c r="N189" s="236"/>
      <c r="O189" s="236"/>
      <c r="P189" s="236"/>
      <c r="Q189" s="236"/>
      <c r="R189" s="237"/>
      <c r="S189">
        <v>17</v>
      </c>
    </row>
    <row r="190" spans="1:19" ht="27" hidden="1">
      <c r="A190" s="229">
        <v>187</v>
      </c>
      <c r="B190" s="230" t="s">
        <v>189</v>
      </c>
      <c r="C190" s="230" t="s">
        <v>1641</v>
      </c>
      <c r="D190" s="230" t="s">
        <v>1642</v>
      </c>
      <c r="E190" s="230" t="s">
        <v>1649</v>
      </c>
      <c r="F190" s="230" t="s">
        <v>1650</v>
      </c>
      <c r="G190" s="230" t="s">
        <v>1079</v>
      </c>
      <c r="H190" s="243" t="s">
        <v>1659</v>
      </c>
      <c r="I190" s="230" t="s">
        <v>1660</v>
      </c>
      <c r="J190" s="236" t="s">
        <v>1945</v>
      </c>
      <c r="K190" s="236" t="s">
        <v>2076</v>
      </c>
      <c r="L190" s="236" t="s">
        <v>2076</v>
      </c>
      <c r="M190" s="236"/>
      <c r="N190" s="236"/>
      <c r="O190" s="236"/>
      <c r="P190" s="236"/>
      <c r="Q190" s="236"/>
      <c r="R190" s="237"/>
      <c r="S190">
        <v>17</v>
      </c>
    </row>
    <row r="191" spans="1:19" hidden="1">
      <c r="A191" s="229">
        <v>188</v>
      </c>
      <c r="B191" s="230" t="s">
        <v>189</v>
      </c>
      <c r="C191" s="230" t="s">
        <v>1641</v>
      </c>
      <c r="D191" s="230" t="s">
        <v>1642</v>
      </c>
      <c r="E191" s="230" t="s">
        <v>1649</v>
      </c>
      <c r="F191" s="230" t="s">
        <v>1650</v>
      </c>
      <c r="G191" s="230" t="s">
        <v>1079</v>
      </c>
      <c r="H191" s="235" t="s">
        <v>1661</v>
      </c>
      <c r="I191" s="230" t="s">
        <v>1660</v>
      </c>
      <c r="J191" s="236" t="s">
        <v>1945</v>
      </c>
      <c r="K191" s="236" t="s">
        <v>2076</v>
      </c>
      <c r="L191" s="236" t="s">
        <v>2076</v>
      </c>
      <c r="M191" s="236"/>
      <c r="N191" s="236"/>
      <c r="O191" s="236"/>
      <c r="P191" s="236"/>
      <c r="Q191" s="236"/>
      <c r="R191" s="237"/>
      <c r="S191">
        <v>17</v>
      </c>
    </row>
    <row r="192" spans="1:19" hidden="1">
      <c r="A192" s="234">
        <v>189</v>
      </c>
      <c r="B192" s="230" t="s">
        <v>189</v>
      </c>
      <c r="C192" s="230" t="s">
        <v>1641</v>
      </c>
      <c r="D192" s="230" t="s">
        <v>1642</v>
      </c>
      <c r="E192" s="230" t="s">
        <v>1649</v>
      </c>
      <c r="F192" s="230" t="s">
        <v>1650</v>
      </c>
      <c r="G192" s="230" t="s">
        <v>1079</v>
      </c>
      <c r="H192" s="235" t="s">
        <v>1662</v>
      </c>
      <c r="I192" s="230" t="s">
        <v>1660</v>
      </c>
      <c r="J192" s="236" t="s">
        <v>1945</v>
      </c>
      <c r="K192" s="236" t="s">
        <v>2076</v>
      </c>
      <c r="L192" s="236" t="s">
        <v>2076</v>
      </c>
      <c r="M192" s="236"/>
      <c r="N192" s="236"/>
      <c r="O192" s="236"/>
      <c r="P192" s="236"/>
      <c r="Q192" s="236"/>
      <c r="R192" s="237"/>
      <c r="S192">
        <v>17</v>
      </c>
    </row>
    <row r="193" spans="1:19" hidden="1">
      <c r="A193" s="442">
        <v>216</v>
      </c>
      <c r="B193" s="230" t="s">
        <v>189</v>
      </c>
      <c r="C193" s="246" t="s">
        <v>1706</v>
      </c>
      <c r="D193" s="246" t="s">
        <v>738</v>
      </c>
      <c r="E193" s="235" t="s">
        <v>1707</v>
      </c>
      <c r="F193" s="235" t="s">
        <v>1708</v>
      </c>
      <c r="G193" s="235" t="s">
        <v>1079</v>
      </c>
      <c r="H193" s="235" t="s">
        <v>1709</v>
      </c>
      <c r="I193" s="246" t="s">
        <v>1710</v>
      </c>
      <c r="J193" s="236" t="s">
        <v>1955</v>
      </c>
      <c r="K193" s="236" t="s">
        <v>2082</v>
      </c>
      <c r="L193" s="236" t="s">
        <v>2082</v>
      </c>
      <c r="M193" s="236"/>
      <c r="N193" s="236"/>
      <c r="O193" s="236"/>
      <c r="P193" s="236"/>
      <c r="Q193" s="236"/>
      <c r="R193" s="237"/>
      <c r="S193">
        <v>18</v>
      </c>
    </row>
    <row r="194" spans="1:19" hidden="1">
      <c r="A194" s="229">
        <v>217</v>
      </c>
      <c r="B194" s="230" t="s">
        <v>189</v>
      </c>
      <c r="C194" s="246" t="s">
        <v>1706</v>
      </c>
      <c r="D194" s="246" t="s">
        <v>742</v>
      </c>
      <c r="E194" s="235" t="s">
        <v>1711</v>
      </c>
      <c r="F194" s="235" t="s">
        <v>1712</v>
      </c>
      <c r="G194" s="235" t="s">
        <v>1585</v>
      </c>
      <c r="H194" s="235" t="s">
        <v>1713</v>
      </c>
      <c r="I194" s="246" t="s">
        <v>1714</v>
      </c>
      <c r="J194" s="236" t="s">
        <v>1955</v>
      </c>
      <c r="K194" s="236" t="s">
        <v>1949</v>
      </c>
      <c r="L194" s="236" t="s">
        <v>1949</v>
      </c>
      <c r="M194" s="236"/>
      <c r="N194" s="236"/>
      <c r="O194" s="236"/>
      <c r="P194" s="236"/>
      <c r="Q194" s="236"/>
      <c r="R194" s="237"/>
      <c r="S194">
        <v>4</v>
      </c>
    </row>
    <row r="195" spans="1:19">
      <c r="A195" s="441">
        <v>218</v>
      </c>
      <c r="B195" s="230" t="s">
        <v>189</v>
      </c>
      <c r="C195" s="246" t="s">
        <v>1706</v>
      </c>
      <c r="D195" s="246" t="s">
        <v>742</v>
      </c>
      <c r="E195" s="235" t="s">
        <v>1711</v>
      </c>
      <c r="F195" s="235" t="s">
        <v>1712</v>
      </c>
      <c r="G195" s="235" t="s">
        <v>1589</v>
      </c>
      <c r="H195" s="235" t="s">
        <v>1715</v>
      </c>
      <c r="I195" s="246" t="s">
        <v>1714</v>
      </c>
      <c r="J195" s="236" t="s">
        <v>1955</v>
      </c>
      <c r="K195" s="236" t="s">
        <v>2107</v>
      </c>
      <c r="L195" s="236" t="s">
        <v>2107</v>
      </c>
      <c r="M195" s="236" t="s">
        <v>2161</v>
      </c>
      <c r="N195" s="236" t="s">
        <v>2162</v>
      </c>
      <c r="O195" s="236"/>
      <c r="P195" s="481" t="s">
        <v>2125</v>
      </c>
      <c r="Q195" s="481"/>
      <c r="R195" s="237"/>
      <c r="S195">
        <v>3</v>
      </c>
    </row>
    <row r="196" spans="1:19" hidden="1">
      <c r="A196" s="442">
        <v>219</v>
      </c>
      <c r="B196" s="230" t="s">
        <v>189</v>
      </c>
      <c r="C196" s="246" t="s">
        <v>1706</v>
      </c>
      <c r="D196" s="246" t="s">
        <v>742</v>
      </c>
      <c r="E196" s="235" t="s">
        <v>1711</v>
      </c>
      <c r="F196" s="235" t="s">
        <v>1712</v>
      </c>
      <c r="G196" s="235" t="s">
        <v>1081</v>
      </c>
      <c r="H196" s="235" t="s">
        <v>1716</v>
      </c>
      <c r="I196" s="246" t="s">
        <v>1717</v>
      </c>
      <c r="J196" s="236" t="s">
        <v>1955</v>
      </c>
      <c r="K196" s="236" t="s">
        <v>2008</v>
      </c>
      <c r="L196" s="236" t="s">
        <v>2008</v>
      </c>
      <c r="M196" s="236"/>
      <c r="N196" s="236"/>
      <c r="O196" s="236"/>
      <c r="P196" s="236"/>
      <c r="Q196" s="236"/>
      <c r="R196" s="237"/>
      <c r="S196">
        <v>16</v>
      </c>
    </row>
    <row r="197" spans="1:19" hidden="1">
      <c r="A197" s="229">
        <v>220</v>
      </c>
      <c r="B197" s="230" t="s">
        <v>189</v>
      </c>
      <c r="C197" s="246" t="s">
        <v>1706</v>
      </c>
      <c r="D197" s="246" t="s">
        <v>742</v>
      </c>
      <c r="E197" s="235" t="s">
        <v>1711</v>
      </c>
      <c r="F197" s="235" t="s">
        <v>1712</v>
      </c>
      <c r="G197" s="235" t="s">
        <v>1081</v>
      </c>
      <c r="H197" s="235" t="s">
        <v>1718</v>
      </c>
      <c r="I197" s="246" t="s">
        <v>1717</v>
      </c>
      <c r="J197" s="236" t="s">
        <v>1955</v>
      </c>
      <c r="K197" s="236" t="s">
        <v>2009</v>
      </c>
      <c r="L197" s="236" t="s">
        <v>2009</v>
      </c>
      <c r="M197" s="236"/>
      <c r="N197" s="236"/>
      <c r="O197" s="236"/>
      <c r="P197" s="236"/>
      <c r="Q197" s="236"/>
      <c r="R197" s="237"/>
      <c r="S197">
        <v>17</v>
      </c>
    </row>
    <row r="198" spans="1:19">
      <c r="A198" s="234">
        <v>195</v>
      </c>
      <c r="B198" s="230" t="s">
        <v>189</v>
      </c>
      <c r="C198" s="230" t="s">
        <v>1641</v>
      </c>
      <c r="D198" s="230" t="s">
        <v>1663</v>
      </c>
      <c r="E198" s="235" t="s">
        <v>1673</v>
      </c>
      <c r="F198" s="235"/>
      <c r="G198" s="235" t="s">
        <v>1164</v>
      </c>
      <c r="H198" s="235" t="s">
        <v>2280</v>
      </c>
      <c r="I198" s="230" t="s">
        <v>1674</v>
      </c>
      <c r="J198" s="236" t="s">
        <v>1945</v>
      </c>
      <c r="K198" s="236" t="s">
        <v>1949</v>
      </c>
      <c r="L198" s="236" t="s">
        <v>1949</v>
      </c>
      <c r="M198" s="450" t="s">
        <v>2274</v>
      </c>
      <c r="N198" s="450" t="s">
        <v>2249</v>
      </c>
      <c r="O198" s="236"/>
      <c r="P198" s="481" t="s">
        <v>206</v>
      </c>
      <c r="Q198" s="481"/>
      <c r="R198" s="237"/>
      <c r="S198">
        <v>4</v>
      </c>
    </row>
    <row r="199" spans="1:19">
      <c r="A199" s="229">
        <v>196</v>
      </c>
      <c r="B199" s="230" t="s">
        <v>189</v>
      </c>
      <c r="C199" s="230" t="s">
        <v>1641</v>
      </c>
      <c r="D199" s="230" t="s">
        <v>1663</v>
      </c>
      <c r="E199" s="235" t="s">
        <v>1675</v>
      </c>
      <c r="F199" s="235" t="s">
        <v>1676</v>
      </c>
      <c r="G199" s="235" t="s">
        <v>1164</v>
      </c>
      <c r="H199" s="235" t="s">
        <v>1677</v>
      </c>
      <c r="I199" s="230" t="s">
        <v>1678</v>
      </c>
      <c r="J199" s="236" t="s">
        <v>1945</v>
      </c>
      <c r="K199" s="236" t="s">
        <v>1957</v>
      </c>
      <c r="L199" s="236" t="s">
        <v>1957</v>
      </c>
      <c r="M199" s="450" t="s">
        <v>2270</v>
      </c>
      <c r="N199" s="450" t="s">
        <v>2249</v>
      </c>
      <c r="O199" s="236"/>
      <c r="P199" s="481" t="s">
        <v>206</v>
      </c>
      <c r="Q199" s="481"/>
      <c r="R199" s="237"/>
      <c r="S199">
        <v>4</v>
      </c>
    </row>
    <row r="200" spans="1:19">
      <c r="A200" s="229">
        <v>197</v>
      </c>
      <c r="B200" s="230" t="s">
        <v>189</v>
      </c>
      <c r="C200" s="230" t="s">
        <v>1641</v>
      </c>
      <c r="D200" s="230" t="s">
        <v>1663</v>
      </c>
      <c r="E200" s="235" t="s">
        <v>2236</v>
      </c>
      <c r="F200" s="235" t="s">
        <v>2172</v>
      </c>
      <c r="G200" s="235" t="s">
        <v>1614</v>
      </c>
      <c r="H200" s="235" t="s">
        <v>2171</v>
      </c>
      <c r="I200" s="230" t="s">
        <v>1678</v>
      </c>
      <c r="J200" s="236" t="s">
        <v>1945</v>
      </c>
      <c r="K200" s="236" t="s">
        <v>2107</v>
      </c>
      <c r="L200" s="236" t="s">
        <v>2107</v>
      </c>
      <c r="M200" s="449" t="s">
        <v>2111</v>
      </c>
      <c r="N200" s="449" t="s">
        <v>2233</v>
      </c>
      <c r="O200" s="236"/>
      <c r="P200" s="481" t="s">
        <v>2125</v>
      </c>
      <c r="Q200" s="481"/>
      <c r="R200" s="237"/>
      <c r="S200">
        <v>3</v>
      </c>
    </row>
    <row r="201" spans="1:19" s="437" customFormat="1" hidden="1">
      <c r="A201" s="441">
        <v>221</v>
      </c>
      <c r="B201" s="230" t="s">
        <v>189</v>
      </c>
      <c r="C201" s="235" t="s">
        <v>1706</v>
      </c>
      <c r="D201" s="235" t="s">
        <v>742</v>
      </c>
      <c r="E201" s="235" t="s">
        <v>1711</v>
      </c>
      <c r="F201" s="235" t="s">
        <v>1712</v>
      </c>
      <c r="G201" s="235" t="s">
        <v>1081</v>
      </c>
      <c r="H201" s="235" t="s">
        <v>1719</v>
      </c>
      <c r="I201" s="235" t="s">
        <v>1720</v>
      </c>
      <c r="J201" s="236" t="s">
        <v>1955</v>
      </c>
      <c r="K201" s="236" t="s">
        <v>2009</v>
      </c>
      <c r="L201" s="236" t="s">
        <v>2009</v>
      </c>
      <c r="M201" s="236"/>
      <c r="N201" s="236"/>
      <c r="O201" s="236"/>
      <c r="P201" s="236"/>
      <c r="Q201" s="236"/>
      <c r="R201" s="237"/>
      <c r="S201">
        <v>17</v>
      </c>
    </row>
    <row r="202" spans="1:19" hidden="1">
      <c r="A202" s="442">
        <v>222</v>
      </c>
      <c r="B202" s="230" t="s">
        <v>189</v>
      </c>
      <c r="C202" s="235" t="s">
        <v>1706</v>
      </c>
      <c r="D202" s="235" t="s">
        <v>742</v>
      </c>
      <c r="E202" s="235" t="s">
        <v>1711</v>
      </c>
      <c r="F202" s="235" t="s">
        <v>1712</v>
      </c>
      <c r="G202" s="235" t="s">
        <v>1081</v>
      </c>
      <c r="H202" s="235" t="s">
        <v>1721</v>
      </c>
      <c r="I202" s="235" t="s">
        <v>1722</v>
      </c>
      <c r="J202" s="236" t="s">
        <v>1955</v>
      </c>
      <c r="K202" s="236" t="s">
        <v>2070</v>
      </c>
      <c r="L202" s="236" t="s">
        <v>2070</v>
      </c>
      <c r="M202" s="236"/>
      <c r="N202" s="236"/>
      <c r="O202" s="236"/>
      <c r="P202" s="236"/>
      <c r="Q202" s="236"/>
      <c r="R202" s="237"/>
      <c r="S202">
        <v>17</v>
      </c>
    </row>
    <row r="203" spans="1:19">
      <c r="A203" s="229">
        <v>224</v>
      </c>
      <c r="B203" s="230" t="s">
        <v>189</v>
      </c>
      <c r="C203" s="235" t="s">
        <v>1706</v>
      </c>
      <c r="D203" s="235" t="s">
        <v>742</v>
      </c>
      <c r="E203" s="235" t="s">
        <v>1711</v>
      </c>
      <c r="F203" s="235" t="s">
        <v>2145</v>
      </c>
      <c r="G203" s="235" t="s">
        <v>1222</v>
      </c>
      <c r="H203" s="235" t="s">
        <v>1724</v>
      </c>
      <c r="I203" s="235" t="s">
        <v>1722</v>
      </c>
      <c r="J203" s="236" t="s">
        <v>1955</v>
      </c>
      <c r="K203" s="236" t="s">
        <v>2013</v>
      </c>
      <c r="L203" s="236" t="s">
        <v>2013</v>
      </c>
      <c r="M203" s="236" t="s">
        <v>2160</v>
      </c>
      <c r="N203" s="236" t="s">
        <v>2125</v>
      </c>
      <c r="O203" s="236"/>
      <c r="P203" s="481" t="s">
        <v>2125</v>
      </c>
      <c r="Q203" s="481"/>
      <c r="R203" s="237"/>
      <c r="S203">
        <v>2</v>
      </c>
    </row>
    <row r="204" spans="1:19">
      <c r="A204" s="234">
        <v>201</v>
      </c>
      <c r="B204" s="230" t="s">
        <v>189</v>
      </c>
      <c r="C204" s="235" t="s">
        <v>1641</v>
      </c>
      <c r="D204" s="235" t="s">
        <v>1663</v>
      </c>
      <c r="E204" s="235" t="s">
        <v>1680</v>
      </c>
      <c r="F204" s="235"/>
      <c r="G204" s="235" t="s">
        <v>1164</v>
      </c>
      <c r="H204" s="235" t="s">
        <v>1684</v>
      </c>
      <c r="I204" s="235" t="s">
        <v>1685</v>
      </c>
      <c r="J204" s="236" t="s">
        <v>1945</v>
      </c>
      <c r="K204" s="236" t="s">
        <v>1957</v>
      </c>
      <c r="L204" s="236" t="s">
        <v>1957</v>
      </c>
      <c r="M204" s="450" t="s">
        <v>2271</v>
      </c>
      <c r="N204" s="450" t="s">
        <v>2249</v>
      </c>
      <c r="O204" s="236"/>
      <c r="P204" s="481" t="s">
        <v>206</v>
      </c>
      <c r="Q204" s="481"/>
      <c r="R204" s="237"/>
      <c r="S204">
        <v>4</v>
      </c>
    </row>
    <row r="205" spans="1:19" hidden="1">
      <c r="A205" s="442">
        <v>225</v>
      </c>
      <c r="B205" s="230" t="s">
        <v>189</v>
      </c>
      <c r="C205" s="235" t="s">
        <v>1706</v>
      </c>
      <c r="D205" s="235" t="s">
        <v>742</v>
      </c>
      <c r="E205" s="235" t="s">
        <v>1711</v>
      </c>
      <c r="F205" s="235" t="s">
        <v>1712</v>
      </c>
      <c r="G205" s="235" t="s">
        <v>1081</v>
      </c>
      <c r="H205" s="235" t="s">
        <v>1725</v>
      </c>
      <c r="I205" s="235" t="s">
        <v>1722</v>
      </c>
      <c r="J205" s="236" t="s">
        <v>1955</v>
      </c>
      <c r="K205" s="236" t="s">
        <v>2070</v>
      </c>
      <c r="L205" s="236" t="s">
        <v>2070</v>
      </c>
      <c r="M205" s="236"/>
      <c r="N205" s="236"/>
      <c r="O205" s="236"/>
      <c r="P205" s="236"/>
      <c r="Q205" s="236"/>
      <c r="R205" s="237"/>
      <c r="S205">
        <v>17</v>
      </c>
    </row>
    <row r="206" spans="1:19" hidden="1">
      <c r="A206" s="229">
        <v>226</v>
      </c>
      <c r="B206" s="230" t="s">
        <v>189</v>
      </c>
      <c r="C206" s="235" t="s">
        <v>1706</v>
      </c>
      <c r="D206" s="235" t="s">
        <v>742</v>
      </c>
      <c r="E206" s="235" t="s">
        <v>1711</v>
      </c>
      <c r="F206" s="235" t="s">
        <v>1712</v>
      </c>
      <c r="G206" s="235" t="s">
        <v>1081</v>
      </c>
      <c r="H206" s="235" t="s">
        <v>1726</v>
      </c>
      <c r="I206" s="235" t="s">
        <v>1727</v>
      </c>
      <c r="J206" s="236" t="s">
        <v>1955</v>
      </c>
      <c r="K206" s="236" t="s">
        <v>2072</v>
      </c>
      <c r="L206" s="236" t="s">
        <v>2072</v>
      </c>
      <c r="M206" s="236"/>
      <c r="N206" s="236"/>
      <c r="O206" s="236"/>
      <c r="P206" s="236"/>
      <c r="Q206" s="236"/>
      <c r="R206" s="237"/>
      <c r="S206">
        <v>17</v>
      </c>
    </row>
    <row r="207" spans="1:19" hidden="1">
      <c r="A207" s="441">
        <v>227</v>
      </c>
      <c r="B207" s="230" t="s">
        <v>189</v>
      </c>
      <c r="C207" s="235" t="s">
        <v>1706</v>
      </c>
      <c r="D207" s="235" t="s">
        <v>742</v>
      </c>
      <c r="E207" s="235" t="s">
        <v>1711</v>
      </c>
      <c r="F207" s="235" t="s">
        <v>1712</v>
      </c>
      <c r="G207" s="235" t="s">
        <v>1081</v>
      </c>
      <c r="H207" s="235" t="s">
        <v>1728</v>
      </c>
      <c r="I207" s="235" t="s">
        <v>1727</v>
      </c>
      <c r="J207" s="236" t="s">
        <v>1955</v>
      </c>
      <c r="K207" s="236" t="s">
        <v>2072</v>
      </c>
      <c r="L207" s="236" t="s">
        <v>2072</v>
      </c>
      <c r="M207" s="236"/>
      <c r="N207" s="236"/>
      <c r="O207" s="236"/>
      <c r="P207" s="236"/>
      <c r="Q207" s="236"/>
      <c r="R207" s="237"/>
      <c r="S207">
        <v>17</v>
      </c>
    </row>
    <row r="208" spans="1:19" s="437" customFormat="1">
      <c r="A208" s="229">
        <v>229</v>
      </c>
      <c r="B208" s="230" t="s">
        <v>189</v>
      </c>
      <c r="C208" s="235" t="s">
        <v>1706</v>
      </c>
      <c r="D208" s="235" t="s">
        <v>742</v>
      </c>
      <c r="E208" s="235" t="s">
        <v>1711</v>
      </c>
      <c r="F208" s="235" t="s">
        <v>1712</v>
      </c>
      <c r="G208" s="235" t="s">
        <v>1222</v>
      </c>
      <c r="H208" s="235" t="s">
        <v>1730</v>
      </c>
      <c r="I208" s="235" t="s">
        <v>1727</v>
      </c>
      <c r="J208" s="236" t="s">
        <v>1955</v>
      </c>
      <c r="K208" s="236" t="s">
        <v>2013</v>
      </c>
      <c r="L208" s="236" t="s">
        <v>2013</v>
      </c>
      <c r="M208" s="236" t="s">
        <v>2160</v>
      </c>
      <c r="N208" s="236" t="s">
        <v>2125</v>
      </c>
      <c r="O208" s="236"/>
      <c r="P208" s="481" t="s">
        <v>2125</v>
      </c>
      <c r="Q208" s="481"/>
      <c r="R208" s="237"/>
      <c r="S208">
        <v>2</v>
      </c>
    </row>
    <row r="209" spans="1:19" hidden="1">
      <c r="A209" s="229">
        <v>230</v>
      </c>
      <c r="B209" s="230" t="s">
        <v>189</v>
      </c>
      <c r="C209" s="235" t="s">
        <v>1706</v>
      </c>
      <c r="D209" s="235" t="s">
        <v>742</v>
      </c>
      <c r="E209" s="235" t="s">
        <v>1711</v>
      </c>
      <c r="F209" s="235" t="s">
        <v>1712</v>
      </c>
      <c r="G209" s="235" t="s">
        <v>1081</v>
      </c>
      <c r="H209" s="235" t="s">
        <v>1731</v>
      </c>
      <c r="I209" s="235" t="s">
        <v>1727</v>
      </c>
      <c r="J209" s="236" t="s">
        <v>1955</v>
      </c>
      <c r="K209" s="236" t="s">
        <v>2074</v>
      </c>
      <c r="L209" s="236" t="s">
        <v>2074</v>
      </c>
      <c r="M209" s="236"/>
      <c r="N209" s="236"/>
      <c r="O209" s="236"/>
      <c r="P209" s="236"/>
      <c r="Q209" s="236"/>
      <c r="R209" s="237"/>
      <c r="S209">
        <v>17</v>
      </c>
    </row>
    <row r="210" spans="1:19" hidden="1">
      <c r="A210" s="234">
        <v>231</v>
      </c>
      <c r="B210" s="230" t="s">
        <v>189</v>
      </c>
      <c r="C210" s="235" t="s">
        <v>1706</v>
      </c>
      <c r="D210" s="235" t="s">
        <v>742</v>
      </c>
      <c r="E210" s="235" t="s">
        <v>1711</v>
      </c>
      <c r="F210" s="235" t="s">
        <v>1712</v>
      </c>
      <c r="G210" s="235" t="s">
        <v>1081</v>
      </c>
      <c r="H210" s="235" t="s">
        <v>1732</v>
      </c>
      <c r="I210" s="235" t="s">
        <v>1727</v>
      </c>
      <c r="J210" s="236" t="s">
        <v>1955</v>
      </c>
      <c r="K210" s="236" t="s">
        <v>2074</v>
      </c>
      <c r="L210" s="236" t="s">
        <v>2074</v>
      </c>
      <c r="M210" s="236"/>
      <c r="N210" s="236"/>
      <c r="O210" s="236"/>
      <c r="P210" s="236"/>
      <c r="Q210" s="236"/>
      <c r="R210" s="237"/>
      <c r="S210">
        <v>17</v>
      </c>
    </row>
    <row r="211" spans="1:19">
      <c r="A211" s="229">
        <v>208</v>
      </c>
      <c r="B211" s="230" t="s">
        <v>189</v>
      </c>
      <c r="C211" s="235" t="s">
        <v>1641</v>
      </c>
      <c r="D211" s="235" t="s">
        <v>1694</v>
      </c>
      <c r="E211" s="235" t="s">
        <v>1694</v>
      </c>
      <c r="F211" s="235" t="s">
        <v>1157</v>
      </c>
      <c r="G211" s="235" t="s">
        <v>1166</v>
      </c>
      <c r="H211" s="235" t="s">
        <v>1695</v>
      </c>
      <c r="I211" s="235" t="s">
        <v>1696</v>
      </c>
      <c r="J211" s="236" t="s">
        <v>1945</v>
      </c>
      <c r="K211" s="236" t="s">
        <v>2014</v>
      </c>
      <c r="L211" s="236" t="s">
        <v>2014</v>
      </c>
      <c r="M211" s="236" t="s">
        <v>2158</v>
      </c>
      <c r="N211" s="236" t="s">
        <v>2125</v>
      </c>
      <c r="O211" s="236"/>
      <c r="P211" s="481" t="s">
        <v>2125</v>
      </c>
      <c r="Q211" s="481"/>
      <c r="R211" s="237"/>
      <c r="S211">
        <v>2</v>
      </c>
    </row>
    <row r="212" spans="1:19" s="437" customFormat="1" hidden="1">
      <c r="A212" s="229">
        <v>232</v>
      </c>
      <c r="B212" s="230" t="s">
        <v>189</v>
      </c>
      <c r="C212" s="235" t="s">
        <v>1706</v>
      </c>
      <c r="D212" s="235" t="s">
        <v>742</v>
      </c>
      <c r="E212" s="235" t="s">
        <v>1711</v>
      </c>
      <c r="F212" s="235" t="s">
        <v>1712</v>
      </c>
      <c r="G212" s="235" t="s">
        <v>1081</v>
      </c>
      <c r="H212" s="235" t="s">
        <v>1733</v>
      </c>
      <c r="I212" s="235" t="s">
        <v>1727</v>
      </c>
      <c r="J212" s="236" t="s">
        <v>1955</v>
      </c>
      <c r="K212" s="236" t="s">
        <v>2076</v>
      </c>
      <c r="L212" s="236" t="s">
        <v>2076</v>
      </c>
      <c r="M212" s="236"/>
      <c r="N212" s="236"/>
      <c r="O212" s="236"/>
      <c r="P212" s="236"/>
      <c r="Q212" s="236"/>
      <c r="R212" s="237"/>
      <c r="S212">
        <v>17</v>
      </c>
    </row>
    <row r="213" spans="1:19">
      <c r="A213" s="234">
        <v>210</v>
      </c>
      <c r="B213" s="230" t="s">
        <v>189</v>
      </c>
      <c r="C213" s="235" t="s">
        <v>1641</v>
      </c>
      <c r="D213" s="235" t="s">
        <v>1694</v>
      </c>
      <c r="E213" s="235" t="s">
        <v>1694</v>
      </c>
      <c r="F213" s="235"/>
      <c r="G213" s="235" t="s">
        <v>1164</v>
      </c>
      <c r="H213" s="235" t="s">
        <v>1697</v>
      </c>
      <c r="I213" s="235" t="s">
        <v>1696</v>
      </c>
      <c r="J213" s="236" t="s">
        <v>1945</v>
      </c>
      <c r="K213" s="236" t="s">
        <v>1957</v>
      </c>
      <c r="L213" s="236" t="s">
        <v>1957</v>
      </c>
      <c r="M213" s="450" t="s">
        <v>2271</v>
      </c>
      <c r="N213" s="450" t="s">
        <v>2249</v>
      </c>
      <c r="O213" s="236"/>
      <c r="P213" s="481" t="s">
        <v>206</v>
      </c>
      <c r="Q213" s="481"/>
      <c r="R213" s="237"/>
      <c r="S213">
        <v>4</v>
      </c>
    </row>
    <row r="214" spans="1:19">
      <c r="A214" s="229">
        <v>211</v>
      </c>
      <c r="B214" s="230" t="s">
        <v>189</v>
      </c>
      <c r="C214" s="235" t="s">
        <v>1641</v>
      </c>
      <c r="D214" s="235" t="s">
        <v>1694</v>
      </c>
      <c r="E214" s="235" t="s">
        <v>1694</v>
      </c>
      <c r="F214" s="235"/>
      <c r="G214" s="235" t="s">
        <v>1166</v>
      </c>
      <c r="H214" s="235" t="s">
        <v>1698</v>
      </c>
      <c r="I214" s="235" t="s">
        <v>1696</v>
      </c>
      <c r="J214" s="236" t="s">
        <v>1945</v>
      </c>
      <c r="K214" s="236" t="s">
        <v>2014</v>
      </c>
      <c r="L214" s="236" t="s">
        <v>2014</v>
      </c>
      <c r="M214" s="236" t="s">
        <v>2158</v>
      </c>
      <c r="N214" s="236" t="s">
        <v>2125</v>
      </c>
      <c r="O214" s="236"/>
      <c r="P214" s="481" t="s">
        <v>2125</v>
      </c>
      <c r="Q214" s="481"/>
      <c r="R214" s="237"/>
      <c r="S214">
        <v>2</v>
      </c>
    </row>
    <row r="215" spans="1:19">
      <c r="A215" s="229">
        <v>212</v>
      </c>
      <c r="B215" s="230" t="s">
        <v>189</v>
      </c>
      <c r="C215" s="235" t="s">
        <v>1641</v>
      </c>
      <c r="D215" s="235" t="s">
        <v>1694</v>
      </c>
      <c r="E215" s="235" t="s">
        <v>1694</v>
      </c>
      <c r="F215" s="235" t="s">
        <v>1157</v>
      </c>
      <c r="G215" s="235" t="s">
        <v>1166</v>
      </c>
      <c r="H215" s="235" t="s">
        <v>2231</v>
      </c>
      <c r="I215" s="235" t="s">
        <v>2279</v>
      </c>
      <c r="J215" s="236" t="s">
        <v>1945</v>
      </c>
      <c r="K215" s="236" t="s">
        <v>2014</v>
      </c>
      <c r="L215" s="236" t="s">
        <v>2014</v>
      </c>
      <c r="M215" s="236" t="s">
        <v>2159</v>
      </c>
      <c r="N215" s="236" t="s">
        <v>2125</v>
      </c>
      <c r="O215" s="236"/>
      <c r="P215" s="481" t="s">
        <v>206</v>
      </c>
      <c r="Q215" s="481"/>
      <c r="R215" s="237"/>
      <c r="S215">
        <v>2</v>
      </c>
    </row>
    <row r="216" spans="1:19" hidden="1">
      <c r="A216" s="441">
        <v>233</v>
      </c>
      <c r="B216" s="230" t="s">
        <v>189</v>
      </c>
      <c r="C216" s="235" t="s">
        <v>1706</v>
      </c>
      <c r="D216" s="235" t="s">
        <v>742</v>
      </c>
      <c r="E216" s="235" t="s">
        <v>1734</v>
      </c>
      <c r="F216" s="235" t="s">
        <v>1735</v>
      </c>
      <c r="G216" s="235" t="s">
        <v>1079</v>
      </c>
      <c r="H216" s="235" t="s">
        <v>1736</v>
      </c>
      <c r="I216" s="235" t="s">
        <v>1737</v>
      </c>
      <c r="J216" s="236" t="s">
        <v>1955</v>
      </c>
      <c r="K216" s="236" t="s">
        <v>2082</v>
      </c>
      <c r="L216" s="236" t="s">
        <v>2082</v>
      </c>
      <c r="M216" s="236"/>
      <c r="N216" s="236"/>
      <c r="O216" s="236"/>
      <c r="P216" s="236"/>
      <c r="Q216" s="236"/>
      <c r="R216" s="237"/>
      <c r="S216">
        <v>18</v>
      </c>
    </row>
    <row r="217" spans="1:19" hidden="1">
      <c r="A217" s="442">
        <v>234</v>
      </c>
      <c r="B217" s="230" t="s">
        <v>189</v>
      </c>
      <c r="C217" s="235" t="s">
        <v>1706</v>
      </c>
      <c r="D217" s="235" t="s">
        <v>769</v>
      </c>
      <c r="E217" s="235" t="s">
        <v>768</v>
      </c>
      <c r="F217" s="235" t="s">
        <v>1428</v>
      </c>
      <c r="G217" s="235" t="s">
        <v>1585</v>
      </c>
      <c r="H217" s="235" t="s">
        <v>1738</v>
      </c>
      <c r="I217" s="235" t="s">
        <v>1739</v>
      </c>
      <c r="J217" s="236" t="s">
        <v>1955</v>
      </c>
      <c r="K217" s="236" t="s">
        <v>1957</v>
      </c>
      <c r="L217" s="236" t="s">
        <v>1957</v>
      </c>
      <c r="M217" s="236"/>
      <c r="N217" s="236"/>
      <c r="O217" s="236"/>
      <c r="P217" s="236"/>
      <c r="Q217" s="236"/>
      <c r="R217" s="237"/>
      <c r="S217">
        <v>4</v>
      </c>
    </row>
    <row r="218" spans="1:19">
      <c r="A218" s="229">
        <v>215</v>
      </c>
      <c r="B218" s="230" t="s">
        <v>189</v>
      </c>
      <c r="C218" s="235" t="s">
        <v>1641</v>
      </c>
      <c r="D218" s="235" t="s">
        <v>1699</v>
      </c>
      <c r="E218" s="235" t="s">
        <v>1700</v>
      </c>
      <c r="F218" s="235"/>
      <c r="G218" s="235" t="s">
        <v>2126</v>
      </c>
      <c r="H218" s="235" t="s">
        <v>1705</v>
      </c>
      <c r="I218" s="235" t="s">
        <v>1702</v>
      </c>
      <c r="J218" s="236" t="s">
        <v>1945</v>
      </c>
      <c r="K218" s="236" t="s">
        <v>2010</v>
      </c>
      <c r="L218" s="236" t="s">
        <v>2017</v>
      </c>
      <c r="M218" s="236" t="s">
        <v>2097</v>
      </c>
      <c r="N218" s="236" t="s">
        <v>2125</v>
      </c>
      <c r="O218" s="236"/>
      <c r="P218" s="481" t="s">
        <v>2125</v>
      </c>
      <c r="Q218" s="481"/>
      <c r="R218" s="237"/>
      <c r="S218">
        <v>2</v>
      </c>
    </row>
    <row r="219" spans="1:19" hidden="1">
      <c r="A219" s="441">
        <v>235</v>
      </c>
      <c r="B219" s="230" t="s">
        <v>189</v>
      </c>
      <c r="C219" s="235" t="s">
        <v>1706</v>
      </c>
      <c r="D219" s="235" t="s">
        <v>769</v>
      </c>
      <c r="E219" s="235" t="s">
        <v>768</v>
      </c>
      <c r="F219" s="235" t="s">
        <v>1428</v>
      </c>
      <c r="G219" s="235" t="s">
        <v>1585</v>
      </c>
      <c r="H219" s="235" t="s">
        <v>1740</v>
      </c>
      <c r="I219" s="235" t="s">
        <v>1739</v>
      </c>
      <c r="J219" s="236" t="s">
        <v>1955</v>
      </c>
      <c r="K219" s="236" t="s">
        <v>1957</v>
      </c>
      <c r="L219" s="236" t="s">
        <v>1957</v>
      </c>
      <c r="M219" s="236"/>
      <c r="N219" s="236"/>
      <c r="O219" s="236"/>
      <c r="P219" s="236"/>
      <c r="Q219" s="236"/>
      <c r="R219" s="237"/>
      <c r="S219">
        <v>4</v>
      </c>
    </row>
    <row r="220" spans="1:19" hidden="1">
      <c r="A220" s="229">
        <v>236</v>
      </c>
      <c r="B220" s="230" t="s">
        <v>189</v>
      </c>
      <c r="C220" s="235" t="s">
        <v>1706</v>
      </c>
      <c r="D220" s="235" t="s">
        <v>769</v>
      </c>
      <c r="E220" s="235" t="s">
        <v>768</v>
      </c>
      <c r="F220" s="235" t="s">
        <v>1428</v>
      </c>
      <c r="G220" s="235" t="s">
        <v>1585</v>
      </c>
      <c r="H220" s="235" t="s">
        <v>1741</v>
      </c>
      <c r="I220" s="235" t="s">
        <v>1739</v>
      </c>
      <c r="J220" s="236" t="s">
        <v>1955</v>
      </c>
      <c r="K220" s="236" t="s">
        <v>1957</v>
      </c>
      <c r="L220" s="236" t="s">
        <v>1957</v>
      </c>
      <c r="M220" s="236"/>
      <c r="N220" s="236"/>
      <c r="O220" s="236"/>
      <c r="P220" s="236"/>
      <c r="Q220" s="236"/>
      <c r="R220" s="237"/>
      <c r="S220">
        <v>4</v>
      </c>
    </row>
    <row r="221" spans="1:19" hidden="1">
      <c r="A221" s="229">
        <v>238</v>
      </c>
      <c r="B221" s="230" t="s">
        <v>189</v>
      </c>
      <c r="C221" s="235" t="s">
        <v>1706</v>
      </c>
      <c r="D221" s="235" t="s">
        <v>769</v>
      </c>
      <c r="E221" s="235" t="s">
        <v>768</v>
      </c>
      <c r="F221" s="235" t="s">
        <v>1428</v>
      </c>
      <c r="G221" s="235" t="s">
        <v>1285</v>
      </c>
      <c r="H221" s="235" t="s">
        <v>1743</v>
      </c>
      <c r="I221" s="235" t="s">
        <v>1742</v>
      </c>
      <c r="J221" s="236" t="s">
        <v>1955</v>
      </c>
      <c r="K221" s="236" t="s">
        <v>1947</v>
      </c>
      <c r="L221" s="236" t="s">
        <v>1947</v>
      </c>
      <c r="M221" s="236"/>
      <c r="N221" s="236"/>
      <c r="O221" s="236"/>
      <c r="P221" s="236"/>
      <c r="Q221" s="236"/>
      <c r="R221" s="237"/>
      <c r="S221">
        <v>4</v>
      </c>
    </row>
    <row r="222" spans="1:19">
      <c r="A222" s="441">
        <v>239</v>
      </c>
      <c r="B222" s="230" t="s">
        <v>189</v>
      </c>
      <c r="C222" s="235" t="s">
        <v>1706</v>
      </c>
      <c r="D222" s="235" t="s">
        <v>769</v>
      </c>
      <c r="E222" s="235" t="s">
        <v>768</v>
      </c>
      <c r="F222" s="235" t="s">
        <v>1428</v>
      </c>
      <c r="G222" s="235" t="s">
        <v>2157</v>
      </c>
      <c r="H222" s="235" t="s">
        <v>1744</v>
      </c>
      <c r="I222" s="235" t="s">
        <v>1742</v>
      </c>
      <c r="J222" s="236" t="s">
        <v>1955</v>
      </c>
      <c r="K222" s="236" t="s">
        <v>2015</v>
      </c>
      <c r="L222" s="236" t="s">
        <v>2015</v>
      </c>
      <c r="M222" s="236" t="s">
        <v>2160</v>
      </c>
      <c r="N222" s="236" t="s">
        <v>2125</v>
      </c>
      <c r="O222" s="236"/>
      <c r="P222" s="481" t="s">
        <v>2125</v>
      </c>
      <c r="Q222" s="481"/>
      <c r="R222" s="237"/>
      <c r="S222">
        <v>3</v>
      </c>
    </row>
    <row r="223" spans="1:19" hidden="1">
      <c r="A223" s="442">
        <v>240</v>
      </c>
      <c r="B223" s="230" t="s">
        <v>189</v>
      </c>
      <c r="C223" s="235" t="s">
        <v>1706</v>
      </c>
      <c r="D223" s="235" t="s">
        <v>769</v>
      </c>
      <c r="E223" s="235" t="s">
        <v>768</v>
      </c>
      <c r="F223" s="235" t="s">
        <v>1428</v>
      </c>
      <c r="G223" s="235" t="s">
        <v>1081</v>
      </c>
      <c r="H223" s="235" t="s">
        <v>1745</v>
      </c>
      <c r="I223" s="235" t="s">
        <v>1742</v>
      </c>
      <c r="J223" s="236" t="s">
        <v>1955</v>
      </c>
      <c r="K223" s="236" t="s">
        <v>2076</v>
      </c>
      <c r="L223" s="236" t="s">
        <v>2076</v>
      </c>
      <c r="M223" s="236"/>
      <c r="N223" s="236"/>
      <c r="O223" s="236"/>
      <c r="P223" s="236"/>
      <c r="Q223" s="236"/>
      <c r="R223" s="237"/>
      <c r="S223">
        <v>17</v>
      </c>
    </row>
    <row r="224" spans="1:19" hidden="1">
      <c r="A224" s="229">
        <v>241</v>
      </c>
      <c r="B224" s="230" t="s">
        <v>189</v>
      </c>
      <c r="C224" s="235" t="s">
        <v>1706</v>
      </c>
      <c r="D224" s="235" t="s">
        <v>769</v>
      </c>
      <c r="E224" s="235" t="s">
        <v>768</v>
      </c>
      <c r="F224" s="235" t="s">
        <v>1428</v>
      </c>
      <c r="G224" s="235" t="s">
        <v>1081</v>
      </c>
      <c r="H224" s="235" t="s">
        <v>1746</v>
      </c>
      <c r="I224" s="235" t="s">
        <v>1747</v>
      </c>
      <c r="J224" s="236" t="s">
        <v>1955</v>
      </c>
      <c r="K224" s="236" t="s">
        <v>2078</v>
      </c>
      <c r="L224" s="236" t="s">
        <v>2078</v>
      </c>
      <c r="M224" s="236"/>
      <c r="N224" s="236"/>
      <c r="O224" s="236"/>
      <c r="P224" s="236"/>
      <c r="Q224" s="236"/>
      <c r="R224" s="237"/>
      <c r="S224">
        <v>18</v>
      </c>
    </row>
    <row r="225" spans="1:19" hidden="1">
      <c r="A225" s="441">
        <v>242</v>
      </c>
      <c r="B225" s="230" t="s">
        <v>189</v>
      </c>
      <c r="C225" s="235" t="s">
        <v>1706</v>
      </c>
      <c r="D225" s="235" t="s">
        <v>769</v>
      </c>
      <c r="E225" s="235" t="s">
        <v>768</v>
      </c>
      <c r="F225" s="235" t="s">
        <v>1428</v>
      </c>
      <c r="G225" s="235" t="s">
        <v>1081</v>
      </c>
      <c r="H225" s="235" t="s">
        <v>1748</v>
      </c>
      <c r="I225" s="235" t="s">
        <v>1747</v>
      </c>
      <c r="J225" s="236" t="s">
        <v>1955</v>
      </c>
      <c r="K225" s="236" t="s">
        <v>2078</v>
      </c>
      <c r="L225" s="236" t="s">
        <v>2078</v>
      </c>
      <c r="M225" s="236"/>
      <c r="N225" s="236"/>
      <c r="O225" s="236"/>
      <c r="P225" s="236"/>
      <c r="Q225" s="236"/>
      <c r="R225" s="237"/>
      <c r="S225">
        <v>18</v>
      </c>
    </row>
    <row r="226" spans="1:19">
      <c r="A226" s="229">
        <v>223</v>
      </c>
      <c r="B226" s="230" t="s">
        <v>189</v>
      </c>
      <c r="C226" s="235" t="s">
        <v>1706</v>
      </c>
      <c r="D226" s="235" t="s">
        <v>742</v>
      </c>
      <c r="E226" s="235" t="s">
        <v>1711</v>
      </c>
      <c r="F226" s="235" t="s">
        <v>1712</v>
      </c>
      <c r="G226" s="235" t="s">
        <v>1164</v>
      </c>
      <c r="H226" s="235" t="s">
        <v>1723</v>
      </c>
      <c r="I226" s="235" t="s">
        <v>1722</v>
      </c>
      <c r="J226" s="236" t="s">
        <v>1945</v>
      </c>
      <c r="K226" s="236" t="s">
        <v>1950</v>
      </c>
      <c r="L226" s="236" t="s">
        <v>1950</v>
      </c>
      <c r="M226" s="450" t="s">
        <v>2118</v>
      </c>
      <c r="N226" s="450" t="s">
        <v>2249</v>
      </c>
      <c r="O226" s="236"/>
      <c r="P226" s="481" t="s">
        <v>206</v>
      </c>
      <c r="Q226" s="481"/>
      <c r="R226" s="237"/>
      <c r="S226">
        <v>5</v>
      </c>
    </row>
    <row r="227" spans="1:19">
      <c r="A227" s="442">
        <v>243</v>
      </c>
      <c r="B227" s="230" t="s">
        <v>189</v>
      </c>
      <c r="C227" s="235" t="s">
        <v>1706</v>
      </c>
      <c r="D227" s="235" t="s">
        <v>769</v>
      </c>
      <c r="E227" s="235" t="s">
        <v>768</v>
      </c>
      <c r="F227" s="235" t="s">
        <v>1428</v>
      </c>
      <c r="G227" s="235" t="s">
        <v>1222</v>
      </c>
      <c r="H227" s="235" t="s">
        <v>1749</v>
      </c>
      <c r="I227" s="235" t="s">
        <v>1747</v>
      </c>
      <c r="J227" s="236" t="s">
        <v>1955</v>
      </c>
      <c r="K227" s="236" t="s">
        <v>2015</v>
      </c>
      <c r="L227" s="236" t="s">
        <v>2015</v>
      </c>
      <c r="M227" s="236" t="s">
        <v>2160</v>
      </c>
      <c r="N227" s="236" t="s">
        <v>2125</v>
      </c>
      <c r="O227" s="236"/>
      <c r="P227" s="481" t="s">
        <v>2125</v>
      </c>
      <c r="Q227" s="481"/>
      <c r="R227" s="237"/>
      <c r="S227">
        <v>3</v>
      </c>
    </row>
    <row r="228" spans="1:19" hidden="1">
      <c r="A228" s="441">
        <v>245</v>
      </c>
      <c r="B228" s="230" t="s">
        <v>189</v>
      </c>
      <c r="C228" s="235" t="s">
        <v>1706</v>
      </c>
      <c r="D228" s="235" t="s">
        <v>769</v>
      </c>
      <c r="E228" s="235" t="s">
        <v>768</v>
      </c>
      <c r="F228" s="235" t="s">
        <v>1428</v>
      </c>
      <c r="G228" s="235" t="s">
        <v>1081</v>
      </c>
      <c r="H228" s="235" t="s">
        <v>1751</v>
      </c>
      <c r="I228" s="235" t="s">
        <v>1752</v>
      </c>
      <c r="J228" s="236" t="s">
        <v>1955</v>
      </c>
      <c r="K228" s="236" t="s">
        <v>2080</v>
      </c>
      <c r="L228" s="236" t="s">
        <v>2080</v>
      </c>
      <c r="M228" s="236"/>
      <c r="N228" s="236"/>
      <c r="O228" s="236"/>
      <c r="P228" s="236"/>
      <c r="Q228" s="236"/>
      <c r="R228" s="237"/>
      <c r="S228">
        <v>18</v>
      </c>
    </row>
    <row r="229" spans="1:19" hidden="1">
      <c r="A229" s="442">
        <v>246</v>
      </c>
      <c r="B229" s="230" t="s">
        <v>189</v>
      </c>
      <c r="C229" s="235" t="s">
        <v>1706</v>
      </c>
      <c r="D229" s="235" t="s">
        <v>769</v>
      </c>
      <c r="E229" s="235" t="s">
        <v>768</v>
      </c>
      <c r="F229" s="235" t="s">
        <v>1428</v>
      </c>
      <c r="G229" s="235" t="s">
        <v>1081</v>
      </c>
      <c r="H229" s="235" t="s">
        <v>1753</v>
      </c>
      <c r="I229" s="235" t="s">
        <v>1752</v>
      </c>
      <c r="J229" s="236" t="s">
        <v>1955</v>
      </c>
      <c r="K229" s="236" t="s">
        <v>2080</v>
      </c>
      <c r="L229" s="236" t="s">
        <v>2080</v>
      </c>
      <c r="M229" s="236"/>
      <c r="N229" s="236"/>
      <c r="O229" s="236"/>
      <c r="P229" s="236"/>
      <c r="Q229" s="236"/>
      <c r="R229" s="237"/>
      <c r="S229">
        <v>18</v>
      </c>
    </row>
    <row r="230" spans="1:19">
      <c r="A230" s="442">
        <v>261</v>
      </c>
      <c r="B230" s="230" t="s">
        <v>189</v>
      </c>
      <c r="C230" s="235" t="s">
        <v>1758</v>
      </c>
      <c r="D230" s="235" t="s">
        <v>793</v>
      </c>
      <c r="E230" s="235" t="s">
        <v>1759</v>
      </c>
      <c r="F230" s="235" t="s">
        <v>1460</v>
      </c>
      <c r="G230" s="235" t="s">
        <v>1589</v>
      </c>
      <c r="H230" s="235" t="s">
        <v>1760</v>
      </c>
      <c r="I230" s="235" t="s">
        <v>1472</v>
      </c>
      <c r="J230" s="236" t="s">
        <v>1955</v>
      </c>
      <c r="K230" s="236" t="s">
        <v>2107</v>
      </c>
      <c r="L230" s="236" t="s">
        <v>2107</v>
      </c>
      <c r="M230" s="236" t="s">
        <v>2161</v>
      </c>
      <c r="N230" s="236" t="s">
        <v>2162</v>
      </c>
      <c r="O230" s="236"/>
      <c r="P230" s="481" t="s">
        <v>2133</v>
      </c>
      <c r="Q230" s="481"/>
      <c r="R230" s="237"/>
      <c r="S230">
        <v>3</v>
      </c>
    </row>
    <row r="231" spans="1:19">
      <c r="A231" s="234">
        <v>228</v>
      </c>
      <c r="B231" s="230" t="s">
        <v>189</v>
      </c>
      <c r="C231" s="235" t="s">
        <v>1706</v>
      </c>
      <c r="D231" s="235" t="s">
        <v>742</v>
      </c>
      <c r="E231" s="235" t="s">
        <v>1711</v>
      </c>
      <c r="F231" s="235" t="s">
        <v>1712</v>
      </c>
      <c r="G231" s="235" t="s">
        <v>1704</v>
      </c>
      <c r="H231" s="235" t="s">
        <v>1729</v>
      </c>
      <c r="I231" s="235" t="s">
        <v>1727</v>
      </c>
      <c r="J231" s="236" t="s">
        <v>1945</v>
      </c>
      <c r="K231" s="236" t="s">
        <v>2010</v>
      </c>
      <c r="L231" s="236" t="s">
        <v>2017</v>
      </c>
      <c r="M231" s="236" t="s">
        <v>2097</v>
      </c>
      <c r="N231" s="236" t="s">
        <v>2125</v>
      </c>
      <c r="O231" s="236"/>
      <c r="P231" s="481" t="s">
        <v>2125</v>
      </c>
      <c r="Q231" s="481"/>
      <c r="R231" s="237"/>
      <c r="S231">
        <v>1</v>
      </c>
    </row>
    <row r="232" spans="1:19" hidden="1">
      <c r="A232" s="229">
        <v>263</v>
      </c>
      <c r="B232" s="230" t="s">
        <v>189</v>
      </c>
      <c r="C232" s="235" t="s">
        <v>1758</v>
      </c>
      <c r="D232" s="235" t="s">
        <v>793</v>
      </c>
      <c r="E232" s="235" t="s">
        <v>1759</v>
      </c>
      <c r="F232" s="235" t="s">
        <v>1460</v>
      </c>
      <c r="G232" s="235" t="s">
        <v>1285</v>
      </c>
      <c r="H232" s="235" t="s">
        <v>1761</v>
      </c>
      <c r="I232" s="235" t="s">
        <v>1472</v>
      </c>
      <c r="J232" s="236" t="s">
        <v>1955</v>
      </c>
      <c r="K232" s="236" t="s">
        <v>1947</v>
      </c>
      <c r="L232" s="236" t="s">
        <v>1947</v>
      </c>
      <c r="M232" s="236"/>
      <c r="N232" s="236"/>
      <c r="O232" s="236"/>
      <c r="P232" s="236"/>
      <c r="Q232" s="236"/>
      <c r="R232" s="237"/>
      <c r="S232">
        <v>4</v>
      </c>
    </row>
    <row r="233" spans="1:19">
      <c r="A233" s="229">
        <v>272</v>
      </c>
      <c r="B233" s="230" t="s">
        <v>189</v>
      </c>
      <c r="C233" s="235" t="s">
        <v>1758</v>
      </c>
      <c r="D233" s="235" t="s">
        <v>793</v>
      </c>
      <c r="E233" s="235" t="s">
        <v>1759</v>
      </c>
      <c r="F233" s="235" t="s">
        <v>1460</v>
      </c>
      <c r="G233" s="235" t="s">
        <v>1222</v>
      </c>
      <c r="H233" s="235" t="s">
        <v>2166</v>
      </c>
      <c r="I233" s="235" t="s">
        <v>1476</v>
      </c>
      <c r="J233" s="236" t="s">
        <v>1955</v>
      </c>
      <c r="K233" s="236" t="s">
        <v>2015</v>
      </c>
      <c r="L233" s="236" t="s">
        <v>2015</v>
      </c>
      <c r="M233" s="236" t="s">
        <v>2160</v>
      </c>
      <c r="N233" s="236" t="s">
        <v>2125</v>
      </c>
      <c r="O233" s="236"/>
      <c r="P233" s="481" t="s">
        <v>2125</v>
      </c>
      <c r="Q233" s="481"/>
      <c r="R233" s="237"/>
      <c r="S233">
        <v>3</v>
      </c>
    </row>
    <row r="234" spans="1:19" hidden="1">
      <c r="A234" s="441">
        <v>274</v>
      </c>
      <c r="B234" s="230" t="s">
        <v>189</v>
      </c>
      <c r="C234" s="235" t="s">
        <v>1766</v>
      </c>
      <c r="D234" s="235" t="s">
        <v>804</v>
      </c>
      <c r="E234" s="235" t="s">
        <v>1768</v>
      </c>
      <c r="F234" s="235" t="s">
        <v>1378</v>
      </c>
      <c r="G234" s="235" t="s">
        <v>1585</v>
      </c>
      <c r="H234" s="235" t="s">
        <v>1769</v>
      </c>
      <c r="I234" s="235" t="s">
        <v>1770</v>
      </c>
      <c r="J234" s="236" t="s">
        <v>1955</v>
      </c>
      <c r="K234" s="236" t="s">
        <v>1950</v>
      </c>
      <c r="L234" s="236" t="s">
        <v>1950</v>
      </c>
      <c r="M234" s="236"/>
      <c r="N234" s="236"/>
      <c r="O234" s="236"/>
      <c r="P234" s="236"/>
      <c r="Q234" s="236"/>
      <c r="R234" s="237"/>
      <c r="S234">
        <v>5</v>
      </c>
    </row>
    <row r="235" spans="1:19" hidden="1">
      <c r="A235" s="229">
        <v>275</v>
      </c>
      <c r="B235" s="230" t="s">
        <v>189</v>
      </c>
      <c r="C235" s="235" t="s">
        <v>1766</v>
      </c>
      <c r="D235" s="235" t="s">
        <v>804</v>
      </c>
      <c r="E235" s="235" t="s">
        <v>1768</v>
      </c>
      <c r="F235" s="235" t="s">
        <v>1378</v>
      </c>
      <c r="G235" s="235" t="s">
        <v>1585</v>
      </c>
      <c r="H235" s="235" t="s">
        <v>1484</v>
      </c>
      <c r="I235" s="235" t="s">
        <v>1770</v>
      </c>
      <c r="J235" s="236" t="s">
        <v>1955</v>
      </c>
      <c r="K235" s="236" t="s">
        <v>1950</v>
      </c>
      <c r="L235" s="236" t="s">
        <v>1950</v>
      </c>
      <c r="M235" s="236"/>
      <c r="N235" s="236"/>
      <c r="O235" s="236"/>
      <c r="P235" s="236"/>
      <c r="Q235" s="236"/>
      <c r="R235" s="237"/>
      <c r="S235">
        <v>5</v>
      </c>
    </row>
    <row r="236" spans="1:19">
      <c r="A236" s="229">
        <v>278</v>
      </c>
      <c r="B236" s="230" t="s">
        <v>189</v>
      </c>
      <c r="C236" s="235" t="s">
        <v>1766</v>
      </c>
      <c r="D236" s="235" t="s">
        <v>804</v>
      </c>
      <c r="E236" s="235" t="s">
        <v>1768</v>
      </c>
      <c r="F236" s="235" t="s">
        <v>1527</v>
      </c>
      <c r="G236" s="235" t="s">
        <v>1222</v>
      </c>
      <c r="H236" s="235" t="s">
        <v>2167</v>
      </c>
      <c r="I236" s="235" t="s">
        <v>1771</v>
      </c>
      <c r="J236" s="236" t="s">
        <v>1955</v>
      </c>
      <c r="K236" s="236" t="s">
        <v>2105</v>
      </c>
      <c r="L236" s="236" t="s">
        <v>2105</v>
      </c>
      <c r="M236" s="236" t="s">
        <v>2160</v>
      </c>
      <c r="N236" s="236" t="s">
        <v>2125</v>
      </c>
      <c r="O236" s="236"/>
      <c r="P236" s="481" t="s">
        <v>2125</v>
      </c>
      <c r="Q236" s="481"/>
      <c r="R236" s="237"/>
      <c r="S236">
        <v>3</v>
      </c>
    </row>
    <row r="237" spans="1:19">
      <c r="A237" s="441">
        <v>283</v>
      </c>
      <c r="B237" s="230" t="s">
        <v>189</v>
      </c>
      <c r="C237" s="235" t="s">
        <v>1766</v>
      </c>
      <c r="D237" s="235" t="s">
        <v>804</v>
      </c>
      <c r="E237" s="235" t="s">
        <v>1776</v>
      </c>
      <c r="F237" s="235"/>
      <c r="G237" s="235" t="s">
        <v>1589</v>
      </c>
      <c r="H237" s="235" t="s">
        <v>1777</v>
      </c>
      <c r="I237" s="235" t="s">
        <v>1778</v>
      </c>
      <c r="J237" s="236" t="s">
        <v>1955</v>
      </c>
      <c r="K237" s="236" t="s">
        <v>2109</v>
      </c>
      <c r="L237" s="236" t="s">
        <v>2109</v>
      </c>
      <c r="M237" s="236" t="s">
        <v>2161</v>
      </c>
      <c r="N237" s="236" t="s">
        <v>2162</v>
      </c>
      <c r="O237" s="236"/>
      <c r="P237" s="481" t="s">
        <v>2125</v>
      </c>
      <c r="Q237" s="481"/>
      <c r="R237" s="237"/>
      <c r="S237">
        <v>3</v>
      </c>
    </row>
    <row r="238" spans="1:19" hidden="1">
      <c r="A238" s="229">
        <v>284</v>
      </c>
      <c r="B238" s="230" t="s">
        <v>189</v>
      </c>
      <c r="C238" s="235" t="s">
        <v>1766</v>
      </c>
      <c r="D238" s="235" t="s">
        <v>804</v>
      </c>
      <c r="E238" s="235" t="s">
        <v>1776</v>
      </c>
      <c r="F238" s="235"/>
      <c r="G238" s="235" t="s">
        <v>1585</v>
      </c>
      <c r="H238" s="235" t="s">
        <v>1779</v>
      </c>
      <c r="I238" s="235" t="s">
        <v>1778</v>
      </c>
      <c r="J238" s="236" t="s">
        <v>1955</v>
      </c>
      <c r="K238" s="236" t="s">
        <v>1950</v>
      </c>
      <c r="L238" s="236" t="s">
        <v>1950</v>
      </c>
      <c r="M238" s="236"/>
      <c r="N238" s="236"/>
      <c r="O238" s="236"/>
      <c r="P238" s="236"/>
      <c r="Q238" s="236"/>
      <c r="R238" s="237"/>
      <c r="S238">
        <v>5</v>
      </c>
    </row>
    <row r="239" spans="1:19" hidden="1">
      <c r="A239" s="442">
        <v>285</v>
      </c>
      <c r="B239" s="230" t="s">
        <v>189</v>
      </c>
      <c r="C239" s="235" t="s">
        <v>1766</v>
      </c>
      <c r="D239" s="235" t="s">
        <v>804</v>
      </c>
      <c r="E239" s="235" t="s">
        <v>1776</v>
      </c>
      <c r="F239" s="235"/>
      <c r="G239" s="235" t="s">
        <v>1585</v>
      </c>
      <c r="H239" s="235" t="s">
        <v>1780</v>
      </c>
      <c r="I239" s="235" t="s">
        <v>1778</v>
      </c>
      <c r="J239" s="236" t="s">
        <v>1955</v>
      </c>
      <c r="K239" s="236" t="s">
        <v>1951</v>
      </c>
      <c r="L239" s="236" t="s">
        <v>1951</v>
      </c>
      <c r="M239" s="236"/>
      <c r="N239" s="236"/>
      <c r="O239" s="236"/>
      <c r="P239" s="236"/>
      <c r="Q239" s="236"/>
      <c r="R239" s="237"/>
      <c r="S239">
        <v>5</v>
      </c>
    </row>
    <row r="240" spans="1:19">
      <c r="A240" s="234">
        <v>237</v>
      </c>
      <c r="B240" s="230" t="s">
        <v>189</v>
      </c>
      <c r="C240" s="235" t="s">
        <v>1706</v>
      </c>
      <c r="D240" s="235" t="s">
        <v>769</v>
      </c>
      <c r="E240" s="235" t="s">
        <v>2165</v>
      </c>
      <c r="F240" s="235" t="s">
        <v>1428</v>
      </c>
      <c r="G240" s="235" t="s">
        <v>2235</v>
      </c>
      <c r="H240" s="235" t="s">
        <v>2173</v>
      </c>
      <c r="I240" s="235" t="s">
        <v>1742</v>
      </c>
      <c r="J240" s="236" t="s">
        <v>1945</v>
      </c>
      <c r="K240" s="236" t="s">
        <v>2107</v>
      </c>
      <c r="L240" s="236" t="s">
        <v>2107</v>
      </c>
      <c r="M240" s="449" t="s">
        <v>2244</v>
      </c>
      <c r="N240" s="449" t="s">
        <v>2233</v>
      </c>
      <c r="O240" s="236"/>
      <c r="P240" s="481" t="s">
        <v>2125</v>
      </c>
      <c r="Q240" s="236"/>
      <c r="R240" s="237"/>
      <c r="S240">
        <v>3</v>
      </c>
    </row>
    <row r="241" spans="1:19" ht="54">
      <c r="A241" s="229">
        <v>290</v>
      </c>
      <c r="B241" s="230" t="s">
        <v>189</v>
      </c>
      <c r="C241" s="235" t="s">
        <v>1766</v>
      </c>
      <c r="D241" s="235" t="s">
        <v>804</v>
      </c>
      <c r="E241" s="235" t="s">
        <v>1781</v>
      </c>
      <c r="F241" s="235" t="s">
        <v>1529</v>
      </c>
      <c r="G241" s="235" t="s">
        <v>1222</v>
      </c>
      <c r="H241" s="243" t="s">
        <v>2168</v>
      </c>
      <c r="I241" s="235" t="s">
        <v>1784</v>
      </c>
      <c r="J241" s="236" t="s">
        <v>1955</v>
      </c>
      <c r="K241" s="236" t="s">
        <v>2105</v>
      </c>
      <c r="L241" s="236" t="s">
        <v>2105</v>
      </c>
      <c r="M241" s="236" t="s">
        <v>2160</v>
      </c>
      <c r="N241" s="236" t="s">
        <v>2125</v>
      </c>
      <c r="O241" s="236"/>
      <c r="P241" s="236" t="s">
        <v>2125</v>
      </c>
      <c r="Q241" s="236"/>
      <c r="R241" s="237"/>
      <c r="S241">
        <v>3</v>
      </c>
    </row>
    <row r="242" spans="1:19">
      <c r="A242" s="229">
        <v>302</v>
      </c>
      <c r="B242" s="230" t="s">
        <v>189</v>
      </c>
      <c r="C242" s="235" t="s">
        <v>1766</v>
      </c>
      <c r="D242" s="235" t="s">
        <v>832</v>
      </c>
      <c r="E242" s="235" t="s">
        <v>1794</v>
      </c>
      <c r="F242" s="235"/>
      <c r="G242" s="235" t="s">
        <v>1589</v>
      </c>
      <c r="H242" s="235" t="s">
        <v>1795</v>
      </c>
      <c r="I242" s="235" t="s">
        <v>1796</v>
      </c>
      <c r="J242" s="236" t="s">
        <v>1955</v>
      </c>
      <c r="K242" s="236" t="s">
        <v>2109</v>
      </c>
      <c r="L242" s="236" t="s">
        <v>2109</v>
      </c>
      <c r="M242" s="236" t="s">
        <v>2161</v>
      </c>
      <c r="N242" s="236" t="s">
        <v>2162</v>
      </c>
      <c r="O242" s="236"/>
      <c r="P242" s="236" t="s">
        <v>2125</v>
      </c>
      <c r="Q242" s="236"/>
      <c r="R242" s="237"/>
      <c r="S242">
        <v>3</v>
      </c>
    </row>
    <row r="243" spans="1:19">
      <c r="A243" s="234">
        <v>309</v>
      </c>
      <c r="B243" s="230" t="s">
        <v>189</v>
      </c>
      <c r="C243" s="235" t="s">
        <v>1766</v>
      </c>
      <c r="D243" s="235" t="s">
        <v>832</v>
      </c>
      <c r="E243" s="235" t="s">
        <v>1802</v>
      </c>
      <c r="F243" s="235"/>
      <c r="G243" s="235" t="s">
        <v>1589</v>
      </c>
      <c r="H243" s="235" t="s">
        <v>1803</v>
      </c>
      <c r="I243" s="235" t="s">
        <v>1804</v>
      </c>
      <c r="J243" s="236" t="s">
        <v>1955</v>
      </c>
      <c r="K243" s="236" t="s">
        <v>2109</v>
      </c>
      <c r="L243" s="236" t="s">
        <v>2109</v>
      </c>
      <c r="M243" s="236" t="s">
        <v>2161</v>
      </c>
      <c r="N243" s="236" t="s">
        <v>2162</v>
      </c>
      <c r="O243" s="236"/>
      <c r="P243" s="236" t="s">
        <v>2125</v>
      </c>
      <c r="Q243" s="236"/>
      <c r="R243" s="237"/>
      <c r="S243">
        <v>3</v>
      </c>
    </row>
    <row r="244" spans="1:19">
      <c r="A244" s="442">
        <v>318</v>
      </c>
      <c r="B244" s="230" t="s">
        <v>189</v>
      </c>
      <c r="C244" s="235" t="s">
        <v>1766</v>
      </c>
      <c r="D244" s="235" t="s">
        <v>832</v>
      </c>
      <c r="E244" s="235" t="s">
        <v>1802</v>
      </c>
      <c r="F244" s="235"/>
      <c r="G244" s="235" t="s">
        <v>1223</v>
      </c>
      <c r="H244" s="235" t="s">
        <v>1812</v>
      </c>
      <c r="I244" s="235" t="s">
        <v>1810</v>
      </c>
      <c r="J244" s="236" t="s">
        <v>1955</v>
      </c>
      <c r="K244" s="236" t="s">
        <v>2017</v>
      </c>
      <c r="L244" s="236" t="s">
        <v>2017</v>
      </c>
      <c r="M244" s="236" t="s">
        <v>2013</v>
      </c>
      <c r="N244" s="236" t="s">
        <v>2125</v>
      </c>
      <c r="O244" s="236"/>
      <c r="P244" s="236" t="s">
        <v>2125</v>
      </c>
      <c r="Q244" s="236"/>
      <c r="R244" s="237"/>
      <c r="S244">
        <v>1</v>
      </c>
    </row>
    <row r="245" spans="1:19" hidden="1">
      <c r="A245" s="229">
        <v>322</v>
      </c>
      <c r="B245" s="230" t="s">
        <v>189</v>
      </c>
      <c r="C245" s="235" t="s">
        <v>1817</v>
      </c>
      <c r="D245" s="235" t="s">
        <v>856</v>
      </c>
      <c r="E245" s="235" t="s">
        <v>856</v>
      </c>
      <c r="F245" s="235"/>
      <c r="G245" s="235" t="s">
        <v>2174</v>
      </c>
      <c r="H245" s="235" t="s">
        <v>1819</v>
      </c>
      <c r="I245" s="235" t="s">
        <v>1818</v>
      </c>
      <c r="J245" s="236" t="s">
        <v>1955</v>
      </c>
      <c r="K245" s="236" t="s">
        <v>1947</v>
      </c>
      <c r="L245" s="236" t="s">
        <v>1947</v>
      </c>
      <c r="M245" s="236"/>
      <c r="N245" s="236"/>
      <c r="O245" s="236"/>
      <c r="P245" s="236"/>
      <c r="Q245" s="236"/>
      <c r="R245" s="237"/>
      <c r="S245">
        <v>4</v>
      </c>
    </row>
    <row r="246" spans="1:19" hidden="1">
      <c r="A246" s="234">
        <v>324</v>
      </c>
      <c r="B246" s="230" t="s">
        <v>189</v>
      </c>
      <c r="C246" s="235" t="s">
        <v>1817</v>
      </c>
      <c r="D246" s="235" t="s">
        <v>856</v>
      </c>
      <c r="E246" s="235" t="s">
        <v>856</v>
      </c>
      <c r="F246" s="235"/>
      <c r="G246" s="235" t="s">
        <v>1585</v>
      </c>
      <c r="H246" s="235" t="s">
        <v>1820</v>
      </c>
      <c r="I246" s="235" t="s">
        <v>1821</v>
      </c>
      <c r="J246" s="236" t="s">
        <v>1955</v>
      </c>
      <c r="K246" s="236" t="s">
        <v>1951</v>
      </c>
      <c r="L246" s="236" t="s">
        <v>1951</v>
      </c>
      <c r="M246" s="236"/>
      <c r="N246" s="236"/>
      <c r="O246" s="236"/>
      <c r="P246" s="236"/>
      <c r="Q246" s="236"/>
      <c r="R246" s="237"/>
      <c r="S246">
        <v>5</v>
      </c>
    </row>
    <row r="247" spans="1:19">
      <c r="A247" s="229">
        <v>244</v>
      </c>
      <c r="B247" s="230" t="s">
        <v>189</v>
      </c>
      <c r="C247" s="235" t="s">
        <v>2149</v>
      </c>
      <c r="D247" s="235" t="s">
        <v>769</v>
      </c>
      <c r="E247" s="235" t="s">
        <v>2150</v>
      </c>
      <c r="F247" s="235" t="s">
        <v>1428</v>
      </c>
      <c r="G247" s="235" t="s">
        <v>1166</v>
      </c>
      <c r="H247" s="235" t="s">
        <v>1750</v>
      </c>
      <c r="I247" s="235" t="s">
        <v>1747</v>
      </c>
      <c r="J247" s="236" t="s">
        <v>1945</v>
      </c>
      <c r="K247" s="236" t="s">
        <v>2099</v>
      </c>
      <c r="L247" s="236" t="s">
        <v>2099</v>
      </c>
      <c r="M247" s="236" t="s">
        <v>2159</v>
      </c>
      <c r="N247" s="236" t="s">
        <v>2125</v>
      </c>
      <c r="O247" s="236"/>
      <c r="P247" s="236" t="s">
        <v>2125</v>
      </c>
      <c r="Q247" s="236"/>
      <c r="R247" s="237"/>
      <c r="S247">
        <v>2</v>
      </c>
    </row>
    <row r="248" spans="1:19" hidden="1">
      <c r="A248" s="229">
        <v>325</v>
      </c>
      <c r="B248" s="230" t="s">
        <v>189</v>
      </c>
      <c r="C248" s="235" t="s">
        <v>1817</v>
      </c>
      <c r="D248" s="235" t="s">
        <v>856</v>
      </c>
      <c r="E248" s="235" t="s">
        <v>856</v>
      </c>
      <c r="F248" s="235" t="s">
        <v>1556</v>
      </c>
      <c r="G248" s="235" t="s">
        <v>1585</v>
      </c>
      <c r="H248" s="235" t="s">
        <v>1536</v>
      </c>
      <c r="I248" s="235" t="s">
        <v>1821</v>
      </c>
      <c r="J248" s="236" t="s">
        <v>1955</v>
      </c>
      <c r="K248" s="236" t="s">
        <v>1952</v>
      </c>
      <c r="L248" s="236" t="s">
        <v>1952</v>
      </c>
      <c r="M248" s="236"/>
      <c r="N248" s="236"/>
      <c r="O248" s="236"/>
      <c r="P248" s="236"/>
      <c r="Q248" s="236"/>
      <c r="R248" s="237"/>
      <c r="S248">
        <v>5</v>
      </c>
    </row>
    <row r="249" spans="1:19" hidden="1">
      <c r="A249" s="441">
        <v>329</v>
      </c>
      <c r="B249" s="230" t="s">
        <v>189</v>
      </c>
      <c r="C249" s="235" t="s">
        <v>1817</v>
      </c>
      <c r="D249" s="235" t="s">
        <v>856</v>
      </c>
      <c r="E249" s="235" t="s">
        <v>856</v>
      </c>
      <c r="F249" s="235"/>
      <c r="G249" s="235" t="s">
        <v>1585</v>
      </c>
      <c r="H249" s="235" t="s">
        <v>1825</v>
      </c>
      <c r="I249" s="235" t="s">
        <v>1826</v>
      </c>
      <c r="J249" s="236" t="s">
        <v>1955</v>
      </c>
      <c r="K249" s="236" t="s">
        <v>1952</v>
      </c>
      <c r="L249" s="236" t="s">
        <v>1952</v>
      </c>
      <c r="M249" s="236"/>
      <c r="N249" s="236"/>
      <c r="O249" s="236"/>
      <c r="P249" s="236"/>
      <c r="Q249" s="236"/>
      <c r="R249" s="237"/>
      <c r="S249">
        <v>5</v>
      </c>
    </row>
    <row r="250" spans="1:19" hidden="1">
      <c r="A250" s="229">
        <v>247</v>
      </c>
      <c r="B250" s="230" t="s">
        <v>189</v>
      </c>
      <c r="C250" s="235" t="s">
        <v>788</v>
      </c>
      <c r="D250" s="235" t="s">
        <v>787</v>
      </c>
      <c r="E250" s="235" t="s">
        <v>787</v>
      </c>
      <c r="F250" s="235" t="s">
        <v>1429</v>
      </c>
      <c r="G250" s="235" t="s">
        <v>1081</v>
      </c>
      <c r="H250" s="235" t="s">
        <v>1432</v>
      </c>
      <c r="I250" s="235" t="s">
        <v>1754</v>
      </c>
      <c r="J250" s="236" t="s">
        <v>1945</v>
      </c>
      <c r="K250" s="236" t="s">
        <v>2001</v>
      </c>
      <c r="L250" s="236" t="s">
        <v>2001</v>
      </c>
      <c r="M250" s="236"/>
      <c r="N250" s="236"/>
      <c r="O250" s="236"/>
      <c r="P250" s="236"/>
      <c r="Q250" s="236"/>
      <c r="R250" s="237"/>
      <c r="S250">
        <v>15</v>
      </c>
    </row>
    <row r="251" spans="1:19" hidden="1">
      <c r="A251" s="229">
        <v>248</v>
      </c>
      <c r="B251" s="230" t="s">
        <v>189</v>
      </c>
      <c r="C251" s="235" t="s">
        <v>788</v>
      </c>
      <c r="D251" s="235" t="s">
        <v>787</v>
      </c>
      <c r="E251" s="235" t="s">
        <v>787</v>
      </c>
      <c r="F251" s="235" t="s">
        <v>1429</v>
      </c>
      <c r="G251" s="235" t="s">
        <v>1081</v>
      </c>
      <c r="H251" s="235" t="s">
        <v>1434</v>
      </c>
      <c r="I251" s="235" t="s">
        <v>1754</v>
      </c>
      <c r="J251" s="236" t="s">
        <v>1945</v>
      </c>
      <c r="K251" s="236" t="s">
        <v>2001</v>
      </c>
      <c r="L251" s="236" t="s">
        <v>2001</v>
      </c>
      <c r="M251" s="236"/>
      <c r="N251" s="236"/>
      <c r="O251" s="236"/>
      <c r="P251" s="236"/>
      <c r="Q251" s="236"/>
      <c r="R251" s="237"/>
      <c r="S251">
        <v>15</v>
      </c>
    </row>
    <row r="252" spans="1:19" hidden="1">
      <c r="A252" s="234">
        <v>249</v>
      </c>
      <c r="B252" s="230" t="s">
        <v>189</v>
      </c>
      <c r="C252" s="235" t="s">
        <v>788</v>
      </c>
      <c r="D252" s="235" t="s">
        <v>787</v>
      </c>
      <c r="E252" s="235" t="s">
        <v>787</v>
      </c>
      <c r="F252" s="235" t="s">
        <v>1429</v>
      </c>
      <c r="G252" s="235" t="s">
        <v>1081</v>
      </c>
      <c r="H252" s="235" t="s">
        <v>1436</v>
      </c>
      <c r="I252" s="235" t="s">
        <v>1754</v>
      </c>
      <c r="J252" s="236" t="s">
        <v>1945</v>
      </c>
      <c r="K252" s="236" t="s">
        <v>2002</v>
      </c>
      <c r="L252" s="236" t="s">
        <v>2002</v>
      </c>
      <c r="M252" s="236"/>
      <c r="N252" s="236"/>
      <c r="O252" s="236"/>
      <c r="P252" s="236"/>
      <c r="Q252" s="236"/>
      <c r="R252" s="237"/>
      <c r="S252">
        <v>15</v>
      </c>
    </row>
    <row r="253" spans="1:19" hidden="1">
      <c r="A253" s="229">
        <v>250</v>
      </c>
      <c r="B253" s="230" t="s">
        <v>189</v>
      </c>
      <c r="C253" s="235" t="s">
        <v>788</v>
      </c>
      <c r="D253" s="235" t="s">
        <v>787</v>
      </c>
      <c r="E253" s="235" t="s">
        <v>787</v>
      </c>
      <c r="F253" s="235" t="s">
        <v>1429</v>
      </c>
      <c r="G253" s="235" t="s">
        <v>1081</v>
      </c>
      <c r="H253" s="243" t="s">
        <v>1438</v>
      </c>
      <c r="I253" s="235" t="s">
        <v>1755</v>
      </c>
      <c r="J253" s="236" t="s">
        <v>1945</v>
      </c>
      <c r="K253" s="236" t="s">
        <v>2002</v>
      </c>
      <c r="L253" s="236" t="s">
        <v>2002</v>
      </c>
      <c r="M253" s="236"/>
      <c r="N253" s="236"/>
      <c r="O253" s="236"/>
      <c r="P253" s="236"/>
      <c r="Q253" s="236"/>
      <c r="R253" s="237"/>
      <c r="S253">
        <v>15</v>
      </c>
    </row>
    <row r="254" spans="1:19" hidden="1">
      <c r="A254" s="229">
        <v>251</v>
      </c>
      <c r="B254" s="230" t="s">
        <v>189</v>
      </c>
      <c r="C254" s="235" t="s">
        <v>788</v>
      </c>
      <c r="D254" s="235" t="s">
        <v>787</v>
      </c>
      <c r="E254" s="235" t="s">
        <v>787</v>
      </c>
      <c r="F254" s="235" t="s">
        <v>1429</v>
      </c>
      <c r="G254" s="235" t="s">
        <v>1081</v>
      </c>
      <c r="H254" s="235" t="s">
        <v>1440</v>
      </c>
      <c r="I254" s="235" t="s">
        <v>1755</v>
      </c>
      <c r="J254" s="236" t="s">
        <v>1945</v>
      </c>
      <c r="K254" s="236" t="s">
        <v>2003</v>
      </c>
      <c r="L254" s="236" t="s">
        <v>2003</v>
      </c>
      <c r="M254" s="236"/>
      <c r="N254" s="236"/>
      <c r="O254" s="236"/>
      <c r="P254" s="236"/>
      <c r="Q254" s="236"/>
      <c r="R254" s="237"/>
      <c r="S254">
        <v>15</v>
      </c>
    </row>
    <row r="255" spans="1:19" hidden="1">
      <c r="A255" s="234">
        <v>252</v>
      </c>
      <c r="B255" s="230" t="s">
        <v>189</v>
      </c>
      <c r="C255" s="235" t="s">
        <v>788</v>
      </c>
      <c r="D255" s="235" t="s">
        <v>787</v>
      </c>
      <c r="E255" s="235" t="s">
        <v>787</v>
      </c>
      <c r="F255" s="235" t="s">
        <v>1429</v>
      </c>
      <c r="G255" s="235" t="s">
        <v>1081</v>
      </c>
      <c r="H255" s="235" t="s">
        <v>1442</v>
      </c>
      <c r="I255" s="235" t="s">
        <v>1755</v>
      </c>
      <c r="J255" s="236" t="s">
        <v>1945</v>
      </c>
      <c r="K255" s="236" t="s">
        <v>2003</v>
      </c>
      <c r="L255" s="236" t="s">
        <v>2003</v>
      </c>
      <c r="M255" s="236"/>
      <c r="N255" s="236"/>
      <c r="O255" s="236"/>
      <c r="P255" s="236"/>
      <c r="Q255" s="236"/>
      <c r="R255" s="237"/>
      <c r="S255">
        <v>15</v>
      </c>
    </row>
    <row r="256" spans="1:19" ht="27" hidden="1">
      <c r="A256" s="229">
        <v>253</v>
      </c>
      <c r="B256" s="230" t="s">
        <v>189</v>
      </c>
      <c r="C256" s="235" t="s">
        <v>788</v>
      </c>
      <c r="D256" s="235" t="s">
        <v>787</v>
      </c>
      <c r="E256" s="235" t="s">
        <v>787</v>
      </c>
      <c r="F256" s="235" t="s">
        <v>1429</v>
      </c>
      <c r="G256" s="235" t="s">
        <v>1081</v>
      </c>
      <c r="H256" s="243" t="s">
        <v>1444</v>
      </c>
      <c r="I256" s="235" t="s">
        <v>1755</v>
      </c>
      <c r="J256" s="236" t="s">
        <v>1945</v>
      </c>
      <c r="K256" s="236" t="s">
        <v>2004</v>
      </c>
      <c r="L256" s="236" t="s">
        <v>2004</v>
      </c>
      <c r="M256" s="236"/>
      <c r="N256" s="236"/>
      <c r="O256" s="236"/>
      <c r="P256" s="236"/>
      <c r="Q256" s="236"/>
      <c r="R256" s="237"/>
      <c r="S256">
        <v>16</v>
      </c>
    </row>
    <row r="257" spans="1:19" hidden="1">
      <c r="A257" s="229">
        <v>254</v>
      </c>
      <c r="B257" s="230" t="s">
        <v>189</v>
      </c>
      <c r="C257" s="235" t="s">
        <v>788</v>
      </c>
      <c r="D257" s="235" t="s">
        <v>787</v>
      </c>
      <c r="E257" s="235" t="s">
        <v>787</v>
      </c>
      <c r="F257" s="235" t="s">
        <v>1429</v>
      </c>
      <c r="G257" s="235" t="s">
        <v>1081</v>
      </c>
      <c r="H257" s="235" t="s">
        <v>1446</v>
      </c>
      <c r="I257" s="235" t="s">
        <v>1755</v>
      </c>
      <c r="J257" s="236" t="s">
        <v>1945</v>
      </c>
      <c r="K257" s="236" t="s">
        <v>2004</v>
      </c>
      <c r="L257" s="236" t="s">
        <v>2004</v>
      </c>
      <c r="M257" s="236"/>
      <c r="N257" s="236"/>
      <c r="O257" s="236"/>
      <c r="P257" s="236"/>
      <c r="Q257" s="236"/>
      <c r="R257" s="237"/>
      <c r="S257">
        <v>16</v>
      </c>
    </row>
    <row r="258" spans="1:19" hidden="1">
      <c r="A258" s="234">
        <v>255</v>
      </c>
      <c r="B258" s="230" t="s">
        <v>189</v>
      </c>
      <c r="C258" s="235" t="s">
        <v>788</v>
      </c>
      <c r="D258" s="235" t="s">
        <v>787</v>
      </c>
      <c r="E258" s="235" t="s">
        <v>787</v>
      </c>
      <c r="F258" s="235" t="s">
        <v>1429</v>
      </c>
      <c r="G258" s="235" t="s">
        <v>1081</v>
      </c>
      <c r="H258" s="235" t="s">
        <v>1448</v>
      </c>
      <c r="I258" s="235" t="s">
        <v>1756</v>
      </c>
      <c r="J258" s="236" t="s">
        <v>1945</v>
      </c>
      <c r="K258" s="236" t="s">
        <v>2005</v>
      </c>
      <c r="L258" s="236" t="s">
        <v>2005</v>
      </c>
      <c r="M258" s="236"/>
      <c r="N258" s="236"/>
      <c r="O258" s="236"/>
      <c r="P258" s="236"/>
      <c r="Q258" s="236"/>
      <c r="R258" s="237"/>
      <c r="S258">
        <v>16</v>
      </c>
    </row>
    <row r="259" spans="1:19" hidden="1">
      <c r="A259" s="229">
        <v>256</v>
      </c>
      <c r="B259" s="230" t="s">
        <v>189</v>
      </c>
      <c r="C259" s="235" t="s">
        <v>788</v>
      </c>
      <c r="D259" s="235" t="s">
        <v>787</v>
      </c>
      <c r="E259" s="235" t="s">
        <v>787</v>
      </c>
      <c r="F259" s="235" t="s">
        <v>1429</v>
      </c>
      <c r="G259" s="235" t="s">
        <v>1081</v>
      </c>
      <c r="H259" s="235" t="s">
        <v>1450</v>
      </c>
      <c r="I259" s="235" t="s">
        <v>1756</v>
      </c>
      <c r="J259" s="236" t="s">
        <v>1945</v>
      </c>
      <c r="K259" s="236" t="s">
        <v>2005</v>
      </c>
      <c r="L259" s="236" t="s">
        <v>2005</v>
      </c>
      <c r="M259" s="236"/>
      <c r="N259" s="236"/>
      <c r="O259" s="236"/>
      <c r="P259" s="236"/>
      <c r="Q259" s="236"/>
      <c r="R259" s="237"/>
      <c r="S259">
        <v>16</v>
      </c>
    </row>
    <row r="260" spans="1:19" hidden="1">
      <c r="A260" s="229">
        <v>257</v>
      </c>
      <c r="B260" s="230" t="s">
        <v>189</v>
      </c>
      <c r="C260" s="235" t="s">
        <v>788</v>
      </c>
      <c r="D260" s="235" t="s">
        <v>787</v>
      </c>
      <c r="E260" s="235" t="s">
        <v>787</v>
      </c>
      <c r="F260" s="235" t="s">
        <v>1429</v>
      </c>
      <c r="G260" s="235" t="s">
        <v>1081</v>
      </c>
      <c r="H260" s="235" t="s">
        <v>1452</v>
      </c>
      <c r="I260" s="235" t="s">
        <v>1756</v>
      </c>
      <c r="J260" s="236" t="s">
        <v>1945</v>
      </c>
      <c r="K260" s="236" t="s">
        <v>2006</v>
      </c>
      <c r="L260" s="236" t="s">
        <v>2006</v>
      </c>
      <c r="M260" s="236"/>
      <c r="N260" s="236"/>
      <c r="O260" s="236"/>
      <c r="P260" s="236"/>
      <c r="Q260" s="236"/>
      <c r="R260" s="237"/>
      <c r="S260">
        <v>16</v>
      </c>
    </row>
    <row r="261" spans="1:19" hidden="1">
      <c r="A261" s="234">
        <v>258</v>
      </c>
      <c r="B261" s="230" t="s">
        <v>189</v>
      </c>
      <c r="C261" s="235" t="s">
        <v>788</v>
      </c>
      <c r="D261" s="235" t="s">
        <v>787</v>
      </c>
      <c r="E261" s="235" t="s">
        <v>787</v>
      </c>
      <c r="F261" s="235" t="s">
        <v>1429</v>
      </c>
      <c r="G261" s="235" t="s">
        <v>1081</v>
      </c>
      <c r="H261" s="235" t="s">
        <v>1454</v>
      </c>
      <c r="I261" s="235" t="s">
        <v>1756</v>
      </c>
      <c r="J261" s="236" t="s">
        <v>1945</v>
      </c>
      <c r="K261" s="236" t="s">
        <v>2006</v>
      </c>
      <c r="L261" s="236" t="s">
        <v>2006</v>
      </c>
      <c r="M261" s="236"/>
      <c r="N261" s="236"/>
      <c r="O261" s="236"/>
      <c r="P261" s="236"/>
      <c r="Q261" s="236"/>
      <c r="R261" s="237"/>
      <c r="S261">
        <v>16</v>
      </c>
    </row>
    <row r="262" spans="1:19" hidden="1">
      <c r="A262" s="229">
        <v>259</v>
      </c>
      <c r="B262" s="230" t="s">
        <v>189</v>
      </c>
      <c r="C262" s="235" t="s">
        <v>788</v>
      </c>
      <c r="D262" s="235" t="s">
        <v>787</v>
      </c>
      <c r="E262" s="235" t="s">
        <v>787</v>
      </c>
      <c r="F262" s="235" t="s">
        <v>1429</v>
      </c>
      <c r="G262" s="235" t="s">
        <v>1081</v>
      </c>
      <c r="H262" s="235" t="s">
        <v>1456</v>
      </c>
      <c r="I262" s="235" t="s">
        <v>1756</v>
      </c>
      <c r="J262" s="236" t="s">
        <v>1945</v>
      </c>
      <c r="K262" s="236" t="s">
        <v>2007</v>
      </c>
      <c r="L262" s="236" t="s">
        <v>2007</v>
      </c>
      <c r="M262" s="236"/>
      <c r="N262" s="236"/>
      <c r="O262" s="236"/>
      <c r="P262" s="236"/>
      <c r="Q262" s="236"/>
      <c r="R262" s="237"/>
      <c r="S262">
        <v>16</v>
      </c>
    </row>
    <row r="263" spans="1:19" hidden="1">
      <c r="A263" s="229">
        <v>260</v>
      </c>
      <c r="B263" s="230" t="s">
        <v>189</v>
      </c>
      <c r="C263" s="235" t="s">
        <v>788</v>
      </c>
      <c r="D263" s="235" t="s">
        <v>787</v>
      </c>
      <c r="E263" s="235" t="s">
        <v>787</v>
      </c>
      <c r="F263" s="235" t="s">
        <v>1429</v>
      </c>
      <c r="G263" s="235" t="s">
        <v>1081</v>
      </c>
      <c r="H263" s="235" t="s">
        <v>1458</v>
      </c>
      <c r="I263" s="235" t="s">
        <v>1757</v>
      </c>
      <c r="J263" s="236" t="s">
        <v>1945</v>
      </c>
      <c r="K263" s="236" t="s">
        <v>2007</v>
      </c>
      <c r="L263" s="236" t="s">
        <v>2007</v>
      </c>
      <c r="M263" s="236"/>
      <c r="N263" s="236"/>
      <c r="O263" s="236"/>
      <c r="P263" s="236"/>
      <c r="Q263" s="236"/>
      <c r="R263" s="237"/>
      <c r="S263">
        <v>16</v>
      </c>
    </row>
    <row r="264" spans="1:19">
      <c r="A264" s="234">
        <v>330</v>
      </c>
      <c r="B264" s="230" t="s">
        <v>189</v>
      </c>
      <c r="C264" s="235" t="s">
        <v>1817</v>
      </c>
      <c r="D264" s="235" t="s">
        <v>856</v>
      </c>
      <c r="E264" s="235" t="s">
        <v>856</v>
      </c>
      <c r="F264" s="235"/>
      <c r="G264" s="235" t="s">
        <v>1589</v>
      </c>
      <c r="H264" s="235" t="s">
        <v>1827</v>
      </c>
      <c r="I264" s="235" t="s">
        <v>1826</v>
      </c>
      <c r="J264" s="236" t="s">
        <v>1955</v>
      </c>
      <c r="K264" s="236" t="s">
        <v>2016</v>
      </c>
      <c r="L264" s="236" t="s">
        <v>2016</v>
      </c>
      <c r="M264" s="236" t="s">
        <v>2161</v>
      </c>
      <c r="N264" s="236" t="s">
        <v>2162</v>
      </c>
      <c r="O264" s="236"/>
      <c r="P264" s="236" t="s">
        <v>2125</v>
      </c>
      <c r="Q264" s="236"/>
      <c r="R264" s="237"/>
      <c r="S264">
        <v>3</v>
      </c>
    </row>
    <row r="265" spans="1:19" hidden="1">
      <c r="A265" s="229">
        <v>262</v>
      </c>
      <c r="B265" s="230" t="s">
        <v>189</v>
      </c>
      <c r="C265" s="235" t="s">
        <v>1758</v>
      </c>
      <c r="D265" s="235" t="s">
        <v>793</v>
      </c>
      <c r="E265" s="235" t="s">
        <v>1759</v>
      </c>
      <c r="F265" s="235" t="s">
        <v>1460</v>
      </c>
      <c r="G265" s="235" t="s">
        <v>1081</v>
      </c>
      <c r="H265" s="235" t="s">
        <v>1462</v>
      </c>
      <c r="I265" s="235" t="s">
        <v>1472</v>
      </c>
      <c r="J265" s="236" t="s">
        <v>1945</v>
      </c>
      <c r="K265" s="236" t="s">
        <v>1968</v>
      </c>
      <c r="L265" s="236" t="s">
        <v>1968</v>
      </c>
      <c r="M265" s="236"/>
      <c r="N265" s="236"/>
      <c r="O265" s="236"/>
      <c r="P265" s="236"/>
      <c r="Q265" s="236"/>
      <c r="R265" s="237"/>
      <c r="S265">
        <v>8</v>
      </c>
    </row>
    <row r="266" spans="1:19" hidden="1">
      <c r="A266" s="229">
        <v>331</v>
      </c>
      <c r="B266" s="230" t="s">
        <v>189</v>
      </c>
      <c r="C266" s="235" t="s">
        <v>1817</v>
      </c>
      <c r="D266" s="235" t="s">
        <v>856</v>
      </c>
      <c r="E266" s="235" t="s">
        <v>856</v>
      </c>
      <c r="F266" s="235"/>
      <c r="G266" s="235" t="s">
        <v>1585</v>
      </c>
      <c r="H266" s="235" t="s">
        <v>1828</v>
      </c>
      <c r="I266" s="235" t="s">
        <v>1826</v>
      </c>
      <c r="J266" s="236" t="s">
        <v>1955</v>
      </c>
      <c r="K266" s="236" t="s">
        <v>1952</v>
      </c>
      <c r="L266" s="236" t="s">
        <v>1952</v>
      </c>
      <c r="M266" s="236"/>
      <c r="N266" s="236"/>
      <c r="O266" s="236"/>
      <c r="P266" s="236"/>
      <c r="Q266" s="236"/>
      <c r="R266" s="237"/>
      <c r="S266">
        <v>5</v>
      </c>
    </row>
    <row r="267" spans="1:19">
      <c r="A267" s="234">
        <v>264</v>
      </c>
      <c r="B267" s="230" t="s">
        <v>189</v>
      </c>
      <c r="C267" s="235" t="s">
        <v>1758</v>
      </c>
      <c r="D267" s="235" t="s">
        <v>793</v>
      </c>
      <c r="E267" s="235" t="s">
        <v>1759</v>
      </c>
      <c r="F267" s="235" t="s">
        <v>1460</v>
      </c>
      <c r="G267" s="235" t="s">
        <v>1164</v>
      </c>
      <c r="H267" s="235" t="s">
        <v>1762</v>
      </c>
      <c r="I267" s="235" t="s">
        <v>1472</v>
      </c>
      <c r="J267" s="236" t="s">
        <v>1945</v>
      </c>
      <c r="K267" s="236" t="s">
        <v>1951</v>
      </c>
      <c r="L267" s="236" t="s">
        <v>1951</v>
      </c>
      <c r="M267" s="450" t="s">
        <v>2120</v>
      </c>
      <c r="N267" s="450" t="s">
        <v>2133</v>
      </c>
      <c r="O267" s="236"/>
      <c r="P267" s="236" t="s">
        <v>2125</v>
      </c>
      <c r="Q267" s="236"/>
      <c r="R267" s="237"/>
      <c r="S267">
        <v>5</v>
      </c>
    </row>
    <row r="268" spans="1:19">
      <c r="A268" s="229">
        <v>265</v>
      </c>
      <c r="B268" s="230" t="s">
        <v>189</v>
      </c>
      <c r="C268" s="235" t="s">
        <v>1758</v>
      </c>
      <c r="D268" s="235" t="s">
        <v>793</v>
      </c>
      <c r="E268" s="235" t="s">
        <v>1759</v>
      </c>
      <c r="F268" s="235" t="s">
        <v>1460</v>
      </c>
      <c r="G268" s="235" t="s">
        <v>1704</v>
      </c>
      <c r="H268" s="235" t="s">
        <v>1763</v>
      </c>
      <c r="I268" s="235" t="s">
        <v>1472</v>
      </c>
      <c r="J268" s="236" t="s">
        <v>1945</v>
      </c>
      <c r="K268" s="236" t="s">
        <v>2010</v>
      </c>
      <c r="L268" s="236" t="s">
        <v>2017</v>
      </c>
      <c r="M268" s="236" t="s">
        <v>2097</v>
      </c>
      <c r="N268" s="236" t="s">
        <v>2125</v>
      </c>
      <c r="O268" s="236"/>
      <c r="P268" s="236" t="s">
        <v>2125</v>
      </c>
      <c r="Q268" s="236"/>
      <c r="R268" s="237"/>
      <c r="S268">
        <v>2</v>
      </c>
    </row>
    <row r="269" spans="1:19" hidden="1">
      <c r="A269" s="229">
        <v>266</v>
      </c>
      <c r="B269" s="230" t="s">
        <v>189</v>
      </c>
      <c r="C269" s="235" t="s">
        <v>1758</v>
      </c>
      <c r="D269" s="235" t="s">
        <v>793</v>
      </c>
      <c r="E269" s="235" t="s">
        <v>1759</v>
      </c>
      <c r="F269" s="235" t="s">
        <v>1460</v>
      </c>
      <c r="G269" s="235" t="s">
        <v>1081</v>
      </c>
      <c r="H269" s="235" t="s">
        <v>1464</v>
      </c>
      <c r="I269" s="235" t="s">
        <v>1474</v>
      </c>
      <c r="J269" s="236" t="s">
        <v>1945</v>
      </c>
      <c r="K269" s="236" t="s">
        <v>1968</v>
      </c>
      <c r="L269" s="236" t="s">
        <v>1968</v>
      </c>
      <c r="M269" s="236"/>
      <c r="N269" s="236"/>
      <c r="O269" s="236"/>
      <c r="P269" s="236"/>
      <c r="Q269" s="236"/>
      <c r="R269" s="237"/>
      <c r="S269">
        <v>8</v>
      </c>
    </row>
    <row r="270" spans="1:19" hidden="1">
      <c r="A270" s="234">
        <v>267</v>
      </c>
      <c r="B270" s="230" t="s">
        <v>189</v>
      </c>
      <c r="C270" s="235" t="s">
        <v>1758</v>
      </c>
      <c r="D270" s="235" t="s">
        <v>793</v>
      </c>
      <c r="E270" s="235" t="s">
        <v>1759</v>
      </c>
      <c r="F270" s="235" t="s">
        <v>1460</v>
      </c>
      <c r="G270" s="235" t="s">
        <v>1081</v>
      </c>
      <c r="H270" s="235" t="s">
        <v>1466</v>
      </c>
      <c r="I270" s="235" t="s">
        <v>1474</v>
      </c>
      <c r="J270" s="236" t="s">
        <v>1945</v>
      </c>
      <c r="K270" s="236" t="s">
        <v>1969</v>
      </c>
      <c r="L270" s="236" t="s">
        <v>1969</v>
      </c>
      <c r="M270" s="236"/>
      <c r="N270" s="236"/>
      <c r="O270" s="236"/>
      <c r="P270" s="236"/>
      <c r="Q270" s="236"/>
      <c r="R270" s="237"/>
      <c r="S270">
        <v>8</v>
      </c>
    </row>
    <row r="271" spans="1:19" hidden="1">
      <c r="A271" s="229">
        <v>268</v>
      </c>
      <c r="B271" s="230" t="s">
        <v>189</v>
      </c>
      <c r="C271" s="235" t="s">
        <v>1758</v>
      </c>
      <c r="D271" s="235" t="s">
        <v>793</v>
      </c>
      <c r="E271" s="235" t="s">
        <v>1759</v>
      </c>
      <c r="F271" s="235" t="s">
        <v>1460</v>
      </c>
      <c r="G271" s="235" t="s">
        <v>1081</v>
      </c>
      <c r="H271" s="235" t="s">
        <v>1468</v>
      </c>
      <c r="I271" s="235" t="s">
        <v>1474</v>
      </c>
      <c r="J271" s="236" t="s">
        <v>1945</v>
      </c>
      <c r="K271" s="236" t="s">
        <v>1969</v>
      </c>
      <c r="L271" s="236" t="s">
        <v>1969</v>
      </c>
      <c r="M271" s="236"/>
      <c r="N271" s="236"/>
      <c r="O271" s="236"/>
      <c r="P271" s="236"/>
      <c r="Q271" s="236"/>
      <c r="R271" s="237"/>
      <c r="S271">
        <v>8</v>
      </c>
    </row>
    <row r="272" spans="1:19">
      <c r="A272" s="229">
        <v>269</v>
      </c>
      <c r="B272" s="230" t="s">
        <v>189</v>
      </c>
      <c r="C272" s="235" t="s">
        <v>1758</v>
      </c>
      <c r="D272" s="235" t="s">
        <v>793</v>
      </c>
      <c r="E272" s="235" t="s">
        <v>2151</v>
      </c>
      <c r="F272" s="235" t="s">
        <v>1460</v>
      </c>
      <c r="G272" s="235" t="s">
        <v>1166</v>
      </c>
      <c r="H272" s="235" t="s">
        <v>1764</v>
      </c>
      <c r="I272" s="235" t="s">
        <v>1474</v>
      </c>
      <c r="J272" s="236" t="s">
        <v>1945</v>
      </c>
      <c r="K272" s="236" t="s">
        <v>2099</v>
      </c>
      <c r="L272" s="236" t="s">
        <v>2099</v>
      </c>
      <c r="M272" s="236" t="s">
        <v>2159</v>
      </c>
      <c r="N272" s="236" t="s">
        <v>2125</v>
      </c>
      <c r="O272" s="236"/>
      <c r="P272" s="236" t="s">
        <v>2125</v>
      </c>
      <c r="Q272" s="236"/>
      <c r="R272" s="237"/>
      <c r="S272">
        <v>2</v>
      </c>
    </row>
    <row r="273" spans="1:19" hidden="1">
      <c r="A273" s="234">
        <v>270</v>
      </c>
      <c r="B273" s="230" t="s">
        <v>189</v>
      </c>
      <c r="C273" s="235" t="s">
        <v>1758</v>
      </c>
      <c r="D273" s="235" t="s">
        <v>793</v>
      </c>
      <c r="E273" s="235" t="s">
        <v>1759</v>
      </c>
      <c r="F273" s="235" t="s">
        <v>1460</v>
      </c>
      <c r="G273" s="235" t="s">
        <v>1081</v>
      </c>
      <c r="H273" s="235" t="s">
        <v>1765</v>
      </c>
      <c r="I273" s="235" t="s">
        <v>1476</v>
      </c>
      <c r="J273" s="236" t="s">
        <v>1945</v>
      </c>
      <c r="K273" s="236" t="s">
        <v>1970</v>
      </c>
      <c r="L273" s="236" t="s">
        <v>1970</v>
      </c>
      <c r="M273" s="236"/>
      <c r="N273" s="236"/>
      <c r="O273" s="236"/>
      <c r="P273" s="236"/>
      <c r="Q273" s="236"/>
      <c r="R273" s="237"/>
      <c r="S273">
        <v>8</v>
      </c>
    </row>
    <row r="274" spans="1:19" hidden="1">
      <c r="A274" s="229">
        <v>271</v>
      </c>
      <c r="B274" s="230" t="s">
        <v>189</v>
      </c>
      <c r="C274" s="235" t="s">
        <v>1758</v>
      </c>
      <c r="D274" s="235" t="s">
        <v>793</v>
      </c>
      <c r="E274" s="235" t="s">
        <v>1759</v>
      </c>
      <c r="F274" s="235" t="s">
        <v>1460</v>
      </c>
      <c r="G274" s="235" t="s">
        <v>1081</v>
      </c>
      <c r="H274" s="235" t="s">
        <v>1470</v>
      </c>
      <c r="I274" s="235" t="s">
        <v>1476</v>
      </c>
      <c r="J274" s="236" t="s">
        <v>1945</v>
      </c>
      <c r="K274" s="236" t="s">
        <v>1970</v>
      </c>
      <c r="L274" s="236" t="s">
        <v>1970</v>
      </c>
      <c r="M274" s="236"/>
      <c r="N274" s="236"/>
      <c r="O274" s="236"/>
      <c r="P274" s="236"/>
      <c r="Q274" s="236"/>
      <c r="R274" s="237"/>
      <c r="S274">
        <v>8</v>
      </c>
    </row>
    <row r="275" spans="1:19">
      <c r="A275" s="229">
        <v>332</v>
      </c>
      <c r="B275" s="230" t="s">
        <v>189</v>
      </c>
      <c r="C275" s="235" t="s">
        <v>1817</v>
      </c>
      <c r="D275" s="235" t="s">
        <v>856</v>
      </c>
      <c r="E275" s="235" t="s">
        <v>856</v>
      </c>
      <c r="F275" s="235"/>
      <c r="G275" s="235" t="s">
        <v>1589</v>
      </c>
      <c r="H275" s="235" t="s">
        <v>1829</v>
      </c>
      <c r="I275" s="235" t="s">
        <v>1830</v>
      </c>
      <c r="J275" s="236" t="s">
        <v>1955</v>
      </c>
      <c r="K275" s="236" t="s">
        <v>2016</v>
      </c>
      <c r="L275" s="236" t="s">
        <v>2016</v>
      </c>
      <c r="M275" s="236" t="s">
        <v>2161</v>
      </c>
      <c r="N275" s="236" t="s">
        <v>2162</v>
      </c>
      <c r="O275" s="236"/>
      <c r="P275" s="236" t="s">
        <v>2125</v>
      </c>
      <c r="Q275" s="236"/>
      <c r="R275" s="237"/>
      <c r="S275">
        <v>3</v>
      </c>
    </row>
    <row r="276" spans="1:19" hidden="1">
      <c r="A276" s="234">
        <v>273</v>
      </c>
      <c r="B276" s="230" t="s">
        <v>189</v>
      </c>
      <c r="C276" s="235" t="s">
        <v>1766</v>
      </c>
      <c r="D276" s="235" t="s">
        <v>804</v>
      </c>
      <c r="E276" s="235" t="s">
        <v>1767</v>
      </c>
      <c r="F276" s="235" t="s">
        <v>1478</v>
      </c>
      <c r="G276" s="235" t="s">
        <v>1081</v>
      </c>
      <c r="H276" s="235" t="s">
        <v>1480</v>
      </c>
      <c r="I276" s="235" t="s">
        <v>1482</v>
      </c>
      <c r="J276" s="236" t="s">
        <v>1945</v>
      </c>
      <c r="K276" s="236" t="s">
        <v>1971</v>
      </c>
      <c r="L276" s="236" t="s">
        <v>1971</v>
      </c>
      <c r="M276" s="236"/>
      <c r="N276" s="236"/>
      <c r="O276" s="236"/>
      <c r="P276" s="236"/>
      <c r="Q276" s="236"/>
      <c r="R276" s="237"/>
      <c r="S276">
        <v>8</v>
      </c>
    </row>
    <row r="277" spans="1:19" hidden="1">
      <c r="A277" s="229">
        <v>334</v>
      </c>
      <c r="B277" s="230" t="s">
        <v>189</v>
      </c>
      <c r="C277" s="235" t="s">
        <v>1817</v>
      </c>
      <c r="D277" s="235" t="s">
        <v>856</v>
      </c>
      <c r="E277" s="235" t="s">
        <v>1832</v>
      </c>
      <c r="F277" s="235"/>
      <c r="G277" s="235" t="s">
        <v>1585</v>
      </c>
      <c r="H277" s="235" t="s">
        <v>1833</v>
      </c>
      <c r="I277" s="235" t="s">
        <v>1834</v>
      </c>
      <c r="J277" s="236" t="s">
        <v>1955</v>
      </c>
      <c r="K277" s="236" t="s">
        <v>1953</v>
      </c>
      <c r="L277" s="236" t="s">
        <v>1953</v>
      </c>
      <c r="M277" s="236"/>
      <c r="N277" s="236"/>
      <c r="O277" s="236"/>
      <c r="P277" s="236"/>
      <c r="Q277" s="236"/>
      <c r="R277" s="237"/>
      <c r="S277">
        <v>5</v>
      </c>
    </row>
    <row r="278" spans="1:19" hidden="1">
      <c r="A278" s="229">
        <v>335</v>
      </c>
      <c r="B278" s="230" t="s">
        <v>189</v>
      </c>
      <c r="C278" s="235" t="s">
        <v>1817</v>
      </c>
      <c r="D278" s="235" t="s">
        <v>856</v>
      </c>
      <c r="E278" s="235" t="s">
        <v>1832</v>
      </c>
      <c r="F278" s="235"/>
      <c r="G278" s="235" t="s">
        <v>1585</v>
      </c>
      <c r="H278" s="235" t="s">
        <v>1835</v>
      </c>
      <c r="I278" s="235" t="s">
        <v>1834</v>
      </c>
      <c r="J278" s="236" t="s">
        <v>1955</v>
      </c>
      <c r="K278" s="236" t="s">
        <v>1953</v>
      </c>
      <c r="L278" s="236" t="s">
        <v>1953</v>
      </c>
      <c r="M278" s="236"/>
      <c r="N278" s="236"/>
      <c r="O278" s="236"/>
      <c r="P278" s="236"/>
      <c r="Q278" s="236"/>
      <c r="R278" s="237"/>
      <c r="S278">
        <v>5</v>
      </c>
    </row>
    <row r="279" spans="1:19" hidden="1">
      <c r="A279" s="234">
        <v>276</v>
      </c>
      <c r="B279" s="230" t="s">
        <v>189</v>
      </c>
      <c r="C279" s="235" t="s">
        <v>1766</v>
      </c>
      <c r="D279" s="235" t="s">
        <v>804</v>
      </c>
      <c r="E279" s="235" t="s">
        <v>1768</v>
      </c>
      <c r="F279" s="235" t="s">
        <v>1524</v>
      </c>
      <c r="G279" s="235" t="s">
        <v>1081</v>
      </c>
      <c r="H279" s="235" t="s">
        <v>1486</v>
      </c>
      <c r="I279" s="235" t="s">
        <v>1771</v>
      </c>
      <c r="J279" s="236" t="s">
        <v>1945</v>
      </c>
      <c r="K279" s="236" t="s">
        <v>1971</v>
      </c>
      <c r="L279" s="236" t="s">
        <v>1971</v>
      </c>
      <c r="M279" s="236"/>
      <c r="N279" s="236"/>
      <c r="O279" s="236"/>
      <c r="P279" s="236"/>
      <c r="Q279" s="236"/>
      <c r="R279" s="237"/>
      <c r="S279">
        <v>8</v>
      </c>
    </row>
    <row r="280" spans="1:19" hidden="1">
      <c r="A280" s="229">
        <v>277</v>
      </c>
      <c r="B280" s="230" t="s">
        <v>189</v>
      </c>
      <c r="C280" s="235" t="s">
        <v>1766</v>
      </c>
      <c r="D280" s="235" t="s">
        <v>804</v>
      </c>
      <c r="E280" s="235" t="s">
        <v>1768</v>
      </c>
      <c r="F280" s="235" t="s">
        <v>1527</v>
      </c>
      <c r="G280" s="235" t="s">
        <v>1081</v>
      </c>
      <c r="H280" s="235" t="s">
        <v>1488</v>
      </c>
      <c r="I280" s="235" t="s">
        <v>1771</v>
      </c>
      <c r="J280" s="236" t="s">
        <v>1945</v>
      </c>
      <c r="K280" s="236" t="s">
        <v>1972</v>
      </c>
      <c r="L280" s="236" t="s">
        <v>1972</v>
      </c>
      <c r="M280" s="236"/>
      <c r="N280" s="236"/>
      <c r="O280" s="236"/>
      <c r="P280" s="236"/>
      <c r="Q280" s="236"/>
      <c r="R280" s="237"/>
      <c r="S280">
        <v>8</v>
      </c>
    </row>
    <row r="281" spans="1:19">
      <c r="A281" s="229">
        <v>340</v>
      </c>
      <c r="B281" s="230" t="s">
        <v>189</v>
      </c>
      <c r="C281" s="235" t="s">
        <v>1817</v>
      </c>
      <c r="D281" s="235" t="s">
        <v>856</v>
      </c>
      <c r="E281" s="235" t="s">
        <v>1832</v>
      </c>
      <c r="F281" s="235"/>
      <c r="G281" s="235" t="s">
        <v>1589</v>
      </c>
      <c r="H281" s="235" t="s">
        <v>1838</v>
      </c>
      <c r="I281" s="235" t="s">
        <v>1839</v>
      </c>
      <c r="J281" s="236" t="s">
        <v>1955</v>
      </c>
      <c r="K281" s="236" t="s">
        <v>2016</v>
      </c>
      <c r="L281" s="236" t="s">
        <v>2016</v>
      </c>
      <c r="M281" s="236" t="s">
        <v>2161</v>
      </c>
      <c r="N281" s="236" t="s">
        <v>2162</v>
      </c>
      <c r="O281" s="236"/>
      <c r="P281" s="236" t="s">
        <v>2125</v>
      </c>
      <c r="Q281" s="236"/>
      <c r="R281" s="237"/>
      <c r="S281">
        <v>3</v>
      </c>
    </row>
    <row r="282" spans="1:19">
      <c r="A282" s="234">
        <v>279</v>
      </c>
      <c r="B282" s="230" t="s">
        <v>189</v>
      </c>
      <c r="C282" s="235" t="s">
        <v>1766</v>
      </c>
      <c r="D282" s="235" t="s">
        <v>804</v>
      </c>
      <c r="E282" s="235" t="s">
        <v>1768</v>
      </c>
      <c r="F282" s="235" t="s">
        <v>1527</v>
      </c>
      <c r="G282" s="235" t="s">
        <v>1164</v>
      </c>
      <c r="H282" s="235" t="s">
        <v>1772</v>
      </c>
      <c r="I282" s="235" t="s">
        <v>1773</v>
      </c>
      <c r="J282" s="236" t="s">
        <v>1945</v>
      </c>
      <c r="K282" s="236" t="s">
        <v>1951</v>
      </c>
      <c r="L282" s="236" t="s">
        <v>1951</v>
      </c>
      <c r="M282" s="450" t="s">
        <v>2120</v>
      </c>
      <c r="N282" s="450" t="s">
        <v>2133</v>
      </c>
      <c r="O282" s="236"/>
      <c r="P282" s="236" t="s">
        <v>2125</v>
      </c>
      <c r="Q282" s="236"/>
      <c r="R282" s="237"/>
      <c r="S282">
        <v>5</v>
      </c>
    </row>
    <row r="283" spans="1:19" hidden="1">
      <c r="A283" s="229">
        <v>280</v>
      </c>
      <c r="B283" s="230" t="s">
        <v>189</v>
      </c>
      <c r="C283" s="235" t="s">
        <v>1766</v>
      </c>
      <c r="D283" s="235" t="s">
        <v>804</v>
      </c>
      <c r="E283" s="235" t="s">
        <v>1768</v>
      </c>
      <c r="F283" s="235" t="s">
        <v>1527</v>
      </c>
      <c r="G283" s="235" t="s">
        <v>1081</v>
      </c>
      <c r="H283" s="235" t="s">
        <v>1491</v>
      </c>
      <c r="I283" s="235" t="s">
        <v>1773</v>
      </c>
      <c r="J283" s="236" t="s">
        <v>1945</v>
      </c>
      <c r="K283" s="236" t="s">
        <v>1972</v>
      </c>
      <c r="L283" s="236" t="s">
        <v>1972</v>
      </c>
      <c r="M283" s="236"/>
      <c r="N283" s="236"/>
      <c r="O283" s="236"/>
      <c r="P283" s="236"/>
      <c r="Q283" s="236"/>
      <c r="R283" s="237"/>
      <c r="S283">
        <v>8</v>
      </c>
    </row>
    <row r="284" spans="1:19" hidden="1">
      <c r="A284" s="229">
        <v>281</v>
      </c>
      <c r="B284" s="230" t="s">
        <v>189</v>
      </c>
      <c r="C284" s="235" t="s">
        <v>1766</v>
      </c>
      <c r="D284" s="235" t="s">
        <v>804</v>
      </c>
      <c r="E284" s="235" t="s">
        <v>1768</v>
      </c>
      <c r="F284" s="235" t="s">
        <v>1527</v>
      </c>
      <c r="G284" s="235" t="s">
        <v>1081</v>
      </c>
      <c r="H284" s="235" t="s">
        <v>1774</v>
      </c>
      <c r="I284" s="235" t="s">
        <v>1773</v>
      </c>
      <c r="J284" s="236" t="s">
        <v>1945</v>
      </c>
      <c r="K284" s="236" t="s">
        <v>1973</v>
      </c>
      <c r="L284" s="236" t="s">
        <v>1973</v>
      </c>
      <c r="M284" s="236"/>
      <c r="N284" s="236"/>
      <c r="O284" s="236"/>
      <c r="P284" s="236"/>
      <c r="Q284" s="236"/>
      <c r="R284" s="237"/>
      <c r="S284">
        <v>9</v>
      </c>
    </row>
    <row r="285" spans="1:19" hidden="1">
      <c r="A285" s="234">
        <v>282</v>
      </c>
      <c r="B285" s="230" t="s">
        <v>189</v>
      </c>
      <c r="C285" s="235" t="s">
        <v>1766</v>
      </c>
      <c r="D285" s="235" t="s">
        <v>804</v>
      </c>
      <c r="E285" s="235" t="s">
        <v>1768</v>
      </c>
      <c r="F285" s="235" t="s">
        <v>1527</v>
      </c>
      <c r="G285" s="235" t="s">
        <v>1081</v>
      </c>
      <c r="H285" s="235" t="s">
        <v>1775</v>
      </c>
      <c r="I285" s="235" t="s">
        <v>1773</v>
      </c>
      <c r="J285" s="236" t="s">
        <v>1945</v>
      </c>
      <c r="K285" s="236" t="s">
        <v>1973</v>
      </c>
      <c r="L285" s="236" t="s">
        <v>1973</v>
      </c>
      <c r="M285" s="236"/>
      <c r="N285" s="236"/>
      <c r="O285" s="236"/>
      <c r="P285" s="236"/>
      <c r="Q285" s="236"/>
      <c r="R285" s="237"/>
      <c r="S285">
        <v>9</v>
      </c>
    </row>
    <row r="286" spans="1:19">
      <c r="A286" s="442">
        <v>348</v>
      </c>
      <c r="B286" s="230" t="s">
        <v>189</v>
      </c>
      <c r="C286" s="235" t="s">
        <v>1817</v>
      </c>
      <c r="D286" s="235" t="s">
        <v>856</v>
      </c>
      <c r="E286" s="235" t="s">
        <v>1845</v>
      </c>
      <c r="F286" s="235"/>
      <c r="G286" s="235" t="s">
        <v>1589</v>
      </c>
      <c r="H286" s="235" t="s">
        <v>1846</v>
      </c>
      <c r="I286" s="235" t="s">
        <v>1847</v>
      </c>
      <c r="J286" s="236" t="s">
        <v>1955</v>
      </c>
      <c r="K286" s="236" t="s">
        <v>1946</v>
      </c>
      <c r="L286" s="236" t="s">
        <v>1946</v>
      </c>
      <c r="M286" s="236" t="s">
        <v>2161</v>
      </c>
      <c r="N286" s="236" t="s">
        <v>2162</v>
      </c>
      <c r="O286" s="236"/>
      <c r="P286" s="236" t="s">
        <v>2125</v>
      </c>
      <c r="Q286" s="236"/>
      <c r="R286" s="237"/>
      <c r="S286">
        <v>4</v>
      </c>
    </row>
    <row r="287" spans="1:19" hidden="1">
      <c r="A287" s="229">
        <v>349</v>
      </c>
      <c r="B287" s="230" t="s">
        <v>189</v>
      </c>
      <c r="C287" s="235" t="s">
        <v>1817</v>
      </c>
      <c r="D287" s="235" t="s">
        <v>856</v>
      </c>
      <c r="E287" s="235" t="s">
        <v>1845</v>
      </c>
      <c r="F287" s="235"/>
      <c r="G287" s="235" t="s">
        <v>1585</v>
      </c>
      <c r="H287" s="235" t="s">
        <v>1833</v>
      </c>
      <c r="I287" s="235" t="s">
        <v>1848</v>
      </c>
      <c r="J287" s="236" t="s">
        <v>1955</v>
      </c>
      <c r="K287" s="236" t="s">
        <v>1953</v>
      </c>
      <c r="L287" s="236" t="s">
        <v>1953</v>
      </c>
      <c r="M287" s="236"/>
      <c r="N287" s="236"/>
      <c r="O287" s="236"/>
      <c r="P287" s="236"/>
      <c r="Q287" s="236"/>
      <c r="R287" s="237"/>
      <c r="S287">
        <v>5</v>
      </c>
    </row>
    <row r="288" spans="1:19" hidden="1">
      <c r="A288" s="441">
        <v>350</v>
      </c>
      <c r="B288" s="230" t="s">
        <v>189</v>
      </c>
      <c r="C288" s="235" t="s">
        <v>1817</v>
      </c>
      <c r="D288" s="235" t="s">
        <v>856</v>
      </c>
      <c r="E288" s="235" t="s">
        <v>1845</v>
      </c>
      <c r="F288" s="235" t="s">
        <v>1378</v>
      </c>
      <c r="G288" s="235" t="s">
        <v>1585</v>
      </c>
      <c r="H288" s="235" t="s">
        <v>1835</v>
      </c>
      <c r="I288" s="235" t="s">
        <v>1848</v>
      </c>
      <c r="J288" s="236" t="s">
        <v>1955</v>
      </c>
      <c r="K288" s="236" t="s">
        <v>1954</v>
      </c>
      <c r="L288" s="236" t="s">
        <v>1954</v>
      </c>
      <c r="M288" s="236"/>
      <c r="N288" s="236"/>
      <c r="O288" s="236"/>
      <c r="P288" s="236"/>
      <c r="Q288" s="236"/>
      <c r="R288" s="237"/>
      <c r="S288">
        <v>5</v>
      </c>
    </row>
    <row r="289" spans="1:19" hidden="1">
      <c r="A289" s="229">
        <v>286</v>
      </c>
      <c r="B289" s="230" t="s">
        <v>189</v>
      </c>
      <c r="C289" s="235" t="s">
        <v>1766</v>
      </c>
      <c r="D289" s="235" t="s">
        <v>804</v>
      </c>
      <c r="E289" s="235" t="s">
        <v>1781</v>
      </c>
      <c r="F289" s="235"/>
      <c r="G289" s="235" t="s">
        <v>1081</v>
      </c>
      <c r="H289" s="235" t="s">
        <v>1493</v>
      </c>
      <c r="I289" s="235" t="s">
        <v>1782</v>
      </c>
      <c r="J289" s="236" t="s">
        <v>1945</v>
      </c>
      <c r="K289" s="236" t="s">
        <v>1974</v>
      </c>
      <c r="L289" s="236" t="s">
        <v>1974</v>
      </c>
      <c r="M289" s="236"/>
      <c r="N289" s="236"/>
      <c r="O289" s="236"/>
      <c r="P289" s="236"/>
      <c r="Q289" s="236"/>
      <c r="R289" s="237"/>
      <c r="S289">
        <v>9</v>
      </c>
    </row>
    <row r="290" spans="1:19">
      <c r="A290" s="229">
        <v>287</v>
      </c>
      <c r="B290" s="230" t="s">
        <v>189</v>
      </c>
      <c r="C290" s="235" t="s">
        <v>1766</v>
      </c>
      <c r="D290" s="235" t="s">
        <v>804</v>
      </c>
      <c r="E290" s="235" t="s">
        <v>1781</v>
      </c>
      <c r="F290" s="235"/>
      <c r="G290" s="235" t="s">
        <v>1164</v>
      </c>
      <c r="H290" s="235" t="s">
        <v>1783</v>
      </c>
      <c r="I290" s="235" t="s">
        <v>1782</v>
      </c>
      <c r="J290" s="236" t="s">
        <v>1945</v>
      </c>
      <c r="K290" s="236" t="s">
        <v>1952</v>
      </c>
      <c r="L290" s="236" t="s">
        <v>1952</v>
      </c>
      <c r="M290" s="450" t="s">
        <v>2269</v>
      </c>
      <c r="N290" s="450" t="s">
        <v>2249</v>
      </c>
      <c r="O290" s="236"/>
      <c r="P290" s="236" t="s">
        <v>206</v>
      </c>
      <c r="Q290" s="236"/>
      <c r="R290" s="237"/>
      <c r="S290">
        <v>5</v>
      </c>
    </row>
    <row r="291" spans="1:19" hidden="1">
      <c r="A291" s="234">
        <v>288</v>
      </c>
      <c r="B291" s="230" t="s">
        <v>189</v>
      </c>
      <c r="C291" s="235" t="s">
        <v>1766</v>
      </c>
      <c r="D291" s="235" t="s">
        <v>804</v>
      </c>
      <c r="E291" s="235" t="s">
        <v>1781</v>
      </c>
      <c r="F291" s="235"/>
      <c r="G291" s="235" t="s">
        <v>1081</v>
      </c>
      <c r="H291" s="235" t="s">
        <v>1495</v>
      </c>
      <c r="I291" s="235" t="s">
        <v>1782</v>
      </c>
      <c r="J291" s="236" t="s">
        <v>1945</v>
      </c>
      <c r="K291" s="236" t="s">
        <v>1974</v>
      </c>
      <c r="L291" s="236" t="s">
        <v>1974</v>
      </c>
      <c r="M291" s="236"/>
      <c r="N291" s="236"/>
      <c r="O291" s="236"/>
      <c r="P291" s="236"/>
      <c r="Q291" s="236"/>
      <c r="R291" s="237"/>
      <c r="S291">
        <v>9</v>
      </c>
    </row>
    <row r="292" spans="1:19">
      <c r="A292" s="229">
        <v>289</v>
      </c>
      <c r="B292" s="230" t="s">
        <v>189</v>
      </c>
      <c r="C292" s="235" t="s">
        <v>1766</v>
      </c>
      <c r="D292" s="235" t="s">
        <v>2153</v>
      </c>
      <c r="E292" s="235" t="s">
        <v>2152</v>
      </c>
      <c r="F292" s="235" t="s">
        <v>1157</v>
      </c>
      <c r="G292" s="235" t="s">
        <v>1166</v>
      </c>
      <c r="H292" s="235" t="s">
        <v>1497</v>
      </c>
      <c r="I292" s="235" t="s">
        <v>1782</v>
      </c>
      <c r="J292" s="236" t="s">
        <v>1945</v>
      </c>
      <c r="K292" s="236" t="s">
        <v>2101</v>
      </c>
      <c r="L292" s="236" t="s">
        <v>2101</v>
      </c>
      <c r="M292" s="236" t="s">
        <v>2159</v>
      </c>
      <c r="N292" s="236" t="s">
        <v>2125</v>
      </c>
      <c r="O292" s="236"/>
      <c r="P292" s="236" t="s">
        <v>2125</v>
      </c>
      <c r="Q292" s="236"/>
      <c r="R292" s="237"/>
      <c r="S292">
        <v>2</v>
      </c>
    </row>
    <row r="293" spans="1:19" hidden="1">
      <c r="A293" s="442">
        <v>351</v>
      </c>
      <c r="B293" s="230" t="s">
        <v>189</v>
      </c>
      <c r="C293" s="235" t="s">
        <v>1817</v>
      </c>
      <c r="D293" s="235" t="s">
        <v>856</v>
      </c>
      <c r="E293" s="235" t="s">
        <v>1845</v>
      </c>
      <c r="F293" s="235"/>
      <c r="G293" s="235" t="s">
        <v>1585</v>
      </c>
      <c r="H293" s="235" t="s">
        <v>1849</v>
      </c>
      <c r="I293" s="235" t="s">
        <v>1848</v>
      </c>
      <c r="J293" s="236" t="s">
        <v>1955</v>
      </c>
      <c r="K293" s="236" t="s">
        <v>1954</v>
      </c>
      <c r="L293" s="236" t="s">
        <v>1954</v>
      </c>
      <c r="M293" s="236"/>
      <c r="N293" s="236"/>
      <c r="O293" s="236"/>
      <c r="P293" s="236"/>
      <c r="Q293" s="236"/>
      <c r="R293" s="237"/>
      <c r="S293">
        <v>5</v>
      </c>
    </row>
    <row r="294" spans="1:19">
      <c r="A294" s="234">
        <v>291</v>
      </c>
      <c r="B294" s="230" t="s">
        <v>189</v>
      </c>
      <c r="C294" s="235" t="s">
        <v>1766</v>
      </c>
      <c r="D294" s="235" t="s">
        <v>804</v>
      </c>
      <c r="E294" s="235" t="s">
        <v>1781</v>
      </c>
      <c r="F294" s="235"/>
      <c r="G294" s="235" t="s">
        <v>1164</v>
      </c>
      <c r="H294" s="235" t="s">
        <v>1785</v>
      </c>
      <c r="I294" s="235" t="s">
        <v>1784</v>
      </c>
      <c r="J294" s="236" t="s">
        <v>1945</v>
      </c>
      <c r="K294" s="236" t="s">
        <v>1952</v>
      </c>
      <c r="L294" s="236" t="s">
        <v>1952</v>
      </c>
      <c r="M294" s="450" t="s">
        <v>2268</v>
      </c>
      <c r="N294" s="450" t="s">
        <v>2249</v>
      </c>
      <c r="O294" s="236"/>
      <c r="P294" s="236" t="s">
        <v>2125</v>
      </c>
      <c r="Q294" s="236"/>
      <c r="R294" s="237"/>
      <c r="S294">
        <v>5</v>
      </c>
    </row>
    <row r="295" spans="1:19">
      <c r="A295" s="229">
        <v>292</v>
      </c>
      <c r="B295" s="230" t="s">
        <v>189</v>
      </c>
      <c r="C295" s="235" t="s">
        <v>1766</v>
      </c>
      <c r="D295" s="235" t="s">
        <v>804</v>
      </c>
      <c r="E295" s="235" t="s">
        <v>1781</v>
      </c>
      <c r="F295" s="235" t="s">
        <v>1157</v>
      </c>
      <c r="G295" s="235" t="s">
        <v>1166</v>
      </c>
      <c r="H295" s="235" t="s">
        <v>1500</v>
      </c>
      <c r="I295" s="235" t="s">
        <v>1786</v>
      </c>
      <c r="J295" s="236" t="s">
        <v>1945</v>
      </c>
      <c r="K295" s="236" t="s">
        <v>2101</v>
      </c>
      <c r="L295" s="236" t="s">
        <v>2101</v>
      </c>
      <c r="M295" s="236" t="s">
        <v>2159</v>
      </c>
      <c r="N295" s="236" t="s">
        <v>2125</v>
      </c>
      <c r="O295" s="236"/>
      <c r="P295" s="236" t="s">
        <v>2125</v>
      </c>
      <c r="Q295" s="236"/>
      <c r="R295" s="237"/>
      <c r="S295">
        <v>2</v>
      </c>
    </row>
    <row r="296" spans="1:19" hidden="1">
      <c r="A296" s="229">
        <v>293</v>
      </c>
      <c r="B296" s="230" t="s">
        <v>189</v>
      </c>
      <c r="C296" s="235" t="s">
        <v>1766</v>
      </c>
      <c r="D296" s="235" t="s">
        <v>804</v>
      </c>
      <c r="E296" s="235" t="s">
        <v>1781</v>
      </c>
      <c r="F296" s="235"/>
      <c r="G296" s="235" t="s">
        <v>1081</v>
      </c>
      <c r="H296" s="235" t="s">
        <v>1502</v>
      </c>
      <c r="I296" s="235" t="s">
        <v>1786</v>
      </c>
      <c r="J296" s="236" t="s">
        <v>1945</v>
      </c>
      <c r="K296" s="236" t="s">
        <v>1975</v>
      </c>
      <c r="L296" s="236" t="s">
        <v>1975</v>
      </c>
      <c r="M296" s="236"/>
      <c r="N296" s="236"/>
      <c r="O296" s="236"/>
      <c r="P296" s="236"/>
      <c r="Q296" s="236"/>
      <c r="R296" s="237"/>
      <c r="S296">
        <v>9</v>
      </c>
    </row>
    <row r="297" spans="1:19" hidden="1">
      <c r="A297" s="234">
        <v>294</v>
      </c>
      <c r="B297" s="230" t="s">
        <v>189</v>
      </c>
      <c r="C297" s="235" t="s">
        <v>1766</v>
      </c>
      <c r="D297" s="235" t="s">
        <v>804</v>
      </c>
      <c r="E297" s="235" t="s">
        <v>1781</v>
      </c>
      <c r="F297" s="235"/>
      <c r="G297" s="235" t="s">
        <v>1081</v>
      </c>
      <c r="H297" s="235" t="s">
        <v>1504</v>
      </c>
      <c r="I297" s="235" t="s">
        <v>1786</v>
      </c>
      <c r="J297" s="236" t="s">
        <v>1945</v>
      </c>
      <c r="K297" s="236" t="s">
        <v>1975</v>
      </c>
      <c r="L297" s="236" t="s">
        <v>1975</v>
      </c>
      <c r="M297" s="236"/>
      <c r="N297" s="236"/>
      <c r="O297" s="236"/>
      <c r="P297" s="236"/>
      <c r="Q297" s="236"/>
      <c r="R297" s="237"/>
      <c r="S297">
        <v>9</v>
      </c>
    </row>
    <row r="298" spans="1:19" hidden="1">
      <c r="A298" s="229">
        <v>295</v>
      </c>
      <c r="B298" s="230" t="s">
        <v>189</v>
      </c>
      <c r="C298" s="235" t="s">
        <v>1766</v>
      </c>
      <c r="D298" s="235" t="s">
        <v>804</v>
      </c>
      <c r="E298" s="235" t="s">
        <v>1781</v>
      </c>
      <c r="F298" s="235"/>
      <c r="G298" s="235" t="s">
        <v>1081</v>
      </c>
      <c r="H298" s="235" t="s">
        <v>1506</v>
      </c>
      <c r="I298" s="235" t="s">
        <v>1786</v>
      </c>
      <c r="J298" s="236" t="s">
        <v>1945</v>
      </c>
      <c r="K298" s="236" t="s">
        <v>1976</v>
      </c>
      <c r="L298" s="236" t="s">
        <v>1976</v>
      </c>
      <c r="M298" s="236"/>
      <c r="N298" s="236"/>
      <c r="O298" s="236"/>
      <c r="P298" s="236"/>
      <c r="Q298" s="236"/>
      <c r="R298" s="237"/>
      <c r="S298">
        <v>9</v>
      </c>
    </row>
    <row r="299" spans="1:19" hidden="1">
      <c r="A299" s="229">
        <v>296</v>
      </c>
      <c r="B299" s="230" t="s">
        <v>189</v>
      </c>
      <c r="C299" s="235" t="s">
        <v>1766</v>
      </c>
      <c r="D299" s="235" t="s">
        <v>804</v>
      </c>
      <c r="E299" s="235" t="s">
        <v>1787</v>
      </c>
      <c r="F299" s="235"/>
      <c r="G299" s="235" t="s">
        <v>1081</v>
      </c>
      <c r="H299" s="235" t="s">
        <v>1788</v>
      </c>
      <c r="I299" s="235" t="s">
        <v>1789</v>
      </c>
      <c r="J299" s="236" t="s">
        <v>1945</v>
      </c>
      <c r="K299" s="236" t="s">
        <v>1976</v>
      </c>
      <c r="L299" s="236" t="s">
        <v>1976</v>
      </c>
      <c r="M299" s="236"/>
      <c r="N299" s="236"/>
      <c r="O299" s="236"/>
      <c r="P299" s="236"/>
      <c r="Q299" s="236"/>
      <c r="R299" s="237"/>
      <c r="S299">
        <v>9</v>
      </c>
    </row>
    <row r="300" spans="1:19">
      <c r="A300" s="234">
        <v>297</v>
      </c>
      <c r="B300" s="230" t="s">
        <v>189</v>
      </c>
      <c r="C300" s="235" t="s">
        <v>1766</v>
      </c>
      <c r="D300" s="235" t="s">
        <v>804</v>
      </c>
      <c r="E300" s="235" t="s">
        <v>1787</v>
      </c>
      <c r="F300" s="235"/>
      <c r="G300" s="235" t="s">
        <v>1164</v>
      </c>
      <c r="H300" s="235" t="s">
        <v>1790</v>
      </c>
      <c r="I300" s="235" t="s">
        <v>1789</v>
      </c>
      <c r="J300" s="236" t="s">
        <v>1945</v>
      </c>
      <c r="K300" s="236" t="s">
        <v>1952</v>
      </c>
      <c r="L300" s="236" t="s">
        <v>1952</v>
      </c>
      <c r="M300" s="450" t="s">
        <v>2119</v>
      </c>
      <c r="N300" s="450" t="s">
        <v>2249</v>
      </c>
      <c r="O300" s="236"/>
      <c r="P300" s="236" t="s">
        <v>206</v>
      </c>
      <c r="Q300" s="236"/>
      <c r="R300" s="237"/>
      <c r="S300">
        <v>5</v>
      </c>
    </row>
    <row r="301" spans="1:19">
      <c r="A301" s="229">
        <v>298</v>
      </c>
      <c r="B301" s="230" t="s">
        <v>189</v>
      </c>
      <c r="C301" s="235" t="s">
        <v>1766</v>
      </c>
      <c r="D301" s="235" t="s">
        <v>804</v>
      </c>
      <c r="E301" s="235" t="s">
        <v>1787</v>
      </c>
      <c r="F301" s="235" t="s">
        <v>1157</v>
      </c>
      <c r="G301" s="235" t="s">
        <v>1166</v>
      </c>
      <c r="H301" s="235" t="s">
        <v>1791</v>
      </c>
      <c r="I301" s="235" t="s">
        <v>1789</v>
      </c>
      <c r="J301" s="236" t="s">
        <v>1945</v>
      </c>
      <c r="K301" s="236" t="s">
        <v>2013</v>
      </c>
      <c r="L301" s="236" t="s">
        <v>2013</v>
      </c>
      <c r="M301" s="236" t="s">
        <v>2159</v>
      </c>
      <c r="N301" s="236" t="s">
        <v>2125</v>
      </c>
      <c r="O301" s="236"/>
      <c r="P301" s="236" t="s">
        <v>2125</v>
      </c>
      <c r="Q301" s="236"/>
      <c r="R301" s="237"/>
      <c r="S301">
        <v>2</v>
      </c>
    </row>
    <row r="302" spans="1:19">
      <c r="A302" s="229">
        <v>299</v>
      </c>
      <c r="B302" s="230" t="s">
        <v>189</v>
      </c>
      <c r="C302" s="235" t="s">
        <v>1766</v>
      </c>
      <c r="D302" s="235" t="s">
        <v>804</v>
      </c>
      <c r="E302" s="235" t="s">
        <v>1787</v>
      </c>
      <c r="F302" s="235"/>
      <c r="G302" s="235" t="s">
        <v>1166</v>
      </c>
      <c r="H302" s="235" t="s">
        <v>1792</v>
      </c>
      <c r="I302" s="235" t="s">
        <v>1789</v>
      </c>
      <c r="J302" s="236" t="s">
        <v>1945</v>
      </c>
      <c r="K302" s="236" t="s">
        <v>2013</v>
      </c>
      <c r="L302" s="236" t="s">
        <v>2013</v>
      </c>
      <c r="M302" s="236" t="s">
        <v>2159</v>
      </c>
      <c r="N302" s="236" t="s">
        <v>2125</v>
      </c>
      <c r="O302" s="236"/>
      <c r="P302" s="236" t="s">
        <v>2125</v>
      </c>
      <c r="Q302" s="236"/>
      <c r="R302" s="237"/>
      <c r="S302">
        <v>2</v>
      </c>
    </row>
    <row r="303" spans="1:19" hidden="1">
      <c r="A303" s="234">
        <v>300</v>
      </c>
      <c r="B303" s="230" t="s">
        <v>189</v>
      </c>
      <c r="C303" s="235" t="s">
        <v>1766</v>
      </c>
      <c r="D303" s="235" t="s">
        <v>804</v>
      </c>
      <c r="E303" s="235" t="s">
        <v>1787</v>
      </c>
      <c r="F303" s="235"/>
      <c r="G303" s="235" t="s">
        <v>1081</v>
      </c>
      <c r="H303" s="235" t="s">
        <v>1508</v>
      </c>
      <c r="I303" s="235" t="s">
        <v>1789</v>
      </c>
      <c r="J303" s="236" t="s">
        <v>1945</v>
      </c>
      <c r="K303" s="236" t="s">
        <v>1977</v>
      </c>
      <c r="L303" s="236" t="s">
        <v>1977</v>
      </c>
      <c r="M303" s="236"/>
      <c r="N303" s="236"/>
      <c r="O303" s="236"/>
      <c r="P303" s="236"/>
      <c r="Q303" s="236"/>
      <c r="R303" s="237"/>
      <c r="S303">
        <v>9</v>
      </c>
    </row>
    <row r="304" spans="1:19" hidden="1">
      <c r="A304" s="229">
        <v>301</v>
      </c>
      <c r="B304" s="230" t="s">
        <v>189</v>
      </c>
      <c r="C304" s="235" t="s">
        <v>1766</v>
      </c>
      <c r="D304" s="235" t="s">
        <v>804</v>
      </c>
      <c r="E304" s="235" t="s">
        <v>1787</v>
      </c>
      <c r="F304" s="235"/>
      <c r="G304" s="235" t="s">
        <v>1081</v>
      </c>
      <c r="H304" s="235" t="s">
        <v>1793</v>
      </c>
      <c r="I304" s="235" t="s">
        <v>1789</v>
      </c>
      <c r="J304" s="236" t="s">
        <v>1945</v>
      </c>
      <c r="K304" s="236" t="s">
        <v>1977</v>
      </c>
      <c r="L304" s="236" t="s">
        <v>1977</v>
      </c>
      <c r="M304" s="236"/>
      <c r="N304" s="236"/>
      <c r="O304" s="236"/>
      <c r="P304" s="236"/>
      <c r="Q304" s="236"/>
      <c r="R304" s="237"/>
      <c r="S304">
        <v>9</v>
      </c>
    </row>
    <row r="305" spans="1:19" hidden="1">
      <c r="A305" s="229">
        <v>352</v>
      </c>
      <c r="B305" s="230" t="s">
        <v>189</v>
      </c>
      <c r="C305" s="235" t="s">
        <v>1817</v>
      </c>
      <c r="D305" s="235" t="s">
        <v>856</v>
      </c>
      <c r="E305" s="235" t="s">
        <v>1845</v>
      </c>
      <c r="F305" s="235" t="s">
        <v>1550</v>
      </c>
      <c r="G305" s="235" t="s">
        <v>1589</v>
      </c>
      <c r="H305" s="235" t="s">
        <v>1850</v>
      </c>
      <c r="I305" s="235" t="s">
        <v>1848</v>
      </c>
      <c r="J305" s="236" t="s">
        <v>1955</v>
      </c>
      <c r="K305" s="236" t="s">
        <v>1946</v>
      </c>
      <c r="L305" s="236" t="s">
        <v>1946</v>
      </c>
      <c r="M305" s="236"/>
      <c r="N305" s="236"/>
      <c r="O305" s="236"/>
      <c r="P305" s="236"/>
      <c r="Q305" s="236"/>
      <c r="R305" s="237"/>
      <c r="S305">
        <v>4</v>
      </c>
    </row>
    <row r="306" spans="1:19" hidden="1">
      <c r="A306" s="234">
        <v>303</v>
      </c>
      <c r="B306" s="230" t="s">
        <v>189</v>
      </c>
      <c r="C306" s="235" t="s">
        <v>1766</v>
      </c>
      <c r="D306" s="235" t="s">
        <v>832</v>
      </c>
      <c r="E306" s="235" t="s">
        <v>1794</v>
      </c>
      <c r="F306" s="235"/>
      <c r="G306" s="235" t="s">
        <v>1081</v>
      </c>
      <c r="H306" s="235" t="s">
        <v>1510</v>
      </c>
      <c r="I306" s="235" t="s">
        <v>1796</v>
      </c>
      <c r="J306" s="236" t="s">
        <v>1945</v>
      </c>
      <c r="K306" s="236" t="s">
        <v>1978</v>
      </c>
      <c r="L306" s="236" t="s">
        <v>1978</v>
      </c>
      <c r="M306" s="236"/>
      <c r="N306" s="236"/>
      <c r="O306" s="236"/>
      <c r="P306" s="236"/>
      <c r="Q306" s="236"/>
      <c r="R306" s="237"/>
      <c r="S306">
        <v>10</v>
      </c>
    </row>
    <row r="307" spans="1:19" hidden="1">
      <c r="A307" s="229">
        <v>304</v>
      </c>
      <c r="B307" s="230" t="s">
        <v>189</v>
      </c>
      <c r="C307" s="235" t="s">
        <v>1766</v>
      </c>
      <c r="D307" s="235" t="s">
        <v>832</v>
      </c>
      <c r="E307" s="235" t="s">
        <v>1794</v>
      </c>
      <c r="F307" s="235"/>
      <c r="G307" s="235" t="s">
        <v>1081</v>
      </c>
      <c r="H307" s="235" t="s">
        <v>1797</v>
      </c>
      <c r="I307" s="235" t="s">
        <v>1796</v>
      </c>
      <c r="J307" s="236" t="s">
        <v>1945</v>
      </c>
      <c r="K307" s="236" t="s">
        <v>1978</v>
      </c>
      <c r="L307" s="236" t="s">
        <v>1978</v>
      </c>
      <c r="M307" s="236"/>
      <c r="N307" s="236"/>
      <c r="O307" s="236"/>
      <c r="P307" s="236"/>
      <c r="Q307" s="236"/>
      <c r="R307" s="237"/>
      <c r="S307">
        <v>10</v>
      </c>
    </row>
    <row r="308" spans="1:19" hidden="1">
      <c r="A308" s="229">
        <v>305</v>
      </c>
      <c r="B308" s="230" t="s">
        <v>189</v>
      </c>
      <c r="C308" s="235" t="s">
        <v>1766</v>
      </c>
      <c r="D308" s="235" t="s">
        <v>832</v>
      </c>
      <c r="E308" s="235" t="s">
        <v>1794</v>
      </c>
      <c r="F308" s="235"/>
      <c r="G308" s="235" t="s">
        <v>1081</v>
      </c>
      <c r="H308" s="235" t="s">
        <v>1798</v>
      </c>
      <c r="I308" s="235" t="s">
        <v>1799</v>
      </c>
      <c r="J308" s="236" t="s">
        <v>1945</v>
      </c>
      <c r="K308" s="236" t="s">
        <v>1979</v>
      </c>
      <c r="L308" s="236" t="s">
        <v>1979</v>
      </c>
      <c r="M308" s="236"/>
      <c r="N308" s="236"/>
      <c r="O308" s="236"/>
      <c r="P308" s="236"/>
      <c r="Q308" s="236"/>
      <c r="R308" s="237"/>
      <c r="S308">
        <v>10</v>
      </c>
    </row>
    <row r="309" spans="1:19" hidden="1">
      <c r="A309" s="234">
        <v>306</v>
      </c>
      <c r="B309" s="230" t="s">
        <v>189</v>
      </c>
      <c r="C309" s="235" t="s">
        <v>1766</v>
      </c>
      <c r="D309" s="235" t="s">
        <v>832</v>
      </c>
      <c r="E309" s="235" t="s">
        <v>1794</v>
      </c>
      <c r="F309" s="235"/>
      <c r="G309" s="235" t="s">
        <v>1081</v>
      </c>
      <c r="H309" s="235" t="s">
        <v>1800</v>
      </c>
      <c r="I309" s="235" t="s">
        <v>1799</v>
      </c>
      <c r="J309" s="236" t="s">
        <v>1945</v>
      </c>
      <c r="K309" s="236" t="s">
        <v>1979</v>
      </c>
      <c r="L309" s="236" t="s">
        <v>1979</v>
      </c>
      <c r="M309" s="236"/>
      <c r="N309" s="236"/>
      <c r="O309" s="236"/>
      <c r="P309" s="236"/>
      <c r="Q309" s="236"/>
      <c r="R309" s="237"/>
      <c r="S309">
        <v>10</v>
      </c>
    </row>
    <row r="310" spans="1:19" hidden="1">
      <c r="A310" s="229">
        <v>307</v>
      </c>
      <c r="B310" s="230" t="s">
        <v>189</v>
      </c>
      <c r="C310" s="235" t="s">
        <v>1766</v>
      </c>
      <c r="D310" s="235" t="s">
        <v>832</v>
      </c>
      <c r="E310" s="235" t="s">
        <v>1794</v>
      </c>
      <c r="F310" s="235"/>
      <c r="G310" s="235" t="s">
        <v>1081</v>
      </c>
      <c r="H310" s="235" t="s">
        <v>1801</v>
      </c>
      <c r="I310" s="235" t="s">
        <v>1799</v>
      </c>
      <c r="J310" s="236" t="s">
        <v>1945</v>
      </c>
      <c r="K310" s="236" t="s">
        <v>1980</v>
      </c>
      <c r="L310" s="236" t="s">
        <v>1980</v>
      </c>
      <c r="M310" s="236"/>
      <c r="N310" s="236"/>
      <c r="O310" s="236"/>
      <c r="P310" s="236"/>
      <c r="Q310" s="236"/>
      <c r="R310" s="237"/>
      <c r="S310">
        <v>10</v>
      </c>
    </row>
    <row r="311" spans="1:19" hidden="1">
      <c r="A311" s="229">
        <v>308</v>
      </c>
      <c r="B311" s="230" t="s">
        <v>189</v>
      </c>
      <c r="C311" s="235" t="s">
        <v>1766</v>
      </c>
      <c r="D311" s="235" t="s">
        <v>832</v>
      </c>
      <c r="E311" s="235" t="s">
        <v>1794</v>
      </c>
      <c r="F311" s="235"/>
      <c r="G311" s="235" t="s">
        <v>1081</v>
      </c>
      <c r="H311" s="235" t="s">
        <v>1512</v>
      </c>
      <c r="I311" s="235" t="s">
        <v>1799</v>
      </c>
      <c r="J311" s="236" t="s">
        <v>1945</v>
      </c>
      <c r="K311" s="236" t="s">
        <v>1980</v>
      </c>
      <c r="L311" s="236" t="s">
        <v>1980</v>
      </c>
      <c r="M311" s="236"/>
      <c r="N311" s="236"/>
      <c r="O311" s="236"/>
      <c r="P311" s="236"/>
      <c r="Q311" s="236"/>
      <c r="R311" s="237"/>
      <c r="S311">
        <v>10</v>
      </c>
    </row>
    <row r="312" spans="1:19">
      <c r="A312" s="443">
        <v>4</v>
      </c>
      <c r="B312" s="432" t="s">
        <v>1083</v>
      </c>
      <c r="C312" s="433" t="s">
        <v>191</v>
      </c>
      <c r="D312" s="433" t="s">
        <v>191</v>
      </c>
      <c r="E312" s="433" t="s">
        <v>191</v>
      </c>
      <c r="F312" s="433" t="s">
        <v>1024</v>
      </c>
      <c r="G312" s="433" t="s">
        <v>1223</v>
      </c>
      <c r="H312" s="434" t="s">
        <v>1088</v>
      </c>
      <c r="I312" s="448" t="s">
        <v>1087</v>
      </c>
      <c r="J312" s="435" t="s">
        <v>1955</v>
      </c>
      <c r="K312" s="435" t="s">
        <v>2010</v>
      </c>
      <c r="L312" s="435" t="s">
        <v>2010</v>
      </c>
      <c r="M312" s="435" t="s">
        <v>2124</v>
      </c>
      <c r="N312" s="435" t="s">
        <v>2125</v>
      </c>
      <c r="O312" s="435"/>
      <c r="P312" s="435" t="s">
        <v>206</v>
      </c>
      <c r="Q312" s="435"/>
      <c r="R312" s="436" t="s">
        <v>2240</v>
      </c>
      <c r="S312" s="437">
        <v>1</v>
      </c>
    </row>
    <row r="313" spans="1:19">
      <c r="A313" s="229">
        <v>310</v>
      </c>
      <c r="B313" s="230" t="s">
        <v>189</v>
      </c>
      <c r="C313" s="235" t="s">
        <v>1766</v>
      </c>
      <c r="D313" s="235" t="s">
        <v>832</v>
      </c>
      <c r="E313" s="235" t="s">
        <v>1802</v>
      </c>
      <c r="F313" s="235" t="s">
        <v>1162</v>
      </c>
      <c r="G313" s="235" t="s">
        <v>1164</v>
      </c>
      <c r="H313" s="235" t="s">
        <v>1805</v>
      </c>
      <c r="I313" s="235" t="s">
        <v>1804</v>
      </c>
      <c r="J313" s="236" t="s">
        <v>1945</v>
      </c>
      <c r="K313" s="236" t="s">
        <v>1953</v>
      </c>
      <c r="L313" s="236" t="s">
        <v>1953</v>
      </c>
      <c r="M313" s="450" t="s">
        <v>2247</v>
      </c>
      <c r="N313" s="450" t="s">
        <v>2249</v>
      </c>
      <c r="O313" s="236"/>
      <c r="P313" s="236" t="s">
        <v>206</v>
      </c>
      <c r="Q313" s="236"/>
      <c r="R313" s="237"/>
      <c r="S313">
        <v>5</v>
      </c>
    </row>
    <row r="314" spans="1:19">
      <c r="A314" s="229">
        <v>311</v>
      </c>
      <c r="B314" s="230" t="s">
        <v>189</v>
      </c>
      <c r="C314" s="235" t="s">
        <v>1766</v>
      </c>
      <c r="D314" s="235" t="s">
        <v>832</v>
      </c>
      <c r="E314" s="235" t="s">
        <v>1802</v>
      </c>
      <c r="F314" s="235"/>
      <c r="G314" s="235" t="s">
        <v>1704</v>
      </c>
      <c r="H314" s="235" t="s">
        <v>1806</v>
      </c>
      <c r="I314" s="235" t="s">
        <v>1804</v>
      </c>
      <c r="J314" s="236" t="s">
        <v>1945</v>
      </c>
      <c r="K314" s="236" t="s">
        <v>2010</v>
      </c>
      <c r="L314" s="236" t="s">
        <v>2017</v>
      </c>
      <c r="M314" s="236" t="s">
        <v>2097</v>
      </c>
      <c r="N314" s="236" t="s">
        <v>2125</v>
      </c>
      <c r="O314" s="236"/>
      <c r="P314" s="236" t="s">
        <v>2125</v>
      </c>
      <c r="Q314" s="236"/>
      <c r="R314" s="237"/>
      <c r="S314">
        <v>2</v>
      </c>
    </row>
    <row r="315" spans="1:19" hidden="1">
      <c r="A315" s="234">
        <v>312</v>
      </c>
      <c r="B315" s="230" t="s">
        <v>189</v>
      </c>
      <c r="C315" s="235" t="s">
        <v>1766</v>
      </c>
      <c r="D315" s="235" t="s">
        <v>832</v>
      </c>
      <c r="E315" s="235" t="s">
        <v>1802</v>
      </c>
      <c r="F315" s="235"/>
      <c r="G315" s="235" t="s">
        <v>1081</v>
      </c>
      <c r="H315" s="235" t="s">
        <v>1514</v>
      </c>
      <c r="I315" s="235" t="s">
        <v>1804</v>
      </c>
      <c r="J315" s="236" t="s">
        <v>1945</v>
      </c>
      <c r="K315" s="236" t="s">
        <v>1981</v>
      </c>
      <c r="L315" s="236" t="s">
        <v>1981</v>
      </c>
      <c r="M315" s="236"/>
      <c r="N315" s="236"/>
      <c r="O315" s="236"/>
      <c r="P315" s="236"/>
      <c r="Q315" s="236"/>
      <c r="R315" s="237"/>
      <c r="S315">
        <v>10</v>
      </c>
    </row>
    <row r="316" spans="1:19" hidden="1">
      <c r="A316" s="229">
        <v>313</v>
      </c>
      <c r="B316" s="230" t="s">
        <v>189</v>
      </c>
      <c r="C316" s="235" t="s">
        <v>1766</v>
      </c>
      <c r="D316" s="235" t="s">
        <v>832</v>
      </c>
      <c r="E316" s="235" t="s">
        <v>1802</v>
      </c>
      <c r="F316" s="235"/>
      <c r="G316" s="235" t="s">
        <v>1081</v>
      </c>
      <c r="H316" s="235" t="s">
        <v>1807</v>
      </c>
      <c r="I316" s="235" t="s">
        <v>1808</v>
      </c>
      <c r="J316" s="236" t="s">
        <v>1945</v>
      </c>
      <c r="K316" s="236" t="s">
        <v>1981</v>
      </c>
      <c r="L316" s="236" t="s">
        <v>1981</v>
      </c>
      <c r="M316" s="236"/>
      <c r="N316" s="236"/>
      <c r="O316" s="236"/>
      <c r="P316" s="236"/>
      <c r="Q316" s="236"/>
      <c r="R316" s="237"/>
      <c r="S316">
        <v>10</v>
      </c>
    </row>
    <row r="317" spans="1:19" hidden="1">
      <c r="A317" s="229">
        <v>314</v>
      </c>
      <c r="B317" s="230" t="s">
        <v>189</v>
      </c>
      <c r="C317" s="235" t="s">
        <v>1766</v>
      </c>
      <c r="D317" s="235" t="s">
        <v>832</v>
      </c>
      <c r="E317" s="235" t="s">
        <v>1802</v>
      </c>
      <c r="F317" s="235"/>
      <c r="G317" s="235" t="s">
        <v>1081</v>
      </c>
      <c r="H317" s="235" t="s">
        <v>1516</v>
      </c>
      <c r="I317" s="235" t="s">
        <v>1808</v>
      </c>
      <c r="J317" s="236" t="s">
        <v>1945</v>
      </c>
      <c r="K317" s="236" t="s">
        <v>1982</v>
      </c>
      <c r="L317" s="236" t="s">
        <v>1982</v>
      </c>
      <c r="M317" s="236"/>
      <c r="N317" s="236"/>
      <c r="O317" s="236"/>
      <c r="P317" s="236"/>
      <c r="Q317" s="236"/>
      <c r="R317" s="237"/>
      <c r="S317">
        <v>11</v>
      </c>
    </row>
    <row r="318" spans="1:19" hidden="1">
      <c r="A318" s="234">
        <v>315</v>
      </c>
      <c r="B318" s="230" t="s">
        <v>189</v>
      </c>
      <c r="C318" s="235" t="s">
        <v>1766</v>
      </c>
      <c r="D318" s="235" t="s">
        <v>832</v>
      </c>
      <c r="E318" s="235" t="s">
        <v>1802</v>
      </c>
      <c r="F318" s="235"/>
      <c r="G318" s="235" t="s">
        <v>1081</v>
      </c>
      <c r="H318" s="235" t="s">
        <v>1518</v>
      </c>
      <c r="I318" s="235" t="s">
        <v>1809</v>
      </c>
      <c r="J318" s="236" t="s">
        <v>1945</v>
      </c>
      <c r="K318" s="236" t="s">
        <v>1982</v>
      </c>
      <c r="L318" s="236" t="s">
        <v>1982</v>
      </c>
      <c r="M318" s="236"/>
      <c r="N318" s="236"/>
      <c r="O318" s="236"/>
      <c r="P318" s="236"/>
      <c r="Q318" s="236"/>
      <c r="R318" s="237"/>
      <c r="S318">
        <v>11</v>
      </c>
    </row>
    <row r="319" spans="1:19" hidden="1">
      <c r="A319" s="229">
        <v>316</v>
      </c>
      <c r="B319" s="230" t="s">
        <v>189</v>
      </c>
      <c r="C319" s="235" t="s">
        <v>1766</v>
      </c>
      <c r="D319" s="235" t="s">
        <v>832</v>
      </c>
      <c r="E319" s="235" t="s">
        <v>1802</v>
      </c>
      <c r="F319" s="235"/>
      <c r="G319" s="235" t="s">
        <v>1081</v>
      </c>
      <c r="H319" s="235" t="s">
        <v>1520</v>
      </c>
      <c r="I319" s="235" t="s">
        <v>1810</v>
      </c>
      <c r="J319" s="236" t="s">
        <v>1945</v>
      </c>
      <c r="K319" s="236" t="s">
        <v>1983</v>
      </c>
      <c r="L319" s="236" t="s">
        <v>1983</v>
      </c>
      <c r="M319" s="236"/>
      <c r="N319" s="236"/>
      <c r="O319" s="236"/>
      <c r="P319" s="236"/>
      <c r="Q319" s="236"/>
      <c r="R319" s="237"/>
      <c r="S319">
        <v>11</v>
      </c>
    </row>
    <row r="320" spans="1:19" hidden="1">
      <c r="A320" s="229">
        <v>317</v>
      </c>
      <c r="B320" s="230" t="s">
        <v>189</v>
      </c>
      <c r="C320" s="235" t="s">
        <v>1766</v>
      </c>
      <c r="D320" s="235" t="s">
        <v>832</v>
      </c>
      <c r="E320" s="235" t="s">
        <v>1802</v>
      </c>
      <c r="F320" s="235"/>
      <c r="G320" s="235" t="s">
        <v>1081</v>
      </c>
      <c r="H320" s="235" t="s">
        <v>1811</v>
      </c>
      <c r="I320" s="235" t="s">
        <v>1810</v>
      </c>
      <c r="J320" s="236" t="s">
        <v>1945</v>
      </c>
      <c r="K320" s="236" t="s">
        <v>1983</v>
      </c>
      <c r="L320" s="236" t="s">
        <v>1983</v>
      </c>
      <c r="M320" s="236"/>
      <c r="N320" s="236"/>
      <c r="O320" s="236"/>
      <c r="P320" s="236"/>
      <c r="Q320" s="236"/>
      <c r="R320" s="237"/>
      <c r="S320">
        <v>11</v>
      </c>
    </row>
    <row r="321" spans="1:19" ht="121.5">
      <c r="A321" s="443">
        <v>140</v>
      </c>
      <c r="B321" s="432" t="s">
        <v>189</v>
      </c>
      <c r="C321" s="434" t="s">
        <v>1583</v>
      </c>
      <c r="D321" s="434" t="s">
        <v>1583</v>
      </c>
      <c r="E321" s="434" t="s">
        <v>2170</v>
      </c>
      <c r="F321" s="434" t="s">
        <v>1378</v>
      </c>
      <c r="G321" s="434" t="s">
        <v>2155</v>
      </c>
      <c r="H321" s="434" t="s">
        <v>1590</v>
      </c>
      <c r="I321" s="434" t="s">
        <v>1587</v>
      </c>
      <c r="J321" s="435" t="s">
        <v>1955</v>
      </c>
      <c r="K321" s="435" t="s">
        <v>2105</v>
      </c>
      <c r="L321" s="435" t="s">
        <v>2105</v>
      </c>
      <c r="M321" s="435" t="s">
        <v>2161</v>
      </c>
      <c r="N321" s="435" t="s">
        <v>2162</v>
      </c>
      <c r="O321" s="435"/>
      <c r="P321" s="435" t="s">
        <v>206</v>
      </c>
      <c r="Q321" s="435"/>
      <c r="R321" s="438" t="s">
        <v>2230</v>
      </c>
      <c r="S321" s="437">
        <v>3</v>
      </c>
    </row>
    <row r="322" spans="1:19" hidden="1">
      <c r="A322" s="229">
        <v>319</v>
      </c>
      <c r="B322" s="230" t="s">
        <v>189</v>
      </c>
      <c r="C322" s="235" t="s">
        <v>1766</v>
      </c>
      <c r="D322" s="235" t="s">
        <v>832</v>
      </c>
      <c r="E322" s="235" t="s">
        <v>1802</v>
      </c>
      <c r="F322" s="235"/>
      <c r="G322" s="235" t="s">
        <v>1081</v>
      </c>
      <c r="H322" s="235" t="s">
        <v>1522</v>
      </c>
      <c r="I322" s="235" t="s">
        <v>1813</v>
      </c>
      <c r="J322" s="236" t="s">
        <v>1945</v>
      </c>
      <c r="K322" s="236" t="s">
        <v>1984</v>
      </c>
      <c r="L322" s="236" t="s">
        <v>1984</v>
      </c>
      <c r="M322" s="236"/>
      <c r="N322" s="236"/>
      <c r="O322" s="236"/>
      <c r="P322" s="236"/>
      <c r="Q322" s="236"/>
      <c r="R322" s="237"/>
      <c r="S322">
        <v>11</v>
      </c>
    </row>
    <row r="323" spans="1:19" hidden="1">
      <c r="A323" s="229">
        <v>320</v>
      </c>
      <c r="B323" s="230" t="s">
        <v>189</v>
      </c>
      <c r="C323" s="235" t="s">
        <v>1766</v>
      </c>
      <c r="D323" s="235" t="s">
        <v>832</v>
      </c>
      <c r="E323" s="235" t="s">
        <v>1814</v>
      </c>
      <c r="F323" s="235"/>
      <c r="G323" s="235" t="s">
        <v>1081</v>
      </c>
      <c r="H323" s="235" t="s">
        <v>1815</v>
      </c>
      <c r="I323" s="235" t="s">
        <v>1816</v>
      </c>
      <c r="J323" s="236" t="s">
        <v>1945</v>
      </c>
      <c r="K323" s="236" t="s">
        <v>1984</v>
      </c>
      <c r="L323" s="236" t="s">
        <v>1984</v>
      </c>
      <c r="M323" s="236"/>
      <c r="N323" s="236"/>
      <c r="O323" s="236"/>
      <c r="P323" s="236"/>
      <c r="Q323" s="236"/>
      <c r="R323" s="237"/>
      <c r="S323">
        <v>11</v>
      </c>
    </row>
    <row r="324" spans="1:19" hidden="1">
      <c r="A324" s="234">
        <v>321</v>
      </c>
      <c r="B324" s="230" t="s">
        <v>189</v>
      </c>
      <c r="C324" s="235" t="s">
        <v>1817</v>
      </c>
      <c r="D324" s="235" t="s">
        <v>856</v>
      </c>
      <c r="E324" s="235" t="s">
        <v>856</v>
      </c>
      <c r="F324" s="235" t="s">
        <v>1554</v>
      </c>
      <c r="G324" s="235" t="s">
        <v>1081</v>
      </c>
      <c r="H324" s="235" t="s">
        <v>1532</v>
      </c>
      <c r="I324" s="235" t="s">
        <v>1818</v>
      </c>
      <c r="J324" s="236" t="s">
        <v>1945</v>
      </c>
      <c r="K324" s="236" t="s">
        <v>1985</v>
      </c>
      <c r="L324" s="236" t="s">
        <v>1985</v>
      </c>
      <c r="M324" s="236"/>
      <c r="N324" s="236"/>
      <c r="O324" s="236"/>
      <c r="P324" s="236"/>
      <c r="Q324" s="236"/>
      <c r="R324" s="237"/>
      <c r="S324">
        <v>11</v>
      </c>
    </row>
    <row r="325" spans="1:19" ht="121.5">
      <c r="A325" s="440">
        <v>198</v>
      </c>
      <c r="B325" s="432" t="s">
        <v>189</v>
      </c>
      <c r="C325" s="434" t="s">
        <v>1641</v>
      </c>
      <c r="D325" s="434" t="s">
        <v>1663</v>
      </c>
      <c r="E325" s="434" t="s">
        <v>1675</v>
      </c>
      <c r="F325" s="434" t="s">
        <v>1676</v>
      </c>
      <c r="G325" s="434" t="s">
        <v>1222</v>
      </c>
      <c r="H325" s="439" t="s">
        <v>2142</v>
      </c>
      <c r="I325" s="434" t="s">
        <v>1679</v>
      </c>
      <c r="J325" s="435" t="s">
        <v>1955</v>
      </c>
      <c r="K325" s="435" t="s">
        <v>2101</v>
      </c>
      <c r="L325" s="435" t="s">
        <v>2101</v>
      </c>
      <c r="M325" s="435" t="s">
        <v>2160</v>
      </c>
      <c r="N325" s="435" t="s">
        <v>2125</v>
      </c>
      <c r="O325" s="435"/>
      <c r="P325" s="435" t="s">
        <v>2125</v>
      </c>
      <c r="Q325" s="435"/>
      <c r="R325" s="436" t="s">
        <v>2242</v>
      </c>
      <c r="S325" s="437">
        <v>2</v>
      </c>
    </row>
    <row r="326" spans="1:19" hidden="1">
      <c r="A326" s="229">
        <v>323</v>
      </c>
      <c r="B326" s="230" t="s">
        <v>189</v>
      </c>
      <c r="C326" s="235" t="s">
        <v>1817</v>
      </c>
      <c r="D326" s="235" t="s">
        <v>856</v>
      </c>
      <c r="E326" s="235" t="s">
        <v>856</v>
      </c>
      <c r="F326" s="235" t="s">
        <v>1554</v>
      </c>
      <c r="G326" s="235" t="s">
        <v>1081</v>
      </c>
      <c r="H326" s="235" t="s">
        <v>1534</v>
      </c>
      <c r="I326" s="235" t="s">
        <v>1818</v>
      </c>
      <c r="J326" s="236" t="s">
        <v>1945</v>
      </c>
      <c r="K326" s="236" t="s">
        <v>1985</v>
      </c>
      <c r="L326" s="236" t="s">
        <v>1985</v>
      </c>
      <c r="M326" s="236"/>
      <c r="N326" s="236"/>
      <c r="O326" s="236"/>
      <c r="P326" s="236"/>
      <c r="Q326" s="236"/>
      <c r="R326" s="237"/>
      <c r="S326">
        <v>11</v>
      </c>
    </row>
    <row r="327" spans="1:19" ht="54">
      <c r="A327" s="443">
        <v>205</v>
      </c>
      <c r="B327" s="432" t="s">
        <v>189</v>
      </c>
      <c r="C327" s="434" t="s">
        <v>1641</v>
      </c>
      <c r="D327" s="434" t="s">
        <v>1663</v>
      </c>
      <c r="E327" s="434" t="s">
        <v>1680</v>
      </c>
      <c r="F327" s="434" t="s">
        <v>1421</v>
      </c>
      <c r="G327" s="434" t="s">
        <v>1222</v>
      </c>
      <c r="H327" s="439" t="s">
        <v>2143</v>
      </c>
      <c r="I327" s="434" t="s">
        <v>1689</v>
      </c>
      <c r="J327" s="435" t="s">
        <v>1955</v>
      </c>
      <c r="K327" s="435" t="s">
        <v>2101</v>
      </c>
      <c r="L327" s="435" t="s">
        <v>2101</v>
      </c>
      <c r="M327" s="435" t="s">
        <v>2160</v>
      </c>
      <c r="N327" s="435" t="s">
        <v>2125</v>
      </c>
      <c r="O327" s="435"/>
      <c r="P327" s="435" t="s">
        <v>2125</v>
      </c>
      <c r="Q327" s="435"/>
      <c r="R327" s="436" t="s">
        <v>2243</v>
      </c>
      <c r="S327" s="437">
        <v>2</v>
      </c>
    </row>
    <row r="328" spans="1:19" ht="81">
      <c r="A328" s="431">
        <v>209</v>
      </c>
      <c r="B328" s="432" t="s">
        <v>189</v>
      </c>
      <c r="C328" s="434" t="s">
        <v>1641</v>
      </c>
      <c r="D328" s="434" t="s">
        <v>1694</v>
      </c>
      <c r="E328" s="434" t="s">
        <v>1694</v>
      </c>
      <c r="F328" s="434"/>
      <c r="G328" s="434" t="s">
        <v>1222</v>
      </c>
      <c r="H328" s="439" t="s">
        <v>2144</v>
      </c>
      <c r="I328" s="434" t="s">
        <v>1696</v>
      </c>
      <c r="J328" s="435" t="s">
        <v>1955</v>
      </c>
      <c r="K328" s="435" t="s">
        <v>2013</v>
      </c>
      <c r="L328" s="435" t="s">
        <v>2013</v>
      </c>
      <c r="M328" s="435" t="s">
        <v>2160</v>
      </c>
      <c r="N328" s="435" t="s">
        <v>2125</v>
      </c>
      <c r="O328" s="435"/>
      <c r="P328" s="435" t="s">
        <v>206</v>
      </c>
      <c r="Q328" s="435"/>
      <c r="R328" s="436" t="s">
        <v>2242</v>
      </c>
      <c r="S328" s="437">
        <v>2</v>
      </c>
    </row>
    <row r="329" spans="1:19" hidden="1">
      <c r="A329" s="229">
        <v>326</v>
      </c>
      <c r="B329" s="230" t="s">
        <v>189</v>
      </c>
      <c r="C329" s="235" t="s">
        <v>1817</v>
      </c>
      <c r="D329" s="235" t="s">
        <v>856</v>
      </c>
      <c r="E329" s="235" t="s">
        <v>856</v>
      </c>
      <c r="F329" s="235" t="s">
        <v>1558</v>
      </c>
      <c r="G329" s="235" t="s">
        <v>1081</v>
      </c>
      <c r="H329" s="235" t="s">
        <v>1538</v>
      </c>
      <c r="I329" s="235" t="s">
        <v>1821</v>
      </c>
      <c r="J329" s="236" t="s">
        <v>1945</v>
      </c>
      <c r="K329" s="236" t="s">
        <v>1986</v>
      </c>
      <c r="L329" s="236" t="s">
        <v>1986</v>
      </c>
      <c r="M329" s="236"/>
      <c r="N329" s="236"/>
      <c r="O329" s="236"/>
      <c r="P329" s="236"/>
      <c r="Q329" s="236"/>
      <c r="R329" s="237"/>
      <c r="S329">
        <v>12</v>
      </c>
    </row>
    <row r="330" spans="1:19" hidden="1">
      <c r="A330" s="234">
        <v>327</v>
      </c>
      <c r="B330" s="230" t="s">
        <v>189</v>
      </c>
      <c r="C330" s="235" t="s">
        <v>1817</v>
      </c>
      <c r="D330" s="235" t="s">
        <v>856</v>
      </c>
      <c r="E330" s="235" t="s">
        <v>856</v>
      </c>
      <c r="F330" s="235"/>
      <c r="G330" s="235" t="s">
        <v>1081</v>
      </c>
      <c r="H330" s="235" t="s">
        <v>1822</v>
      </c>
      <c r="I330" s="235" t="s">
        <v>1821</v>
      </c>
      <c r="J330" s="236" t="s">
        <v>1945</v>
      </c>
      <c r="K330" s="236" t="s">
        <v>1986</v>
      </c>
      <c r="L330" s="236" t="s">
        <v>1986</v>
      </c>
      <c r="M330" s="236"/>
      <c r="N330" s="236"/>
      <c r="O330" s="236"/>
      <c r="P330" s="236"/>
      <c r="Q330" s="236"/>
      <c r="R330" s="237"/>
      <c r="S330">
        <v>12</v>
      </c>
    </row>
    <row r="331" spans="1:19" hidden="1">
      <c r="A331" s="229">
        <v>328</v>
      </c>
      <c r="B331" s="230" t="s">
        <v>189</v>
      </c>
      <c r="C331" s="235" t="s">
        <v>1817</v>
      </c>
      <c r="D331" s="235" t="s">
        <v>856</v>
      </c>
      <c r="E331" s="235" t="s">
        <v>856</v>
      </c>
      <c r="F331" s="235"/>
      <c r="G331" s="235" t="s">
        <v>1081</v>
      </c>
      <c r="H331" s="235" t="s">
        <v>1823</v>
      </c>
      <c r="I331" s="235" t="s">
        <v>1824</v>
      </c>
      <c r="J331" s="236" t="s">
        <v>1945</v>
      </c>
      <c r="K331" s="236" t="s">
        <v>1987</v>
      </c>
      <c r="L331" s="236" t="s">
        <v>1987</v>
      </c>
      <c r="M331" s="236"/>
      <c r="N331" s="236"/>
      <c r="O331" s="236"/>
      <c r="P331" s="236"/>
      <c r="Q331" s="236"/>
      <c r="R331" s="237"/>
      <c r="S331">
        <v>12</v>
      </c>
    </row>
    <row r="332" spans="1:19" hidden="1">
      <c r="A332" s="229">
        <v>43</v>
      </c>
      <c r="B332" s="276" t="s">
        <v>1863</v>
      </c>
      <c r="C332" s="446" t="s">
        <v>1864</v>
      </c>
      <c r="D332" s="446" t="s">
        <v>1864</v>
      </c>
      <c r="E332" s="447" t="s">
        <v>1865</v>
      </c>
      <c r="F332" s="447" t="s">
        <v>1156</v>
      </c>
      <c r="G332" s="447" t="s">
        <v>1081</v>
      </c>
      <c r="H332" s="277" t="s">
        <v>1866</v>
      </c>
      <c r="I332" s="277" t="s">
        <v>1867</v>
      </c>
      <c r="J332" s="278" t="s">
        <v>1955</v>
      </c>
      <c r="K332" s="278" t="s">
        <v>1958</v>
      </c>
      <c r="L332" s="278" t="s">
        <v>1958</v>
      </c>
      <c r="M332" s="278"/>
      <c r="N332" s="278"/>
      <c r="O332" s="278"/>
      <c r="P332" s="278"/>
      <c r="Q332" s="278"/>
      <c r="R332" s="279"/>
      <c r="S332" s="280">
        <v>6</v>
      </c>
    </row>
    <row r="333" spans="1:19" hidden="1">
      <c r="A333" s="441">
        <v>44</v>
      </c>
      <c r="B333" s="276" t="s">
        <v>1863</v>
      </c>
      <c r="C333" s="446" t="s">
        <v>1864</v>
      </c>
      <c r="D333" s="446" t="s">
        <v>1864</v>
      </c>
      <c r="E333" s="447" t="s">
        <v>1865</v>
      </c>
      <c r="F333" s="447" t="s">
        <v>1156</v>
      </c>
      <c r="G333" s="447" t="s">
        <v>1081</v>
      </c>
      <c r="H333" s="277" t="s">
        <v>1868</v>
      </c>
      <c r="I333" s="277" t="s">
        <v>1869</v>
      </c>
      <c r="J333" s="278" t="s">
        <v>1955</v>
      </c>
      <c r="K333" s="278" t="s">
        <v>1958</v>
      </c>
      <c r="L333" s="278" t="s">
        <v>1958</v>
      </c>
      <c r="M333" s="278"/>
      <c r="N333" s="278"/>
      <c r="O333" s="278"/>
      <c r="P333" s="278"/>
      <c r="Q333" s="278"/>
      <c r="R333" s="279"/>
      <c r="S333" s="280">
        <v>6</v>
      </c>
    </row>
    <row r="334" spans="1:19" hidden="1">
      <c r="A334" s="442">
        <v>45</v>
      </c>
      <c r="B334" s="276" t="s">
        <v>1863</v>
      </c>
      <c r="C334" s="446" t="s">
        <v>1864</v>
      </c>
      <c r="D334" s="446" t="s">
        <v>1864</v>
      </c>
      <c r="E334" s="447" t="s">
        <v>1865</v>
      </c>
      <c r="F334" s="447" t="s">
        <v>1156</v>
      </c>
      <c r="G334" s="447" t="s">
        <v>1222</v>
      </c>
      <c r="H334" s="277" t="s">
        <v>2137</v>
      </c>
      <c r="I334" s="277" t="s">
        <v>1870</v>
      </c>
      <c r="J334" s="278" t="s">
        <v>1955</v>
      </c>
      <c r="K334" s="278" t="s">
        <v>2014</v>
      </c>
      <c r="L334" s="278" t="s">
        <v>2014</v>
      </c>
      <c r="M334" s="278"/>
      <c r="N334" s="278"/>
      <c r="O334" s="278"/>
      <c r="P334" s="278"/>
      <c r="Q334" s="278"/>
      <c r="R334" s="279"/>
      <c r="S334" s="280">
        <v>2</v>
      </c>
    </row>
    <row r="335" spans="1:19" hidden="1">
      <c r="A335" s="229">
        <v>46</v>
      </c>
      <c r="B335" s="276" t="s">
        <v>1863</v>
      </c>
      <c r="C335" s="446" t="s">
        <v>1864</v>
      </c>
      <c r="D335" s="446" t="s">
        <v>1864</v>
      </c>
      <c r="E335" s="447" t="s">
        <v>1865</v>
      </c>
      <c r="F335" s="447" t="s">
        <v>1156</v>
      </c>
      <c r="G335" s="447" t="s">
        <v>1081</v>
      </c>
      <c r="H335" s="277" t="s">
        <v>1871</v>
      </c>
      <c r="I335" s="277" t="s">
        <v>1872</v>
      </c>
      <c r="J335" s="278" t="s">
        <v>1955</v>
      </c>
      <c r="K335" s="278" t="s">
        <v>1959</v>
      </c>
      <c r="L335" s="278" t="s">
        <v>1959</v>
      </c>
      <c r="M335" s="278"/>
      <c r="N335" s="278"/>
      <c r="O335" s="278"/>
      <c r="P335" s="278"/>
      <c r="Q335" s="278"/>
      <c r="R335" s="279"/>
      <c r="S335" s="280">
        <v>6</v>
      </c>
    </row>
    <row r="336" spans="1:19" hidden="1">
      <c r="A336" s="234">
        <v>333</v>
      </c>
      <c r="B336" s="230" t="s">
        <v>189</v>
      </c>
      <c r="C336" s="235" t="s">
        <v>1817</v>
      </c>
      <c r="D336" s="235" t="s">
        <v>856</v>
      </c>
      <c r="E336" s="235" t="s">
        <v>856</v>
      </c>
      <c r="F336" s="235"/>
      <c r="G336" s="235" t="s">
        <v>1081</v>
      </c>
      <c r="H336" s="235" t="s">
        <v>1831</v>
      </c>
      <c r="I336" s="235" t="s">
        <v>1830</v>
      </c>
      <c r="J336" s="236" t="s">
        <v>1945</v>
      </c>
      <c r="K336" s="236" t="s">
        <v>1987</v>
      </c>
      <c r="L336" s="236" t="s">
        <v>1987</v>
      </c>
      <c r="M336" s="236"/>
      <c r="N336" s="236"/>
      <c r="O336" s="236"/>
      <c r="P336" s="236"/>
      <c r="Q336" s="236"/>
      <c r="R336" s="237"/>
      <c r="S336">
        <v>12</v>
      </c>
    </row>
    <row r="337" spans="1:19">
      <c r="A337" s="229">
        <v>47</v>
      </c>
      <c r="B337" s="276" t="s">
        <v>1863</v>
      </c>
      <c r="C337" s="446" t="s">
        <v>1864</v>
      </c>
      <c r="D337" s="446" t="s">
        <v>1864</v>
      </c>
      <c r="E337" s="447" t="s">
        <v>1865</v>
      </c>
      <c r="F337" s="447" t="s">
        <v>1156</v>
      </c>
      <c r="G337" s="447" t="s">
        <v>1223</v>
      </c>
      <c r="H337" s="277" t="s">
        <v>1873</v>
      </c>
      <c r="I337" s="277" t="s">
        <v>1872</v>
      </c>
      <c r="J337" s="278" t="s">
        <v>1955</v>
      </c>
      <c r="K337" s="278" t="s">
        <v>2011</v>
      </c>
      <c r="L337" s="278" t="s">
        <v>2011</v>
      </c>
      <c r="M337" s="236" t="s">
        <v>2124</v>
      </c>
      <c r="N337" s="278" t="s">
        <v>2125</v>
      </c>
      <c r="O337" s="278"/>
      <c r="P337" s="236" t="s">
        <v>2125</v>
      </c>
      <c r="Q337" s="278"/>
      <c r="R337" s="279"/>
      <c r="S337" s="280">
        <v>1</v>
      </c>
    </row>
    <row r="338" spans="1:19" hidden="1">
      <c r="A338" s="442">
        <v>48</v>
      </c>
      <c r="B338" s="276" t="s">
        <v>1863</v>
      </c>
      <c r="C338" s="446" t="s">
        <v>1864</v>
      </c>
      <c r="D338" s="446" t="s">
        <v>1864</v>
      </c>
      <c r="E338" s="447" t="s">
        <v>1865</v>
      </c>
      <c r="F338" s="447" t="s">
        <v>1156</v>
      </c>
      <c r="G338" s="447" t="s">
        <v>1081</v>
      </c>
      <c r="H338" s="277" t="s">
        <v>1874</v>
      </c>
      <c r="I338" s="277" t="s">
        <v>1875</v>
      </c>
      <c r="J338" s="278" t="s">
        <v>1955</v>
      </c>
      <c r="K338" s="278" t="s">
        <v>1959</v>
      </c>
      <c r="L338" s="278" t="s">
        <v>1959</v>
      </c>
      <c r="M338" s="278"/>
      <c r="N338" s="278"/>
      <c r="O338" s="278"/>
      <c r="P338" s="278"/>
      <c r="Q338" s="278"/>
      <c r="R338" s="279"/>
      <c r="S338" s="280">
        <v>6</v>
      </c>
    </row>
    <row r="339" spans="1:19">
      <c r="A339" s="234">
        <v>336</v>
      </c>
      <c r="B339" s="230" t="s">
        <v>189</v>
      </c>
      <c r="C339" s="235" t="s">
        <v>1817</v>
      </c>
      <c r="D339" s="235" t="s">
        <v>856</v>
      </c>
      <c r="E339" s="235" t="s">
        <v>2257</v>
      </c>
      <c r="F339" s="235"/>
      <c r="G339" s="235" t="s">
        <v>2256</v>
      </c>
      <c r="H339" s="235" t="s">
        <v>1836</v>
      </c>
      <c r="I339" s="235" t="s">
        <v>1837</v>
      </c>
      <c r="J339" s="236" t="s">
        <v>1945</v>
      </c>
      <c r="K339" s="236" t="s">
        <v>1953</v>
      </c>
      <c r="L339" s="236" t="s">
        <v>1953</v>
      </c>
      <c r="M339" s="450" t="s">
        <v>2120</v>
      </c>
      <c r="N339" s="450" t="s">
        <v>2133</v>
      </c>
      <c r="O339" s="236"/>
      <c r="P339" s="236" t="s">
        <v>2125</v>
      </c>
      <c r="Q339" s="236"/>
      <c r="R339" s="237"/>
      <c r="S339">
        <v>5</v>
      </c>
    </row>
    <row r="340" spans="1:19" hidden="1">
      <c r="A340" s="229">
        <v>337</v>
      </c>
      <c r="B340" s="230" t="s">
        <v>189</v>
      </c>
      <c r="C340" s="235" t="s">
        <v>1817</v>
      </c>
      <c r="D340" s="235" t="s">
        <v>856</v>
      </c>
      <c r="E340" s="235" t="s">
        <v>1832</v>
      </c>
      <c r="F340" s="235" t="s">
        <v>1552</v>
      </c>
      <c r="G340" s="235" t="s">
        <v>1081</v>
      </c>
      <c r="H340" s="235" t="s">
        <v>1540</v>
      </c>
      <c r="I340" s="235" t="s">
        <v>1837</v>
      </c>
      <c r="J340" s="236" t="s">
        <v>1945</v>
      </c>
      <c r="K340" s="236" t="s">
        <v>1988</v>
      </c>
      <c r="L340" s="236" t="s">
        <v>1988</v>
      </c>
      <c r="M340" s="236"/>
      <c r="N340" s="236"/>
      <c r="O340" s="236"/>
      <c r="P340" s="236"/>
      <c r="Q340" s="236"/>
      <c r="R340" s="237"/>
      <c r="S340">
        <v>12</v>
      </c>
    </row>
    <row r="341" spans="1:19" hidden="1">
      <c r="A341" s="229">
        <v>338</v>
      </c>
      <c r="B341" s="230" t="s">
        <v>189</v>
      </c>
      <c r="C341" s="235" t="s">
        <v>1817</v>
      </c>
      <c r="D341" s="235" t="s">
        <v>856</v>
      </c>
      <c r="E341" s="235" t="s">
        <v>1832</v>
      </c>
      <c r="F341" s="235" t="s">
        <v>1552</v>
      </c>
      <c r="G341" s="235" t="s">
        <v>1081</v>
      </c>
      <c r="H341" s="235" t="s">
        <v>1542</v>
      </c>
      <c r="I341" s="235" t="s">
        <v>1837</v>
      </c>
      <c r="J341" s="236" t="s">
        <v>1945</v>
      </c>
      <c r="K341" s="236" t="s">
        <v>1988</v>
      </c>
      <c r="L341" s="236" t="s">
        <v>1988</v>
      </c>
      <c r="M341" s="236"/>
      <c r="N341" s="236"/>
      <c r="O341" s="236"/>
      <c r="P341" s="236"/>
      <c r="Q341" s="236"/>
      <c r="R341" s="237"/>
      <c r="S341">
        <v>12</v>
      </c>
    </row>
    <row r="342" spans="1:19" hidden="1">
      <c r="A342" s="234">
        <v>339</v>
      </c>
      <c r="B342" s="230" t="s">
        <v>189</v>
      </c>
      <c r="C342" s="235" t="s">
        <v>1817</v>
      </c>
      <c r="D342" s="235" t="s">
        <v>856</v>
      </c>
      <c r="E342" s="235" t="s">
        <v>1832</v>
      </c>
      <c r="F342" s="235" t="s">
        <v>1552</v>
      </c>
      <c r="G342" s="235" t="s">
        <v>1081</v>
      </c>
      <c r="H342" s="235" t="s">
        <v>1544</v>
      </c>
      <c r="I342" s="235" t="s">
        <v>1837</v>
      </c>
      <c r="J342" s="236" t="s">
        <v>1945</v>
      </c>
      <c r="K342" s="236" t="s">
        <v>1989</v>
      </c>
      <c r="L342" s="236" t="s">
        <v>1989</v>
      </c>
      <c r="M342" s="236"/>
      <c r="N342" s="236"/>
      <c r="O342" s="236"/>
      <c r="P342" s="236"/>
      <c r="Q342" s="236"/>
      <c r="R342" s="237"/>
      <c r="S342">
        <v>12</v>
      </c>
    </row>
    <row r="343" spans="1:19" hidden="1">
      <c r="A343" s="229">
        <v>50</v>
      </c>
      <c r="B343" s="276" t="s">
        <v>1863</v>
      </c>
      <c r="C343" s="277" t="s">
        <v>1876</v>
      </c>
      <c r="D343" s="277" t="s">
        <v>1876</v>
      </c>
      <c r="E343" s="277" t="s">
        <v>1876</v>
      </c>
      <c r="F343" s="277" t="s">
        <v>1877</v>
      </c>
      <c r="G343" s="277" t="s">
        <v>1081</v>
      </c>
      <c r="H343" s="277" t="s">
        <v>1880</v>
      </c>
      <c r="I343" s="277" t="s">
        <v>1879</v>
      </c>
      <c r="J343" s="278" t="s">
        <v>1955</v>
      </c>
      <c r="K343" s="278" t="s">
        <v>1960</v>
      </c>
      <c r="L343" s="278" t="s">
        <v>1960</v>
      </c>
      <c r="M343" s="278"/>
      <c r="N343" s="278"/>
      <c r="O343" s="278"/>
      <c r="P343" s="278"/>
      <c r="Q343" s="278"/>
      <c r="R343" s="279"/>
      <c r="S343" s="280">
        <v>6</v>
      </c>
    </row>
    <row r="344" spans="1:19" hidden="1">
      <c r="A344" s="229">
        <v>341</v>
      </c>
      <c r="B344" s="230" t="s">
        <v>189</v>
      </c>
      <c r="C344" s="235" t="s">
        <v>1817</v>
      </c>
      <c r="D344" s="235" t="s">
        <v>856</v>
      </c>
      <c r="E344" s="235" t="s">
        <v>1832</v>
      </c>
      <c r="F344" s="235"/>
      <c r="G344" s="235" t="s">
        <v>1164</v>
      </c>
      <c r="H344" s="235" t="s">
        <v>1840</v>
      </c>
      <c r="I344" s="235" t="s">
        <v>1839</v>
      </c>
      <c r="J344" s="236" t="s">
        <v>1945</v>
      </c>
      <c r="K344" s="236" t="s">
        <v>1953</v>
      </c>
      <c r="L344" s="236" t="s">
        <v>1953</v>
      </c>
      <c r="M344" s="449"/>
      <c r="N344" s="449"/>
      <c r="O344" s="236"/>
      <c r="P344" s="236"/>
      <c r="Q344" s="236"/>
      <c r="R344" s="237"/>
      <c r="S344">
        <v>5</v>
      </c>
    </row>
    <row r="345" spans="1:19" hidden="1">
      <c r="A345" s="234">
        <v>342</v>
      </c>
      <c r="B345" s="230" t="s">
        <v>189</v>
      </c>
      <c r="C345" s="235" t="s">
        <v>1817</v>
      </c>
      <c r="D345" s="235" t="s">
        <v>856</v>
      </c>
      <c r="E345" s="235" t="s">
        <v>1832</v>
      </c>
      <c r="F345" s="235"/>
      <c r="G345" s="235" t="s">
        <v>1081</v>
      </c>
      <c r="H345" s="235" t="s">
        <v>1546</v>
      </c>
      <c r="I345" s="235" t="s">
        <v>1839</v>
      </c>
      <c r="J345" s="236" t="s">
        <v>1945</v>
      </c>
      <c r="K345" s="236" t="s">
        <v>1989</v>
      </c>
      <c r="L345" s="236" t="s">
        <v>1989</v>
      </c>
      <c r="M345" s="236"/>
      <c r="N345" s="236"/>
      <c r="O345" s="236"/>
      <c r="P345" s="236"/>
      <c r="Q345" s="236"/>
      <c r="R345" s="237"/>
      <c r="S345">
        <v>12</v>
      </c>
    </row>
    <row r="346" spans="1:19" hidden="1">
      <c r="A346" s="229">
        <v>343</v>
      </c>
      <c r="B346" s="230" t="s">
        <v>189</v>
      </c>
      <c r="C346" s="235" t="s">
        <v>1817</v>
      </c>
      <c r="D346" s="235" t="s">
        <v>856</v>
      </c>
      <c r="E346" s="235" t="s">
        <v>1832</v>
      </c>
      <c r="F346" s="235"/>
      <c r="G346" s="235" t="s">
        <v>1164</v>
      </c>
      <c r="H346" s="235" t="s">
        <v>1841</v>
      </c>
      <c r="I346" s="235" t="s">
        <v>1839</v>
      </c>
      <c r="J346" s="236" t="s">
        <v>1945</v>
      </c>
      <c r="K346" s="236" t="s">
        <v>1954</v>
      </c>
      <c r="L346" s="236" t="s">
        <v>1954</v>
      </c>
      <c r="M346" s="449"/>
      <c r="N346" s="449"/>
      <c r="O346" s="236"/>
      <c r="P346" s="236"/>
      <c r="Q346" s="236"/>
      <c r="R346" s="237"/>
      <c r="S346">
        <v>5</v>
      </c>
    </row>
    <row r="347" spans="1:19" hidden="1">
      <c r="A347" s="229">
        <v>344</v>
      </c>
      <c r="B347" s="230" t="s">
        <v>189</v>
      </c>
      <c r="C347" s="235" t="s">
        <v>1817</v>
      </c>
      <c r="D347" s="235" t="s">
        <v>856</v>
      </c>
      <c r="E347" s="235" t="s">
        <v>1832</v>
      </c>
      <c r="F347" s="235"/>
      <c r="G347" s="235" t="s">
        <v>1081</v>
      </c>
      <c r="H347" s="235" t="s">
        <v>1842</v>
      </c>
      <c r="I347" s="235" t="s">
        <v>1839</v>
      </c>
      <c r="J347" s="236" t="s">
        <v>1945</v>
      </c>
      <c r="K347" s="236" t="s">
        <v>1990</v>
      </c>
      <c r="L347" s="236" t="s">
        <v>1990</v>
      </c>
      <c r="M347" s="236"/>
      <c r="N347" s="236"/>
      <c r="O347" s="236"/>
      <c r="P347" s="236"/>
      <c r="Q347" s="236"/>
      <c r="R347" s="237"/>
      <c r="S347">
        <v>13</v>
      </c>
    </row>
    <row r="348" spans="1:19" hidden="1">
      <c r="A348" s="234">
        <v>345</v>
      </c>
      <c r="B348" s="230" t="s">
        <v>189</v>
      </c>
      <c r="C348" s="235" t="s">
        <v>1817</v>
      </c>
      <c r="D348" s="235" t="s">
        <v>856</v>
      </c>
      <c r="E348" s="235" t="s">
        <v>1832</v>
      </c>
      <c r="F348" s="235"/>
      <c r="G348" s="235" t="s">
        <v>1081</v>
      </c>
      <c r="H348" s="235" t="s">
        <v>1548</v>
      </c>
      <c r="I348" s="235" t="s">
        <v>1843</v>
      </c>
      <c r="J348" s="236" t="s">
        <v>1945</v>
      </c>
      <c r="K348" s="236" t="s">
        <v>1990</v>
      </c>
      <c r="L348" s="236" t="s">
        <v>1990</v>
      </c>
      <c r="M348" s="236"/>
      <c r="N348" s="236"/>
      <c r="O348" s="236"/>
      <c r="P348" s="236"/>
      <c r="Q348" s="236"/>
      <c r="R348" s="237"/>
      <c r="S348">
        <v>13</v>
      </c>
    </row>
    <row r="349" spans="1:19" hidden="1">
      <c r="A349" s="229">
        <v>346</v>
      </c>
      <c r="B349" s="230" t="s">
        <v>189</v>
      </c>
      <c r="C349" s="235" t="s">
        <v>1817</v>
      </c>
      <c r="D349" s="235" t="s">
        <v>856</v>
      </c>
      <c r="E349" s="235" t="s">
        <v>1832</v>
      </c>
      <c r="F349" s="235"/>
      <c r="G349" s="235" t="s">
        <v>1164</v>
      </c>
      <c r="H349" s="235" t="s">
        <v>1840</v>
      </c>
      <c r="I349" s="235" t="s">
        <v>1843</v>
      </c>
      <c r="J349" s="236" t="s">
        <v>1945</v>
      </c>
      <c r="K349" s="236" t="s">
        <v>1954</v>
      </c>
      <c r="L349" s="236" t="s">
        <v>1954</v>
      </c>
      <c r="M349" s="449"/>
      <c r="N349" s="449"/>
      <c r="O349" s="236"/>
      <c r="P349" s="236"/>
      <c r="Q349" s="236"/>
      <c r="R349" s="237"/>
      <c r="S349">
        <v>5</v>
      </c>
    </row>
    <row r="350" spans="1:19" hidden="1">
      <c r="A350" s="229">
        <v>347</v>
      </c>
      <c r="B350" s="230" t="s">
        <v>189</v>
      </c>
      <c r="C350" s="235" t="s">
        <v>1817</v>
      </c>
      <c r="D350" s="235" t="s">
        <v>856</v>
      </c>
      <c r="E350" s="235" t="s">
        <v>1832</v>
      </c>
      <c r="F350" s="235"/>
      <c r="G350" s="235" t="s">
        <v>1164</v>
      </c>
      <c r="H350" s="235" t="s">
        <v>1844</v>
      </c>
      <c r="I350" s="235" t="s">
        <v>1843</v>
      </c>
      <c r="J350" s="236" t="s">
        <v>1945</v>
      </c>
      <c r="K350" s="236" t="s">
        <v>1954</v>
      </c>
      <c r="L350" s="236" t="s">
        <v>1954</v>
      </c>
      <c r="M350" s="449"/>
      <c r="N350" s="449"/>
      <c r="O350" s="236"/>
      <c r="P350" s="236"/>
      <c r="Q350" s="236"/>
      <c r="R350" s="237"/>
      <c r="S350">
        <v>5</v>
      </c>
    </row>
    <row r="351" spans="1:19" hidden="1">
      <c r="A351" s="234">
        <v>51</v>
      </c>
      <c r="B351" s="276" t="s">
        <v>1863</v>
      </c>
      <c r="C351" s="277" t="s">
        <v>1876</v>
      </c>
      <c r="D351" s="277" t="s">
        <v>1876</v>
      </c>
      <c r="E351" s="277" t="s">
        <v>1876</v>
      </c>
      <c r="F351" s="277" t="s">
        <v>1877</v>
      </c>
      <c r="G351" s="277" t="s">
        <v>1081</v>
      </c>
      <c r="H351" s="277" t="s">
        <v>1881</v>
      </c>
      <c r="I351" s="277" t="s">
        <v>1879</v>
      </c>
      <c r="J351" s="278" t="s">
        <v>1955</v>
      </c>
      <c r="K351" s="278" t="s">
        <v>1960</v>
      </c>
      <c r="L351" s="278" t="s">
        <v>1960</v>
      </c>
      <c r="M351" s="278"/>
      <c r="N351" s="278"/>
      <c r="O351" s="278"/>
      <c r="P351" s="278"/>
      <c r="Q351" s="278"/>
      <c r="R351" s="279"/>
      <c r="S351" s="280">
        <v>6</v>
      </c>
    </row>
    <row r="352" spans="1:19" hidden="1">
      <c r="A352" s="229">
        <v>52</v>
      </c>
      <c r="B352" s="276" t="s">
        <v>1863</v>
      </c>
      <c r="C352" s="277" t="s">
        <v>1876</v>
      </c>
      <c r="D352" s="277" t="s">
        <v>1876</v>
      </c>
      <c r="E352" s="277" t="s">
        <v>1876</v>
      </c>
      <c r="F352" s="277" t="s">
        <v>1877</v>
      </c>
      <c r="G352" s="277" t="s">
        <v>1081</v>
      </c>
      <c r="H352" s="277" t="s">
        <v>1882</v>
      </c>
      <c r="I352" s="277" t="s">
        <v>1883</v>
      </c>
      <c r="J352" s="278" t="s">
        <v>1955</v>
      </c>
      <c r="K352" s="278" t="s">
        <v>1961</v>
      </c>
      <c r="L352" s="278" t="s">
        <v>1961</v>
      </c>
      <c r="M352" s="278"/>
      <c r="N352" s="278"/>
      <c r="O352" s="278"/>
      <c r="P352" s="278"/>
      <c r="Q352" s="278"/>
      <c r="R352" s="279"/>
      <c r="S352" s="280">
        <v>6</v>
      </c>
    </row>
    <row r="353" spans="1:19" hidden="1">
      <c r="A353" s="442">
        <v>54</v>
      </c>
      <c r="B353" s="276" t="s">
        <v>1863</v>
      </c>
      <c r="C353" s="277" t="s">
        <v>1876</v>
      </c>
      <c r="D353" s="277" t="s">
        <v>1876</v>
      </c>
      <c r="E353" s="277" t="s">
        <v>1876</v>
      </c>
      <c r="F353" s="277" t="s">
        <v>1877</v>
      </c>
      <c r="G353" s="277" t="s">
        <v>1081</v>
      </c>
      <c r="H353" s="277" t="s">
        <v>1885</v>
      </c>
      <c r="I353" s="277" t="s">
        <v>1883</v>
      </c>
      <c r="J353" s="278" t="s">
        <v>1955</v>
      </c>
      <c r="K353" s="278" t="s">
        <v>1961</v>
      </c>
      <c r="L353" s="278" t="s">
        <v>1961</v>
      </c>
      <c r="M353" s="278"/>
      <c r="N353" s="278"/>
      <c r="O353" s="278"/>
      <c r="P353" s="278"/>
      <c r="Q353" s="278"/>
      <c r="R353" s="279"/>
      <c r="S353" s="280">
        <v>6</v>
      </c>
    </row>
    <row r="354" spans="1:19" hidden="1">
      <c r="A354" s="441">
        <v>56</v>
      </c>
      <c r="B354" s="276" t="s">
        <v>1863</v>
      </c>
      <c r="C354" s="277" t="s">
        <v>589</v>
      </c>
      <c r="D354" s="277" t="s">
        <v>589</v>
      </c>
      <c r="E354" s="277" t="s">
        <v>1887</v>
      </c>
      <c r="F354" s="277" t="s">
        <v>1888</v>
      </c>
      <c r="G354" s="277" t="s">
        <v>1081</v>
      </c>
      <c r="H354" s="277" t="s">
        <v>1889</v>
      </c>
      <c r="I354" s="277" t="s">
        <v>1890</v>
      </c>
      <c r="J354" s="278" t="s">
        <v>1955</v>
      </c>
      <c r="K354" s="278" t="s">
        <v>1962</v>
      </c>
      <c r="L354" s="278" t="s">
        <v>1962</v>
      </c>
      <c r="M354" s="278"/>
      <c r="N354" s="278"/>
      <c r="O354" s="278"/>
      <c r="P354" s="278"/>
      <c r="Q354" s="278"/>
      <c r="R354" s="279"/>
      <c r="S354" s="280">
        <v>6</v>
      </c>
    </row>
    <row r="355" spans="1:19" hidden="1">
      <c r="A355" s="442">
        <v>57</v>
      </c>
      <c r="B355" s="276" t="s">
        <v>1863</v>
      </c>
      <c r="C355" s="277" t="s">
        <v>589</v>
      </c>
      <c r="D355" s="277" t="s">
        <v>589</v>
      </c>
      <c r="E355" s="277" t="s">
        <v>1887</v>
      </c>
      <c r="F355" s="277" t="s">
        <v>1891</v>
      </c>
      <c r="G355" s="277" t="s">
        <v>1081</v>
      </c>
      <c r="H355" s="277" t="s">
        <v>1892</v>
      </c>
      <c r="I355" s="277" t="s">
        <v>1890</v>
      </c>
      <c r="J355" s="278" t="s">
        <v>1955</v>
      </c>
      <c r="K355" s="278" t="s">
        <v>1962</v>
      </c>
      <c r="L355" s="278" t="s">
        <v>1962</v>
      </c>
      <c r="M355" s="278"/>
      <c r="N355" s="278"/>
      <c r="O355" s="278"/>
      <c r="P355" s="278"/>
      <c r="Q355" s="278"/>
      <c r="R355" s="279"/>
      <c r="S355" s="280">
        <v>6</v>
      </c>
    </row>
    <row r="356" spans="1:19" hidden="1">
      <c r="A356" s="229">
        <v>353</v>
      </c>
      <c r="B356" s="230" t="s">
        <v>189</v>
      </c>
      <c r="C356" s="235" t="s">
        <v>1817</v>
      </c>
      <c r="D356" s="235" t="s">
        <v>856</v>
      </c>
      <c r="E356" s="235" t="s">
        <v>1851</v>
      </c>
      <c r="F356" s="235"/>
      <c r="G356" s="235" t="s">
        <v>1081</v>
      </c>
      <c r="H356" s="235" t="s">
        <v>1852</v>
      </c>
      <c r="I356" s="235" t="s">
        <v>1853</v>
      </c>
      <c r="J356" s="236" t="s">
        <v>1945</v>
      </c>
      <c r="K356" s="236" t="s">
        <v>1991</v>
      </c>
      <c r="L356" s="236" t="s">
        <v>1991</v>
      </c>
      <c r="M356" s="236"/>
      <c r="N356" s="236"/>
      <c r="O356" s="236"/>
      <c r="P356" s="236"/>
      <c r="Q356" s="236"/>
      <c r="R356" s="237"/>
      <c r="S356">
        <v>13</v>
      </c>
    </row>
    <row r="357" spans="1:19">
      <c r="A357" s="234">
        <v>354</v>
      </c>
      <c r="B357" s="230" t="s">
        <v>189</v>
      </c>
      <c r="C357" s="235" t="s">
        <v>1817</v>
      </c>
      <c r="D357" s="235" t="s">
        <v>856</v>
      </c>
      <c r="E357" s="235" t="s">
        <v>1851</v>
      </c>
      <c r="F357" s="235"/>
      <c r="G357" s="235" t="s">
        <v>1704</v>
      </c>
      <c r="H357" s="235" t="s">
        <v>1854</v>
      </c>
      <c r="I357" s="235" t="s">
        <v>1853</v>
      </c>
      <c r="J357" s="236" t="s">
        <v>1945</v>
      </c>
      <c r="K357" s="236" t="s">
        <v>2010</v>
      </c>
      <c r="L357" s="236" t="s">
        <v>2017</v>
      </c>
      <c r="M357" s="236" t="s">
        <v>2098</v>
      </c>
      <c r="N357" s="236" t="s">
        <v>2125</v>
      </c>
      <c r="O357" s="236"/>
      <c r="P357" s="236" t="s">
        <v>2125</v>
      </c>
      <c r="Q357" s="236"/>
      <c r="R357" s="237"/>
      <c r="S357">
        <v>1</v>
      </c>
    </row>
    <row r="358" spans="1:19" hidden="1">
      <c r="A358" s="229">
        <v>355</v>
      </c>
      <c r="B358" s="230" t="s">
        <v>189</v>
      </c>
      <c r="C358" s="235" t="s">
        <v>1817</v>
      </c>
      <c r="D358" s="235" t="s">
        <v>856</v>
      </c>
      <c r="E358" s="235" t="s">
        <v>1851</v>
      </c>
      <c r="F358" s="235"/>
      <c r="G358" s="235" t="s">
        <v>1081</v>
      </c>
      <c r="H358" s="235" t="s">
        <v>1855</v>
      </c>
      <c r="I358" s="235" t="s">
        <v>1853</v>
      </c>
      <c r="J358" s="236" t="s">
        <v>1945</v>
      </c>
      <c r="K358" s="236" t="s">
        <v>1991</v>
      </c>
      <c r="L358" s="236" t="s">
        <v>1991</v>
      </c>
      <c r="M358" s="236"/>
      <c r="N358" s="236"/>
      <c r="O358" s="236"/>
      <c r="P358" s="236"/>
      <c r="Q358" s="236"/>
      <c r="R358" s="237"/>
      <c r="S358">
        <v>13</v>
      </c>
    </row>
    <row r="359" spans="1:19" hidden="1">
      <c r="A359" s="229">
        <v>356</v>
      </c>
      <c r="B359" s="230" t="s">
        <v>189</v>
      </c>
      <c r="C359" s="235" t="s">
        <v>1817</v>
      </c>
      <c r="D359" s="235" t="s">
        <v>856</v>
      </c>
      <c r="E359" s="235" t="s">
        <v>1851</v>
      </c>
      <c r="F359" s="235" t="s">
        <v>1550</v>
      </c>
      <c r="G359" s="235" t="s">
        <v>1164</v>
      </c>
      <c r="H359" s="235" t="s">
        <v>1856</v>
      </c>
      <c r="I359" s="235" t="s">
        <v>1853</v>
      </c>
      <c r="J359" s="236" t="s">
        <v>1945</v>
      </c>
      <c r="K359" s="236" t="s">
        <v>1954</v>
      </c>
      <c r="L359" s="236" t="s">
        <v>1954</v>
      </c>
      <c r="M359" s="449"/>
      <c r="N359" s="449"/>
      <c r="O359" s="236"/>
      <c r="P359" s="236"/>
      <c r="Q359" s="236"/>
      <c r="R359" s="237"/>
      <c r="S359">
        <v>5</v>
      </c>
    </row>
    <row r="360" spans="1:19">
      <c r="A360" s="234">
        <v>357</v>
      </c>
      <c r="B360" s="230" t="s">
        <v>189</v>
      </c>
      <c r="C360" s="235" t="s">
        <v>1817</v>
      </c>
      <c r="D360" s="235" t="s">
        <v>856</v>
      </c>
      <c r="E360" s="235" t="s">
        <v>2154</v>
      </c>
      <c r="F360" s="235" t="s">
        <v>1157</v>
      </c>
      <c r="G360" s="235" t="s">
        <v>1166</v>
      </c>
      <c r="H360" s="235" t="s">
        <v>1857</v>
      </c>
      <c r="I360" s="235" t="s">
        <v>1853</v>
      </c>
      <c r="J360" s="236" t="s">
        <v>1945</v>
      </c>
      <c r="K360" s="236" t="s">
        <v>2013</v>
      </c>
      <c r="L360" s="236" t="s">
        <v>2013</v>
      </c>
      <c r="M360" s="236" t="s">
        <v>2158</v>
      </c>
      <c r="N360" s="236" t="s">
        <v>2125</v>
      </c>
      <c r="O360" s="236"/>
      <c r="P360" s="236" t="s">
        <v>2125</v>
      </c>
      <c r="Q360" s="236"/>
      <c r="R360" s="237"/>
      <c r="S360">
        <v>2</v>
      </c>
    </row>
    <row r="361" spans="1:19" hidden="1">
      <c r="A361" s="229">
        <v>358</v>
      </c>
      <c r="B361" s="230" t="s">
        <v>189</v>
      </c>
      <c r="C361" s="235" t="s">
        <v>1560</v>
      </c>
      <c r="D361" s="235" t="s">
        <v>1862</v>
      </c>
      <c r="E361" s="235" t="s">
        <v>1862</v>
      </c>
      <c r="F361" s="235" t="s">
        <v>1561</v>
      </c>
      <c r="G361" s="235" t="s">
        <v>1081</v>
      </c>
      <c r="H361" s="235" t="s">
        <v>1562</v>
      </c>
      <c r="I361" s="235"/>
      <c r="J361" s="236" t="s">
        <v>1945</v>
      </c>
      <c r="K361" s="236" t="s">
        <v>1992</v>
      </c>
      <c r="L361" s="236" t="s">
        <v>1992</v>
      </c>
      <c r="M361" s="236"/>
      <c r="N361" s="236"/>
      <c r="O361" s="236"/>
      <c r="P361" s="236"/>
      <c r="Q361" s="236"/>
      <c r="R361" s="237"/>
      <c r="S361">
        <v>13</v>
      </c>
    </row>
    <row r="362" spans="1:19" hidden="1">
      <c r="A362" s="229">
        <v>359</v>
      </c>
      <c r="B362" s="230" t="s">
        <v>189</v>
      </c>
      <c r="C362" s="235" t="s">
        <v>1560</v>
      </c>
      <c r="D362" s="235" t="s">
        <v>1862</v>
      </c>
      <c r="E362" s="235" t="s">
        <v>1862</v>
      </c>
      <c r="F362" s="235" t="s">
        <v>1561</v>
      </c>
      <c r="G362" s="235" t="s">
        <v>1081</v>
      </c>
      <c r="H362" s="235" t="s">
        <v>1563</v>
      </c>
      <c r="I362" s="235"/>
      <c r="J362" s="236" t="s">
        <v>1945</v>
      </c>
      <c r="K362" s="236" t="s">
        <v>1992</v>
      </c>
      <c r="L362" s="236" t="s">
        <v>1992</v>
      </c>
      <c r="M362" s="236"/>
      <c r="N362" s="236"/>
      <c r="O362" s="236"/>
      <c r="P362" s="236"/>
      <c r="Q362" s="236"/>
      <c r="R362" s="237"/>
      <c r="S362">
        <v>13</v>
      </c>
    </row>
    <row r="363" spans="1:19" hidden="1">
      <c r="A363" s="234">
        <v>360</v>
      </c>
      <c r="B363" s="230" t="s">
        <v>189</v>
      </c>
      <c r="C363" s="235" t="s">
        <v>1560</v>
      </c>
      <c r="D363" s="235" t="s">
        <v>1862</v>
      </c>
      <c r="E363" s="235" t="s">
        <v>1862</v>
      </c>
      <c r="F363" s="235" t="s">
        <v>1561</v>
      </c>
      <c r="G363" s="235" t="s">
        <v>1081</v>
      </c>
      <c r="H363" s="235" t="s">
        <v>1564</v>
      </c>
      <c r="I363" s="235"/>
      <c r="J363" s="236" t="s">
        <v>1945</v>
      </c>
      <c r="K363" s="236" t="s">
        <v>1993</v>
      </c>
      <c r="L363" s="236" t="s">
        <v>1993</v>
      </c>
      <c r="M363" s="236"/>
      <c r="N363" s="236"/>
      <c r="O363" s="236"/>
      <c r="P363" s="236"/>
      <c r="Q363" s="236"/>
      <c r="R363" s="237"/>
      <c r="S363">
        <v>13</v>
      </c>
    </row>
    <row r="364" spans="1:19" hidden="1">
      <c r="A364" s="229">
        <v>361</v>
      </c>
      <c r="B364" s="230" t="s">
        <v>189</v>
      </c>
      <c r="C364" s="235" t="s">
        <v>1560</v>
      </c>
      <c r="D364" s="235" t="s">
        <v>1862</v>
      </c>
      <c r="E364" s="235" t="s">
        <v>1862</v>
      </c>
      <c r="F364" s="235" t="s">
        <v>1561</v>
      </c>
      <c r="G364" s="235" t="s">
        <v>1081</v>
      </c>
      <c r="H364" s="235" t="s">
        <v>1565</v>
      </c>
      <c r="I364" s="235"/>
      <c r="J364" s="236" t="s">
        <v>1945</v>
      </c>
      <c r="K364" s="236" t="s">
        <v>1993</v>
      </c>
      <c r="L364" s="236" t="s">
        <v>1993</v>
      </c>
      <c r="M364" s="236"/>
      <c r="N364" s="236"/>
      <c r="O364" s="236"/>
      <c r="P364" s="236"/>
      <c r="Q364" s="236"/>
      <c r="R364" s="237"/>
      <c r="S364">
        <v>13</v>
      </c>
    </row>
    <row r="365" spans="1:19" hidden="1">
      <c r="A365" s="229">
        <v>362</v>
      </c>
      <c r="B365" s="230" t="s">
        <v>189</v>
      </c>
      <c r="C365" s="235" t="s">
        <v>1560</v>
      </c>
      <c r="D365" s="235" t="s">
        <v>1862</v>
      </c>
      <c r="E365" s="235" t="s">
        <v>1862</v>
      </c>
      <c r="F365" s="235" t="s">
        <v>1561</v>
      </c>
      <c r="G365" s="235" t="s">
        <v>1081</v>
      </c>
      <c r="H365" s="235" t="s">
        <v>1566</v>
      </c>
      <c r="I365" s="235"/>
      <c r="J365" s="236" t="s">
        <v>1945</v>
      </c>
      <c r="K365" s="236" t="s">
        <v>1994</v>
      </c>
      <c r="L365" s="236" t="s">
        <v>1994</v>
      </c>
      <c r="M365" s="236"/>
      <c r="N365" s="236"/>
      <c r="O365" s="236"/>
      <c r="P365" s="236"/>
      <c r="Q365" s="236"/>
      <c r="R365" s="237"/>
      <c r="S365">
        <v>13</v>
      </c>
    </row>
    <row r="366" spans="1:19" hidden="1">
      <c r="A366" s="234">
        <v>363</v>
      </c>
      <c r="B366" s="230" t="s">
        <v>189</v>
      </c>
      <c r="C366" s="235" t="s">
        <v>1560</v>
      </c>
      <c r="D366" s="235" t="s">
        <v>1862</v>
      </c>
      <c r="E366" s="235" t="s">
        <v>1862</v>
      </c>
      <c r="F366" s="235" t="s">
        <v>1561</v>
      </c>
      <c r="G366" s="235" t="s">
        <v>1081</v>
      </c>
      <c r="H366" s="235" t="s">
        <v>1567</v>
      </c>
      <c r="I366" s="235"/>
      <c r="J366" s="236" t="s">
        <v>1945</v>
      </c>
      <c r="K366" s="236" t="s">
        <v>1994</v>
      </c>
      <c r="L366" s="236" t="s">
        <v>1994</v>
      </c>
      <c r="M366" s="236"/>
      <c r="N366" s="236"/>
      <c r="O366" s="236"/>
      <c r="P366" s="236"/>
      <c r="Q366" s="236"/>
      <c r="R366" s="237"/>
      <c r="S366">
        <v>13</v>
      </c>
    </row>
    <row r="367" spans="1:19" hidden="1">
      <c r="A367" s="229">
        <v>364</v>
      </c>
      <c r="B367" s="230" t="s">
        <v>189</v>
      </c>
      <c r="C367" s="235" t="s">
        <v>1560</v>
      </c>
      <c r="D367" s="235" t="s">
        <v>1862</v>
      </c>
      <c r="E367" s="235" t="s">
        <v>1862</v>
      </c>
      <c r="F367" s="235" t="s">
        <v>1561</v>
      </c>
      <c r="G367" s="235" t="s">
        <v>1081</v>
      </c>
      <c r="H367" s="235" t="s">
        <v>1568</v>
      </c>
      <c r="I367" s="235"/>
      <c r="J367" s="236" t="s">
        <v>1945</v>
      </c>
      <c r="K367" s="236" t="s">
        <v>1995</v>
      </c>
      <c r="L367" s="236" t="s">
        <v>1995</v>
      </c>
      <c r="M367" s="236"/>
      <c r="N367" s="236"/>
      <c r="O367" s="236"/>
      <c r="P367" s="236"/>
      <c r="Q367" s="236"/>
      <c r="R367" s="237"/>
      <c r="S367">
        <v>14</v>
      </c>
    </row>
    <row r="368" spans="1:19" hidden="1">
      <c r="A368" s="229">
        <v>365</v>
      </c>
      <c r="B368" s="230" t="s">
        <v>189</v>
      </c>
      <c r="C368" s="235" t="s">
        <v>1560</v>
      </c>
      <c r="D368" s="235" t="s">
        <v>1862</v>
      </c>
      <c r="E368" s="235" t="s">
        <v>1862</v>
      </c>
      <c r="F368" s="235" t="s">
        <v>1561</v>
      </c>
      <c r="G368" s="235" t="s">
        <v>1081</v>
      </c>
      <c r="H368" s="235" t="s">
        <v>1569</v>
      </c>
      <c r="I368" s="235"/>
      <c r="J368" s="236" t="s">
        <v>1945</v>
      </c>
      <c r="K368" s="236" t="s">
        <v>1995</v>
      </c>
      <c r="L368" s="236" t="s">
        <v>1995</v>
      </c>
      <c r="M368" s="236"/>
      <c r="N368" s="236"/>
      <c r="O368" s="236"/>
      <c r="P368" s="236"/>
      <c r="Q368" s="236"/>
      <c r="R368" s="237"/>
      <c r="S368">
        <v>14</v>
      </c>
    </row>
    <row r="369" spans="1:19" hidden="1">
      <c r="A369" s="234">
        <v>366</v>
      </c>
      <c r="B369" s="230" t="s">
        <v>189</v>
      </c>
      <c r="C369" s="235" t="s">
        <v>1560</v>
      </c>
      <c r="D369" s="235" t="s">
        <v>1862</v>
      </c>
      <c r="E369" s="235" t="s">
        <v>1862</v>
      </c>
      <c r="F369" s="235" t="s">
        <v>1561</v>
      </c>
      <c r="G369" s="235" t="s">
        <v>1081</v>
      </c>
      <c r="H369" s="235" t="s">
        <v>1570</v>
      </c>
      <c r="I369" s="235"/>
      <c r="J369" s="236" t="s">
        <v>1945</v>
      </c>
      <c r="K369" s="236" t="s">
        <v>1996</v>
      </c>
      <c r="L369" s="236" t="s">
        <v>1996</v>
      </c>
      <c r="M369" s="236"/>
      <c r="N369" s="236"/>
      <c r="O369" s="236"/>
      <c r="P369" s="236"/>
      <c r="Q369" s="236"/>
      <c r="R369" s="237"/>
      <c r="S369">
        <v>14</v>
      </c>
    </row>
    <row r="370" spans="1:19" hidden="1">
      <c r="A370" s="229">
        <v>367</v>
      </c>
      <c r="B370" s="230" t="s">
        <v>189</v>
      </c>
      <c r="C370" s="235" t="s">
        <v>1560</v>
      </c>
      <c r="D370" s="235" t="s">
        <v>1862</v>
      </c>
      <c r="E370" s="235" t="s">
        <v>1862</v>
      </c>
      <c r="F370" s="235" t="s">
        <v>1561</v>
      </c>
      <c r="G370" s="235" t="s">
        <v>1081</v>
      </c>
      <c r="H370" s="235" t="s">
        <v>1571</v>
      </c>
      <c r="I370" s="235"/>
      <c r="J370" s="236" t="s">
        <v>1945</v>
      </c>
      <c r="K370" s="236" t="s">
        <v>1996</v>
      </c>
      <c r="L370" s="236" t="s">
        <v>1996</v>
      </c>
      <c r="M370" s="236"/>
      <c r="N370" s="236"/>
      <c r="O370" s="236"/>
      <c r="P370" s="236"/>
      <c r="Q370" s="236"/>
      <c r="R370" s="237"/>
      <c r="S370">
        <v>14</v>
      </c>
    </row>
    <row r="371" spans="1:19" hidden="1">
      <c r="A371" s="229">
        <v>368</v>
      </c>
      <c r="B371" s="230" t="s">
        <v>189</v>
      </c>
      <c r="C371" s="235" t="s">
        <v>1560</v>
      </c>
      <c r="D371" s="235" t="s">
        <v>1862</v>
      </c>
      <c r="E371" s="235" t="s">
        <v>1862</v>
      </c>
      <c r="F371" s="235" t="s">
        <v>1561</v>
      </c>
      <c r="G371" s="235" t="s">
        <v>1081</v>
      </c>
      <c r="H371" s="235" t="s">
        <v>1572</v>
      </c>
      <c r="I371" s="235"/>
      <c r="J371" s="236" t="s">
        <v>1945</v>
      </c>
      <c r="K371" s="236" t="s">
        <v>1997</v>
      </c>
      <c r="L371" s="236" t="s">
        <v>1997</v>
      </c>
      <c r="M371" s="236"/>
      <c r="N371" s="236"/>
      <c r="O371" s="236"/>
      <c r="P371" s="236"/>
      <c r="Q371" s="236"/>
      <c r="R371" s="237"/>
      <c r="S371">
        <v>14</v>
      </c>
    </row>
    <row r="372" spans="1:19" hidden="1">
      <c r="A372" s="234">
        <v>369</v>
      </c>
      <c r="B372" s="230" t="s">
        <v>189</v>
      </c>
      <c r="C372" s="235" t="s">
        <v>1560</v>
      </c>
      <c r="D372" s="235" t="s">
        <v>1862</v>
      </c>
      <c r="E372" s="235" t="s">
        <v>1862</v>
      </c>
      <c r="F372" s="235" t="s">
        <v>1573</v>
      </c>
      <c r="G372" s="235" t="s">
        <v>1081</v>
      </c>
      <c r="H372" s="235" t="s">
        <v>1574</v>
      </c>
      <c r="I372" s="235"/>
      <c r="J372" s="236" t="s">
        <v>1945</v>
      </c>
      <c r="K372" s="236" t="s">
        <v>1997</v>
      </c>
      <c r="L372" s="236" t="s">
        <v>1997</v>
      </c>
      <c r="M372" s="236"/>
      <c r="N372" s="236"/>
      <c r="O372" s="236"/>
      <c r="P372" s="236"/>
      <c r="Q372" s="236"/>
      <c r="R372" s="237"/>
      <c r="S372">
        <v>14</v>
      </c>
    </row>
    <row r="373" spans="1:19" hidden="1">
      <c r="A373" s="229">
        <v>370</v>
      </c>
      <c r="B373" s="230" t="s">
        <v>189</v>
      </c>
      <c r="C373" s="235" t="s">
        <v>1560</v>
      </c>
      <c r="D373" s="235" t="s">
        <v>1862</v>
      </c>
      <c r="E373" s="235" t="s">
        <v>1862</v>
      </c>
      <c r="F373" s="235" t="s">
        <v>1573</v>
      </c>
      <c r="G373" s="235" t="s">
        <v>1081</v>
      </c>
      <c r="H373" s="235" t="s">
        <v>1575</v>
      </c>
      <c r="I373" s="235"/>
      <c r="J373" s="236" t="s">
        <v>1945</v>
      </c>
      <c r="K373" s="236" t="s">
        <v>1998</v>
      </c>
      <c r="L373" s="236" t="s">
        <v>1998</v>
      </c>
      <c r="M373" s="236"/>
      <c r="N373" s="236"/>
      <c r="O373" s="236"/>
      <c r="P373" s="236"/>
      <c r="Q373" s="236"/>
      <c r="R373" s="237"/>
      <c r="S373">
        <v>14</v>
      </c>
    </row>
    <row r="374" spans="1:19" hidden="1">
      <c r="A374" s="229">
        <v>371</v>
      </c>
      <c r="B374" s="230" t="s">
        <v>189</v>
      </c>
      <c r="C374" s="235" t="s">
        <v>1560</v>
      </c>
      <c r="D374" s="235" t="s">
        <v>1862</v>
      </c>
      <c r="E374" s="235" t="s">
        <v>1862</v>
      </c>
      <c r="F374" s="235" t="s">
        <v>1576</v>
      </c>
      <c r="G374" s="235" t="s">
        <v>1081</v>
      </c>
      <c r="H374" s="235" t="s">
        <v>1577</v>
      </c>
      <c r="I374" s="235"/>
      <c r="J374" s="236" t="s">
        <v>1945</v>
      </c>
      <c r="K374" s="236" t="s">
        <v>1998</v>
      </c>
      <c r="L374" s="236" t="s">
        <v>1998</v>
      </c>
      <c r="M374" s="236"/>
      <c r="N374" s="236"/>
      <c r="O374" s="236"/>
      <c r="P374" s="236"/>
      <c r="Q374" s="236"/>
      <c r="R374" s="237"/>
      <c r="S374">
        <v>14</v>
      </c>
    </row>
    <row r="375" spans="1:19" hidden="1">
      <c r="A375" s="234">
        <v>372</v>
      </c>
      <c r="B375" s="230" t="s">
        <v>189</v>
      </c>
      <c r="C375" s="235" t="s">
        <v>1560</v>
      </c>
      <c r="D375" s="235" t="s">
        <v>1862</v>
      </c>
      <c r="E375" s="235" t="s">
        <v>1862</v>
      </c>
      <c r="F375" s="235" t="s">
        <v>1576</v>
      </c>
      <c r="G375" s="235" t="s">
        <v>1081</v>
      </c>
      <c r="H375" s="235" t="s">
        <v>1578</v>
      </c>
      <c r="I375" s="235"/>
      <c r="J375" s="236" t="s">
        <v>1945</v>
      </c>
      <c r="K375" s="236" t="s">
        <v>1999</v>
      </c>
      <c r="L375" s="236" t="s">
        <v>1999</v>
      </c>
      <c r="M375" s="236"/>
      <c r="N375" s="236"/>
      <c r="O375" s="236"/>
      <c r="P375" s="236"/>
      <c r="Q375" s="236"/>
      <c r="R375" s="237"/>
      <c r="S375">
        <v>14</v>
      </c>
    </row>
    <row r="376" spans="1:19" hidden="1">
      <c r="A376" s="229">
        <v>373</v>
      </c>
      <c r="B376" s="230" t="s">
        <v>189</v>
      </c>
      <c r="C376" s="235" t="s">
        <v>1560</v>
      </c>
      <c r="D376" s="235" t="s">
        <v>1862</v>
      </c>
      <c r="E376" s="235" t="s">
        <v>1862</v>
      </c>
      <c r="F376" s="235" t="s">
        <v>1576</v>
      </c>
      <c r="G376" s="235" t="s">
        <v>1081</v>
      </c>
      <c r="H376" s="235" t="s">
        <v>1579</v>
      </c>
      <c r="I376" s="235"/>
      <c r="J376" s="236" t="s">
        <v>1945</v>
      </c>
      <c r="K376" s="236" t="s">
        <v>1999</v>
      </c>
      <c r="L376" s="236" t="s">
        <v>1999</v>
      </c>
      <c r="M376" s="236"/>
      <c r="N376" s="236"/>
      <c r="O376" s="236"/>
      <c r="P376" s="236"/>
      <c r="Q376" s="236"/>
      <c r="R376" s="237"/>
      <c r="S376">
        <v>14</v>
      </c>
    </row>
    <row r="377" spans="1:19" hidden="1">
      <c r="A377" s="229">
        <v>374</v>
      </c>
      <c r="B377" s="230" t="s">
        <v>189</v>
      </c>
      <c r="C377" s="235" t="s">
        <v>1560</v>
      </c>
      <c r="D377" s="235" t="s">
        <v>1862</v>
      </c>
      <c r="E377" s="235" t="s">
        <v>1862</v>
      </c>
      <c r="F377" s="235" t="s">
        <v>1576</v>
      </c>
      <c r="G377" s="235" t="s">
        <v>1081</v>
      </c>
      <c r="H377" s="235" t="s">
        <v>1580</v>
      </c>
      <c r="I377" s="235"/>
      <c r="J377" s="236" t="s">
        <v>1945</v>
      </c>
      <c r="K377" s="236" t="s">
        <v>2000</v>
      </c>
      <c r="L377" s="236" t="s">
        <v>2000</v>
      </c>
      <c r="M377" s="236"/>
      <c r="N377" s="236"/>
      <c r="O377" s="236"/>
      <c r="P377" s="236"/>
      <c r="Q377" s="236"/>
      <c r="R377" s="237"/>
      <c r="S377">
        <v>15</v>
      </c>
    </row>
    <row r="378" spans="1:19" hidden="1">
      <c r="A378" s="234">
        <v>375</v>
      </c>
      <c r="B378" s="230" t="s">
        <v>189</v>
      </c>
      <c r="C378" s="235" t="s">
        <v>1560</v>
      </c>
      <c r="D378" s="235" t="s">
        <v>1862</v>
      </c>
      <c r="E378" s="235" t="s">
        <v>1862</v>
      </c>
      <c r="F378" s="235" t="s">
        <v>1581</v>
      </c>
      <c r="G378" s="235" t="s">
        <v>1081</v>
      </c>
      <c r="H378" s="235" t="s">
        <v>1582</v>
      </c>
      <c r="I378" s="235"/>
      <c r="J378" s="236" t="s">
        <v>1945</v>
      </c>
      <c r="K378" s="236" t="s">
        <v>2000</v>
      </c>
      <c r="L378" s="236" t="s">
        <v>2000</v>
      </c>
      <c r="M378" s="236"/>
      <c r="N378" s="236"/>
      <c r="O378" s="236"/>
      <c r="P378" s="236"/>
      <c r="Q378" s="236"/>
      <c r="R378" s="237"/>
      <c r="S378">
        <v>15</v>
      </c>
    </row>
    <row r="379" spans="1:19" hidden="1">
      <c r="A379" s="229">
        <v>376</v>
      </c>
      <c r="B379" s="230"/>
      <c r="C379" s="235"/>
      <c r="D379" s="235"/>
      <c r="E379" s="235"/>
      <c r="F379" s="235"/>
      <c r="G379" s="235"/>
      <c r="H379" s="235"/>
      <c r="I379" s="235"/>
      <c r="J379" s="236"/>
      <c r="K379" s="236"/>
      <c r="L379" s="236"/>
      <c r="M379" s="236"/>
      <c r="N379" s="236"/>
      <c r="O379" s="236"/>
      <c r="P379" s="236"/>
      <c r="Q379" s="236"/>
      <c r="R379" s="237"/>
    </row>
    <row r="380" spans="1:19" hidden="1">
      <c r="A380" s="229">
        <v>377</v>
      </c>
      <c r="B380" s="230"/>
      <c r="C380" s="235"/>
      <c r="D380" s="235"/>
      <c r="E380" s="235"/>
      <c r="F380" s="235"/>
      <c r="G380" s="235"/>
      <c r="H380" s="235"/>
      <c r="I380" s="235"/>
      <c r="J380" s="236"/>
      <c r="K380" s="236"/>
      <c r="L380" s="236"/>
      <c r="M380" s="236"/>
      <c r="N380" s="236"/>
      <c r="O380" s="236"/>
      <c r="P380" s="236"/>
      <c r="Q380" s="236"/>
      <c r="R380" s="237"/>
    </row>
    <row r="381" spans="1:19" hidden="1">
      <c r="A381" s="234">
        <v>378</v>
      </c>
      <c r="B381" s="230"/>
      <c r="C381" s="235"/>
      <c r="D381" s="235"/>
      <c r="E381" s="235"/>
      <c r="F381" s="235"/>
      <c r="G381" s="235"/>
      <c r="H381" s="235"/>
      <c r="I381" s="235"/>
      <c r="J381" s="236"/>
      <c r="K381" s="236"/>
      <c r="L381" s="236"/>
      <c r="M381" s="236"/>
      <c r="N381" s="236"/>
      <c r="O381" s="236"/>
      <c r="P381" s="236"/>
      <c r="Q381" s="236"/>
      <c r="R381" s="237"/>
    </row>
    <row r="382" spans="1:19" hidden="1">
      <c r="A382" s="229">
        <v>379</v>
      </c>
      <c r="B382" s="230"/>
      <c r="C382" s="235"/>
      <c r="D382" s="235"/>
      <c r="E382" s="235"/>
      <c r="F382" s="235"/>
      <c r="G382" s="235"/>
      <c r="H382" s="235"/>
      <c r="I382" s="235"/>
      <c r="J382" s="236"/>
      <c r="K382" s="236"/>
      <c r="L382" s="236"/>
      <c r="M382" s="236"/>
      <c r="N382" s="236"/>
      <c r="O382" s="236"/>
      <c r="P382" s="236"/>
      <c r="Q382" s="236"/>
      <c r="R382" s="237"/>
    </row>
    <row r="383" spans="1:19" hidden="1">
      <c r="A383" s="229">
        <v>380</v>
      </c>
      <c r="B383" s="230"/>
      <c r="C383" s="235"/>
      <c r="D383" s="235"/>
      <c r="E383" s="235"/>
      <c r="F383" s="235"/>
      <c r="G383" s="235"/>
      <c r="H383" s="235"/>
      <c r="I383" s="235"/>
      <c r="J383" s="236"/>
      <c r="K383" s="236"/>
      <c r="L383" s="236"/>
      <c r="M383" s="236"/>
      <c r="N383" s="236"/>
      <c r="O383" s="236"/>
      <c r="P383" s="236"/>
      <c r="Q383" s="236"/>
      <c r="R383" s="237"/>
    </row>
    <row r="384" spans="1:19" hidden="1">
      <c r="A384" s="234">
        <v>381</v>
      </c>
      <c r="B384" s="230"/>
      <c r="C384" s="235"/>
      <c r="D384" s="235"/>
      <c r="E384" s="235"/>
      <c r="F384" s="235"/>
      <c r="G384" s="235"/>
      <c r="H384" s="235"/>
      <c r="I384" s="235"/>
      <c r="J384" s="236"/>
      <c r="K384" s="236"/>
      <c r="L384" s="236"/>
      <c r="M384" s="236"/>
      <c r="N384" s="236"/>
      <c r="O384" s="236"/>
      <c r="P384" s="236"/>
      <c r="Q384" s="236"/>
      <c r="R384" s="237"/>
    </row>
    <row r="385" spans="1:18" hidden="1">
      <c r="A385" s="229">
        <v>382</v>
      </c>
      <c r="B385" s="230"/>
      <c r="C385" s="235"/>
      <c r="D385" s="235"/>
      <c r="E385" s="235"/>
      <c r="F385" s="235"/>
      <c r="G385" s="235"/>
      <c r="H385" s="235"/>
      <c r="I385" s="235"/>
      <c r="J385" s="236"/>
      <c r="K385" s="236"/>
      <c r="L385" s="236"/>
      <c r="M385" s="236"/>
      <c r="N385" s="236"/>
      <c r="O385" s="236"/>
      <c r="P385" s="236"/>
      <c r="Q385" s="236"/>
      <c r="R385" s="237"/>
    </row>
    <row r="386" spans="1:18" hidden="1">
      <c r="A386" s="229">
        <v>383</v>
      </c>
      <c r="B386" s="230"/>
      <c r="C386" s="235"/>
      <c r="D386" s="235"/>
      <c r="E386" s="235"/>
      <c r="F386" s="235"/>
      <c r="G386" s="235"/>
      <c r="H386" s="235"/>
      <c r="I386" s="235"/>
      <c r="J386" s="236"/>
      <c r="K386" s="236"/>
      <c r="L386" s="236"/>
      <c r="M386" s="236"/>
      <c r="N386" s="236"/>
      <c r="O386" s="236"/>
      <c r="P386" s="236"/>
      <c r="Q386" s="236"/>
      <c r="R386" s="237"/>
    </row>
    <row r="387" spans="1:18" hidden="1">
      <c r="A387" s="234">
        <v>384</v>
      </c>
      <c r="B387" s="230"/>
      <c r="C387" s="235"/>
      <c r="D387" s="235"/>
      <c r="E387" s="235"/>
      <c r="F387" s="235"/>
      <c r="G387" s="235"/>
      <c r="H387" s="235"/>
      <c r="I387" s="235"/>
      <c r="J387" s="236"/>
      <c r="K387" s="236"/>
      <c r="L387" s="236"/>
      <c r="M387" s="236"/>
      <c r="N387" s="236"/>
      <c r="O387" s="236"/>
      <c r="P387" s="236"/>
      <c r="Q387" s="236"/>
      <c r="R387" s="237"/>
    </row>
    <row r="388" spans="1:18" hidden="1">
      <c r="A388" s="229">
        <v>385</v>
      </c>
      <c r="B388" s="230"/>
      <c r="C388" s="235"/>
      <c r="D388" s="235"/>
      <c r="E388" s="235"/>
      <c r="F388" s="235"/>
      <c r="G388" s="235"/>
      <c r="H388" s="235"/>
      <c r="I388" s="235"/>
      <c r="J388" s="236"/>
      <c r="K388" s="236"/>
      <c r="L388" s="236"/>
      <c r="M388" s="236"/>
      <c r="N388" s="236"/>
      <c r="O388" s="236"/>
      <c r="P388" s="236"/>
      <c r="Q388" s="236"/>
      <c r="R388" s="237"/>
    </row>
    <row r="389" spans="1:18" hidden="1">
      <c r="A389" s="229">
        <v>386</v>
      </c>
      <c r="B389" s="230"/>
      <c r="C389" s="235"/>
      <c r="D389" s="235"/>
      <c r="E389" s="235"/>
      <c r="F389" s="235"/>
      <c r="G389" s="235"/>
      <c r="H389" s="235"/>
      <c r="I389" s="235"/>
      <c r="J389" s="236"/>
      <c r="K389" s="236"/>
      <c r="L389" s="236"/>
      <c r="M389" s="236"/>
      <c r="N389" s="236"/>
      <c r="O389" s="236"/>
      <c r="P389" s="236"/>
      <c r="Q389" s="236"/>
      <c r="R389" s="237"/>
    </row>
    <row r="390" spans="1:18" hidden="1">
      <c r="A390" s="234">
        <v>387</v>
      </c>
      <c r="B390" s="230"/>
      <c r="C390" s="235"/>
      <c r="D390" s="235"/>
      <c r="E390" s="235"/>
      <c r="F390" s="235"/>
      <c r="G390" s="235"/>
      <c r="H390" s="235"/>
      <c r="I390" s="235"/>
      <c r="J390" s="236"/>
      <c r="K390" s="236"/>
      <c r="L390" s="236"/>
      <c r="M390" s="236"/>
      <c r="N390" s="236"/>
      <c r="O390" s="236"/>
      <c r="P390" s="236"/>
      <c r="Q390" s="236"/>
      <c r="R390" s="237"/>
    </row>
    <row r="391" spans="1:18" hidden="1">
      <c r="A391" s="229">
        <v>388</v>
      </c>
      <c r="B391" s="230"/>
      <c r="C391" s="235"/>
      <c r="D391" s="235"/>
      <c r="E391" s="235"/>
      <c r="F391" s="235"/>
      <c r="G391" s="235"/>
      <c r="H391" s="235"/>
      <c r="I391" s="235"/>
      <c r="J391" s="236"/>
      <c r="K391" s="236"/>
      <c r="L391" s="236"/>
      <c r="M391" s="236"/>
      <c r="N391" s="236"/>
      <c r="O391" s="236"/>
      <c r="P391" s="236"/>
      <c r="Q391" s="236"/>
      <c r="R391" s="237"/>
    </row>
    <row r="392" spans="1:18" hidden="1">
      <c r="A392" s="229">
        <v>389</v>
      </c>
      <c r="B392" s="230"/>
      <c r="C392" s="235"/>
      <c r="D392" s="235"/>
      <c r="E392" s="235"/>
      <c r="F392" s="235"/>
      <c r="G392" s="235"/>
      <c r="H392" s="235"/>
      <c r="I392" s="235"/>
      <c r="J392" s="236"/>
      <c r="K392" s="236"/>
      <c r="L392" s="236"/>
      <c r="M392" s="236"/>
      <c r="N392" s="236"/>
      <c r="O392" s="236"/>
      <c r="P392" s="236"/>
      <c r="Q392" s="236"/>
      <c r="R392" s="237"/>
    </row>
    <row r="393" spans="1:18" hidden="1">
      <c r="A393" s="234">
        <v>390</v>
      </c>
      <c r="B393" s="230"/>
      <c r="C393" s="235"/>
      <c r="D393" s="235"/>
      <c r="E393" s="235"/>
      <c r="F393" s="235"/>
      <c r="G393" s="235"/>
      <c r="H393" s="235"/>
      <c r="I393" s="235"/>
      <c r="J393" s="236"/>
      <c r="K393" s="236"/>
      <c r="L393" s="236"/>
      <c r="M393" s="236"/>
      <c r="N393" s="236"/>
      <c r="O393" s="236"/>
      <c r="P393" s="236"/>
      <c r="Q393" s="236"/>
      <c r="R393" s="237"/>
    </row>
    <row r="394" spans="1:18" hidden="1">
      <c r="A394" s="229">
        <v>391</v>
      </c>
      <c r="B394" s="230"/>
      <c r="C394" s="235"/>
      <c r="D394" s="235"/>
      <c r="E394" s="235"/>
      <c r="F394" s="235"/>
      <c r="G394" s="235"/>
      <c r="H394" s="235"/>
      <c r="I394" s="235"/>
      <c r="J394" s="236"/>
      <c r="K394" s="236"/>
      <c r="L394" s="236"/>
      <c r="M394" s="236"/>
      <c r="N394" s="236"/>
      <c r="O394" s="236"/>
      <c r="P394" s="236"/>
      <c r="Q394" s="236"/>
      <c r="R394" s="237"/>
    </row>
    <row r="395" spans="1:18" hidden="1">
      <c r="A395" s="229">
        <v>392</v>
      </c>
      <c r="B395" s="230"/>
      <c r="C395" s="235"/>
      <c r="D395" s="235"/>
      <c r="E395" s="235"/>
      <c r="F395" s="235"/>
      <c r="G395" s="235"/>
      <c r="H395" s="235"/>
      <c r="I395" s="235"/>
      <c r="J395" s="236"/>
      <c r="K395" s="236"/>
      <c r="L395" s="236"/>
      <c r="M395" s="236"/>
      <c r="N395" s="236"/>
      <c r="O395" s="236"/>
      <c r="P395" s="236"/>
      <c r="Q395" s="236"/>
      <c r="R395" s="237"/>
    </row>
    <row r="396" spans="1:18" hidden="1">
      <c r="A396" s="234">
        <v>393</v>
      </c>
      <c r="B396" s="230"/>
      <c r="C396" s="235"/>
      <c r="D396" s="235"/>
      <c r="E396" s="235"/>
      <c r="F396" s="235"/>
      <c r="G396" s="235"/>
      <c r="H396" s="235"/>
      <c r="I396" s="235"/>
      <c r="J396" s="236"/>
      <c r="K396" s="236"/>
      <c r="L396" s="236"/>
      <c r="M396" s="236"/>
      <c r="N396" s="236"/>
      <c r="O396" s="236"/>
      <c r="P396" s="236"/>
      <c r="Q396" s="236"/>
      <c r="R396" s="237"/>
    </row>
    <row r="397" spans="1:18" hidden="1">
      <c r="A397" s="229">
        <v>394</v>
      </c>
      <c r="B397" s="230"/>
      <c r="C397" s="235"/>
      <c r="D397" s="235"/>
      <c r="E397" s="235"/>
      <c r="F397" s="235"/>
      <c r="G397" s="235"/>
      <c r="H397" s="235"/>
      <c r="I397" s="235"/>
      <c r="J397" s="236"/>
      <c r="K397" s="236"/>
      <c r="L397" s="236"/>
      <c r="M397" s="236"/>
      <c r="N397" s="236"/>
      <c r="O397" s="236"/>
      <c r="P397" s="236"/>
      <c r="Q397" s="236"/>
      <c r="R397" s="237"/>
    </row>
    <row r="398" spans="1:18" hidden="1">
      <c r="A398" s="229">
        <v>395</v>
      </c>
      <c r="B398" s="230"/>
      <c r="C398" s="235"/>
      <c r="D398" s="235"/>
      <c r="E398" s="235"/>
      <c r="F398" s="235"/>
      <c r="G398" s="235"/>
      <c r="H398" s="235"/>
      <c r="I398" s="235"/>
      <c r="J398" s="236"/>
      <c r="K398" s="236"/>
      <c r="L398" s="236"/>
      <c r="M398" s="236"/>
      <c r="N398" s="236"/>
      <c r="O398" s="236"/>
      <c r="P398" s="236"/>
      <c r="Q398" s="236"/>
      <c r="R398" s="237"/>
    </row>
    <row r="399" spans="1:18" hidden="1">
      <c r="A399" s="234">
        <v>396</v>
      </c>
      <c r="B399" s="230"/>
      <c r="C399" s="235"/>
      <c r="D399" s="235"/>
      <c r="E399" s="235"/>
      <c r="F399" s="235"/>
      <c r="G399" s="235"/>
      <c r="H399" s="235"/>
      <c r="I399" s="235"/>
      <c r="J399" s="236"/>
      <c r="K399" s="236"/>
      <c r="L399" s="236"/>
      <c r="M399" s="236"/>
      <c r="N399" s="236"/>
      <c r="O399" s="236"/>
      <c r="P399" s="236"/>
      <c r="Q399" s="236"/>
      <c r="R399" s="237"/>
    </row>
    <row r="400" spans="1:18" hidden="1">
      <c r="A400" s="229">
        <v>397</v>
      </c>
      <c r="B400" s="230"/>
      <c r="C400" s="235"/>
      <c r="D400" s="235"/>
      <c r="E400" s="235"/>
      <c r="F400" s="235"/>
      <c r="G400" s="235"/>
      <c r="H400" s="235"/>
      <c r="I400" s="235"/>
      <c r="J400" s="236"/>
      <c r="K400" s="236"/>
      <c r="L400" s="236"/>
      <c r="M400" s="236"/>
      <c r="N400" s="236"/>
      <c r="O400" s="236"/>
      <c r="P400" s="236"/>
      <c r="Q400" s="236"/>
      <c r="R400" s="237"/>
    </row>
    <row r="401" spans="1:18" hidden="1">
      <c r="A401" s="229">
        <v>398</v>
      </c>
      <c r="B401" s="230"/>
      <c r="C401" s="235"/>
      <c r="D401" s="235"/>
      <c r="E401" s="235"/>
      <c r="F401" s="235"/>
      <c r="G401" s="235"/>
      <c r="H401" s="235"/>
      <c r="I401" s="235"/>
      <c r="J401" s="236"/>
      <c r="K401" s="236"/>
      <c r="L401" s="236"/>
      <c r="M401" s="236"/>
      <c r="N401" s="236"/>
      <c r="O401" s="236"/>
      <c r="P401" s="236"/>
      <c r="Q401" s="236"/>
      <c r="R401" s="237"/>
    </row>
    <row r="402" spans="1:18" hidden="1">
      <c r="A402" s="234">
        <v>399</v>
      </c>
      <c r="B402" s="230"/>
      <c r="C402" s="235"/>
      <c r="D402" s="235"/>
      <c r="E402" s="235"/>
      <c r="F402" s="235"/>
      <c r="G402" s="235"/>
      <c r="H402" s="235"/>
      <c r="I402" s="235"/>
      <c r="J402" s="236"/>
      <c r="K402" s="236"/>
      <c r="L402" s="236"/>
      <c r="M402" s="236"/>
      <c r="N402" s="236"/>
      <c r="O402" s="236"/>
      <c r="P402" s="236"/>
      <c r="Q402" s="236"/>
      <c r="R402" s="237"/>
    </row>
    <row r="403" spans="1:18" hidden="1">
      <c r="A403" s="229">
        <v>400</v>
      </c>
      <c r="B403" s="230"/>
      <c r="C403" s="235"/>
      <c r="D403" s="235"/>
      <c r="E403" s="235"/>
      <c r="F403" s="235"/>
      <c r="G403" s="235"/>
      <c r="H403" s="235"/>
      <c r="I403" s="235"/>
      <c r="J403" s="236"/>
      <c r="K403" s="236"/>
      <c r="L403" s="236"/>
      <c r="M403" s="236"/>
      <c r="N403" s="236"/>
      <c r="O403" s="236"/>
      <c r="P403" s="236"/>
      <c r="Q403" s="236"/>
      <c r="R403" s="237"/>
    </row>
    <row r="404" spans="1:18" hidden="1">
      <c r="A404" s="229">
        <v>401</v>
      </c>
      <c r="B404" s="230"/>
      <c r="C404" s="235"/>
      <c r="D404" s="235"/>
      <c r="E404" s="235"/>
      <c r="F404" s="235"/>
      <c r="G404" s="235"/>
      <c r="H404" s="235"/>
      <c r="I404" s="235"/>
      <c r="J404" s="236"/>
      <c r="K404" s="236"/>
      <c r="L404" s="236"/>
      <c r="M404" s="236"/>
      <c r="N404" s="236"/>
      <c r="O404" s="236"/>
      <c r="P404" s="236"/>
      <c r="Q404" s="236"/>
      <c r="R404" s="237"/>
    </row>
    <row r="405" spans="1:18" hidden="1">
      <c r="A405" s="234">
        <v>402</v>
      </c>
      <c r="B405" s="230"/>
      <c r="C405" s="235"/>
      <c r="D405" s="235"/>
      <c r="E405" s="235"/>
      <c r="F405" s="235"/>
      <c r="G405" s="235"/>
      <c r="H405" s="235"/>
      <c r="I405" s="235"/>
      <c r="J405" s="236"/>
      <c r="K405" s="236"/>
      <c r="L405" s="236"/>
      <c r="M405" s="236"/>
      <c r="N405" s="236"/>
      <c r="O405" s="236"/>
      <c r="P405" s="236"/>
      <c r="Q405" s="236"/>
      <c r="R405" s="237"/>
    </row>
    <row r="406" spans="1:18" hidden="1">
      <c r="A406" s="229">
        <v>403</v>
      </c>
      <c r="B406" s="230"/>
      <c r="C406" s="235"/>
      <c r="D406" s="235"/>
      <c r="E406" s="235"/>
      <c r="F406" s="235"/>
      <c r="G406" s="235"/>
      <c r="H406" s="235"/>
      <c r="I406" s="235"/>
      <c r="J406" s="236"/>
      <c r="K406" s="236"/>
      <c r="L406" s="236"/>
      <c r="M406" s="236"/>
      <c r="N406" s="236"/>
      <c r="O406" s="236"/>
      <c r="P406" s="236"/>
      <c r="Q406" s="236"/>
      <c r="R406" s="237"/>
    </row>
    <row r="407" spans="1:18" hidden="1">
      <c r="A407" s="229">
        <v>404</v>
      </c>
      <c r="B407" s="230"/>
      <c r="C407" s="235"/>
      <c r="D407" s="235"/>
      <c r="E407" s="235"/>
      <c r="F407" s="235"/>
      <c r="G407" s="235"/>
      <c r="H407" s="235"/>
      <c r="I407" s="235"/>
      <c r="J407" s="236"/>
      <c r="K407" s="236"/>
      <c r="L407" s="236"/>
      <c r="M407" s="236"/>
      <c r="N407" s="236"/>
      <c r="O407" s="236"/>
      <c r="P407" s="236"/>
      <c r="Q407" s="236"/>
      <c r="R407" s="237"/>
    </row>
    <row r="408" spans="1:18" hidden="1">
      <c r="A408" s="234">
        <v>405</v>
      </c>
      <c r="B408" s="230"/>
      <c r="C408" s="235"/>
      <c r="D408" s="235"/>
      <c r="E408" s="235"/>
      <c r="F408" s="235"/>
      <c r="G408" s="235"/>
      <c r="H408" s="235"/>
      <c r="I408" s="235"/>
      <c r="J408" s="236"/>
      <c r="K408" s="236"/>
      <c r="L408" s="236"/>
      <c r="M408" s="236"/>
      <c r="N408" s="236"/>
      <c r="O408" s="236"/>
      <c r="P408" s="236"/>
      <c r="Q408" s="236"/>
      <c r="R408" s="237"/>
    </row>
    <row r="409" spans="1:18" hidden="1">
      <c r="A409" s="229">
        <v>406</v>
      </c>
      <c r="B409" s="230"/>
      <c r="C409" s="235"/>
      <c r="D409" s="235"/>
      <c r="E409" s="235"/>
      <c r="F409" s="235"/>
      <c r="G409" s="235"/>
      <c r="H409" s="235"/>
      <c r="I409" s="235"/>
      <c r="J409" s="236"/>
      <c r="K409" s="236"/>
      <c r="L409" s="236"/>
      <c r="M409" s="236"/>
      <c r="N409" s="236"/>
      <c r="O409" s="236"/>
      <c r="P409" s="236"/>
      <c r="Q409" s="236"/>
      <c r="R409" s="237"/>
    </row>
    <row r="410" spans="1:18" hidden="1">
      <c r="A410" s="229">
        <v>407</v>
      </c>
      <c r="B410" s="230"/>
      <c r="C410" s="235"/>
      <c r="D410" s="235"/>
      <c r="E410" s="235"/>
      <c r="F410" s="235"/>
      <c r="G410" s="235"/>
      <c r="H410" s="235"/>
      <c r="I410" s="235"/>
      <c r="J410" s="236"/>
      <c r="K410" s="236"/>
      <c r="L410" s="236"/>
      <c r="M410" s="236"/>
      <c r="N410" s="236"/>
      <c r="O410" s="236"/>
      <c r="P410" s="236"/>
      <c r="Q410" s="236"/>
      <c r="R410" s="237"/>
    </row>
    <row r="411" spans="1:18" hidden="1">
      <c r="A411" s="234">
        <v>408</v>
      </c>
      <c r="B411" s="230"/>
      <c r="C411" s="235"/>
      <c r="D411" s="235"/>
      <c r="E411" s="235"/>
      <c r="F411" s="235"/>
      <c r="G411" s="235"/>
      <c r="H411" s="235"/>
      <c r="I411" s="235"/>
      <c r="J411" s="236"/>
      <c r="K411" s="236"/>
      <c r="L411" s="236"/>
      <c r="M411" s="236"/>
      <c r="N411" s="236"/>
      <c r="O411" s="236"/>
      <c r="P411" s="236"/>
      <c r="Q411" s="236"/>
      <c r="R411" s="237"/>
    </row>
    <row r="412" spans="1:18" hidden="1">
      <c r="A412" s="229">
        <v>409</v>
      </c>
      <c r="B412" s="230"/>
      <c r="C412" s="235"/>
      <c r="D412" s="235"/>
      <c r="E412" s="235"/>
      <c r="F412" s="235"/>
      <c r="G412" s="235"/>
      <c r="H412" s="235"/>
      <c r="I412" s="235"/>
      <c r="J412" s="236"/>
      <c r="K412" s="236"/>
      <c r="L412" s="236"/>
      <c r="M412" s="236"/>
      <c r="N412" s="236"/>
      <c r="O412" s="236"/>
      <c r="P412" s="236"/>
      <c r="Q412" s="236"/>
      <c r="R412" s="237"/>
    </row>
    <row r="413" spans="1:18" hidden="1">
      <c r="A413" s="229">
        <v>410</v>
      </c>
      <c r="B413" s="230"/>
      <c r="C413" s="235"/>
      <c r="D413" s="235"/>
      <c r="E413" s="235"/>
      <c r="F413" s="235"/>
      <c r="G413" s="235"/>
      <c r="H413" s="235"/>
      <c r="I413" s="235"/>
      <c r="J413" s="236"/>
      <c r="K413" s="236"/>
      <c r="L413" s="236"/>
      <c r="M413" s="236"/>
      <c r="N413" s="236"/>
      <c r="O413" s="236"/>
      <c r="P413" s="236"/>
      <c r="Q413" s="236"/>
      <c r="R413" s="237"/>
    </row>
    <row r="414" spans="1:18" hidden="1">
      <c r="A414" s="234">
        <v>411</v>
      </c>
      <c r="B414" s="230"/>
      <c r="C414" s="235"/>
      <c r="D414" s="235"/>
      <c r="E414" s="235"/>
      <c r="F414" s="235"/>
      <c r="G414" s="235"/>
      <c r="H414" s="235"/>
      <c r="I414" s="235"/>
      <c r="J414" s="236"/>
      <c r="K414" s="236"/>
      <c r="L414" s="236"/>
      <c r="M414" s="236"/>
      <c r="N414" s="236"/>
      <c r="O414" s="236"/>
      <c r="P414" s="236"/>
      <c r="Q414" s="236"/>
      <c r="R414" s="237"/>
    </row>
    <row r="415" spans="1:18" hidden="1">
      <c r="A415" s="229">
        <v>412</v>
      </c>
      <c r="B415" s="230"/>
      <c r="C415" s="235"/>
      <c r="D415" s="235"/>
      <c r="E415" s="235"/>
      <c r="F415" s="235"/>
      <c r="G415" s="235"/>
      <c r="H415" s="235"/>
      <c r="I415" s="235"/>
      <c r="J415" s="236"/>
      <c r="K415" s="236"/>
      <c r="L415" s="236"/>
      <c r="M415" s="236"/>
      <c r="N415" s="236"/>
      <c r="O415" s="236"/>
      <c r="P415" s="236"/>
      <c r="Q415" s="236"/>
      <c r="R415" s="237"/>
    </row>
    <row r="416" spans="1:18" hidden="1">
      <c r="A416" s="229">
        <v>413</v>
      </c>
      <c r="B416" s="230"/>
      <c r="C416" s="235"/>
      <c r="D416" s="235"/>
      <c r="E416" s="235"/>
      <c r="F416" s="235"/>
      <c r="G416" s="235"/>
      <c r="H416" s="235"/>
      <c r="I416" s="235"/>
      <c r="J416" s="236"/>
      <c r="K416" s="236"/>
      <c r="L416" s="236"/>
      <c r="M416" s="236"/>
      <c r="N416" s="236"/>
      <c r="O416" s="236"/>
      <c r="P416" s="236"/>
      <c r="Q416" s="236"/>
      <c r="R416" s="237"/>
    </row>
    <row r="417" spans="1:18" hidden="1">
      <c r="A417" s="234">
        <v>414</v>
      </c>
      <c r="B417" s="230"/>
      <c r="C417" s="235"/>
      <c r="D417" s="235"/>
      <c r="E417" s="235"/>
      <c r="F417" s="235"/>
      <c r="G417" s="235"/>
      <c r="H417" s="235"/>
      <c r="I417" s="235"/>
      <c r="J417" s="236"/>
      <c r="K417" s="236"/>
      <c r="L417" s="236"/>
      <c r="M417" s="236"/>
      <c r="N417" s="236"/>
      <c r="O417" s="236"/>
      <c r="P417" s="236"/>
      <c r="Q417" s="236"/>
      <c r="R417" s="237"/>
    </row>
    <row r="418" spans="1:18" hidden="1">
      <c r="A418" s="229">
        <v>415</v>
      </c>
      <c r="B418" s="230"/>
      <c r="C418" s="235"/>
      <c r="D418" s="235"/>
      <c r="E418" s="235"/>
      <c r="F418" s="235"/>
      <c r="G418" s="235"/>
      <c r="H418" s="235"/>
      <c r="I418" s="235"/>
      <c r="J418" s="236"/>
      <c r="K418" s="236"/>
      <c r="L418" s="236"/>
      <c r="M418" s="236"/>
      <c r="N418" s="236"/>
      <c r="O418" s="236"/>
      <c r="P418" s="236"/>
      <c r="Q418" s="236"/>
      <c r="R418" s="237"/>
    </row>
    <row r="419" spans="1:18" hidden="1">
      <c r="A419" s="229">
        <v>416</v>
      </c>
      <c r="B419" s="230"/>
      <c r="C419" s="235"/>
      <c r="D419" s="235"/>
      <c r="E419" s="235"/>
      <c r="F419" s="235"/>
      <c r="G419" s="235"/>
      <c r="H419" s="235"/>
      <c r="I419" s="235"/>
      <c r="J419" s="236"/>
      <c r="K419" s="236"/>
      <c r="L419" s="236"/>
      <c r="M419" s="236"/>
      <c r="N419" s="236"/>
      <c r="O419" s="236"/>
      <c r="P419" s="236"/>
      <c r="Q419" s="236"/>
      <c r="R419" s="237"/>
    </row>
    <row r="420" spans="1:18" hidden="1">
      <c r="A420" s="234">
        <v>417</v>
      </c>
      <c r="B420" s="230"/>
      <c r="C420" s="235"/>
      <c r="D420" s="235"/>
      <c r="E420" s="235"/>
      <c r="F420" s="235"/>
      <c r="G420" s="235"/>
      <c r="H420" s="235"/>
      <c r="I420" s="235"/>
      <c r="J420" s="236"/>
      <c r="K420" s="236"/>
      <c r="L420" s="236"/>
      <c r="M420" s="236"/>
      <c r="N420" s="236"/>
      <c r="O420" s="236"/>
      <c r="P420" s="236"/>
      <c r="Q420" s="236"/>
      <c r="R420" s="237"/>
    </row>
    <row r="421" spans="1:18" hidden="1">
      <c r="A421" s="229">
        <v>418</v>
      </c>
      <c r="B421" s="230"/>
      <c r="C421" s="235"/>
      <c r="D421" s="235"/>
      <c r="E421" s="235"/>
      <c r="F421" s="235"/>
      <c r="G421" s="235"/>
      <c r="H421" s="235"/>
      <c r="I421" s="235"/>
      <c r="J421" s="236"/>
      <c r="K421" s="236"/>
      <c r="L421" s="236"/>
      <c r="M421" s="236"/>
      <c r="N421" s="236"/>
      <c r="O421" s="236"/>
      <c r="P421" s="236"/>
      <c r="Q421" s="236"/>
      <c r="R421" s="237"/>
    </row>
    <row r="422" spans="1:18" hidden="1">
      <c r="A422" s="229">
        <v>419</v>
      </c>
      <c r="B422" s="230"/>
      <c r="C422" s="235"/>
      <c r="D422" s="235"/>
      <c r="E422" s="235"/>
      <c r="F422" s="235"/>
      <c r="G422" s="235"/>
      <c r="H422" s="235"/>
      <c r="I422" s="235"/>
      <c r="J422" s="236"/>
      <c r="K422" s="236"/>
      <c r="L422" s="236"/>
      <c r="M422" s="236"/>
      <c r="N422" s="236"/>
      <c r="O422" s="236"/>
      <c r="P422" s="236"/>
      <c r="Q422" s="236"/>
      <c r="R422" s="237"/>
    </row>
    <row r="423" spans="1:18" hidden="1">
      <c r="A423" s="234">
        <v>420</v>
      </c>
      <c r="B423" s="230"/>
      <c r="C423" s="235"/>
      <c r="D423" s="235"/>
      <c r="E423" s="235"/>
      <c r="F423" s="235"/>
      <c r="G423" s="235"/>
      <c r="H423" s="235"/>
      <c r="I423" s="235"/>
      <c r="J423" s="236"/>
      <c r="K423" s="236"/>
      <c r="L423" s="236"/>
      <c r="M423" s="236"/>
      <c r="N423" s="236"/>
      <c r="O423" s="236"/>
      <c r="P423" s="236"/>
      <c r="Q423" s="236"/>
      <c r="R423" s="237"/>
    </row>
    <row r="424" spans="1:18" hidden="1">
      <c r="A424" s="229">
        <v>421</v>
      </c>
      <c r="B424" s="230"/>
      <c r="C424" s="235"/>
      <c r="D424" s="235"/>
      <c r="E424" s="235"/>
      <c r="F424" s="235"/>
      <c r="G424" s="235"/>
      <c r="H424" s="235"/>
      <c r="I424" s="235"/>
      <c r="J424" s="236"/>
      <c r="K424" s="236"/>
      <c r="L424" s="236"/>
      <c r="M424" s="236"/>
      <c r="N424" s="236"/>
      <c r="O424" s="236"/>
      <c r="P424" s="236"/>
      <c r="Q424" s="236"/>
      <c r="R424" s="237"/>
    </row>
    <row r="425" spans="1:18" hidden="1">
      <c r="A425" s="229">
        <v>422</v>
      </c>
      <c r="B425" s="230"/>
      <c r="C425" s="235"/>
      <c r="D425" s="235"/>
      <c r="E425" s="235"/>
      <c r="F425" s="235"/>
      <c r="G425" s="235"/>
      <c r="H425" s="235"/>
      <c r="I425" s="235"/>
      <c r="J425" s="236"/>
      <c r="K425" s="236"/>
      <c r="L425" s="236"/>
      <c r="M425" s="236"/>
      <c r="N425" s="236"/>
      <c r="O425" s="236"/>
      <c r="P425" s="236"/>
      <c r="Q425" s="236"/>
      <c r="R425" s="237"/>
    </row>
    <row r="426" spans="1:18" hidden="1">
      <c r="A426" s="234">
        <v>423</v>
      </c>
      <c r="B426" s="230"/>
      <c r="C426" s="235"/>
      <c r="D426" s="235"/>
      <c r="E426" s="235"/>
      <c r="F426" s="235"/>
      <c r="G426" s="235"/>
      <c r="H426" s="235"/>
      <c r="I426" s="235"/>
      <c r="J426" s="236"/>
      <c r="K426" s="236"/>
      <c r="L426" s="236"/>
      <c r="M426" s="236"/>
      <c r="N426" s="236"/>
      <c r="O426" s="236"/>
      <c r="P426" s="236"/>
      <c r="Q426" s="236"/>
      <c r="R426" s="237"/>
    </row>
    <row r="427" spans="1:18" hidden="1">
      <c r="A427" s="229">
        <v>424</v>
      </c>
      <c r="B427" s="230"/>
      <c r="C427" s="235"/>
      <c r="D427" s="235"/>
      <c r="E427" s="235"/>
      <c r="F427" s="235"/>
      <c r="G427" s="235"/>
      <c r="H427" s="235"/>
      <c r="I427" s="235"/>
      <c r="J427" s="236"/>
      <c r="K427" s="236"/>
      <c r="L427" s="236"/>
      <c r="M427" s="236"/>
      <c r="N427" s="236"/>
      <c r="O427" s="236"/>
      <c r="P427" s="236"/>
      <c r="Q427" s="236"/>
      <c r="R427" s="237"/>
    </row>
    <row r="428" spans="1:18" hidden="1">
      <c r="A428" s="229">
        <v>425</v>
      </c>
      <c r="B428" s="230"/>
      <c r="C428" s="235"/>
      <c r="D428" s="235"/>
      <c r="E428" s="235"/>
      <c r="F428" s="235"/>
      <c r="G428" s="235"/>
      <c r="H428" s="235"/>
      <c r="I428" s="235"/>
      <c r="J428" s="236"/>
      <c r="K428" s="236"/>
      <c r="L428" s="236"/>
      <c r="M428" s="236"/>
      <c r="N428" s="236"/>
      <c r="O428" s="236"/>
      <c r="P428" s="236"/>
      <c r="Q428" s="236"/>
      <c r="R428" s="237"/>
    </row>
    <row r="429" spans="1:18" hidden="1">
      <c r="A429" s="234">
        <v>426</v>
      </c>
      <c r="B429" s="230"/>
      <c r="C429" s="235"/>
      <c r="D429" s="235"/>
      <c r="E429" s="235"/>
      <c r="F429" s="235"/>
      <c r="G429" s="235"/>
      <c r="H429" s="235"/>
      <c r="I429" s="235"/>
      <c r="J429" s="236"/>
      <c r="K429" s="236"/>
      <c r="L429" s="236"/>
      <c r="M429" s="236"/>
      <c r="N429" s="236"/>
      <c r="O429" s="236"/>
      <c r="P429" s="236"/>
      <c r="Q429" s="236"/>
      <c r="R429" s="237"/>
    </row>
    <row r="430" spans="1:18" hidden="1">
      <c r="A430" s="229">
        <v>427</v>
      </c>
      <c r="B430" s="230"/>
      <c r="C430" s="235"/>
      <c r="D430" s="235"/>
      <c r="E430" s="235"/>
      <c r="F430" s="235"/>
      <c r="G430" s="235"/>
      <c r="H430" s="235"/>
      <c r="I430" s="235"/>
      <c r="J430" s="236"/>
      <c r="K430" s="236"/>
      <c r="L430" s="236"/>
      <c r="M430" s="236"/>
      <c r="N430" s="236"/>
      <c r="O430" s="236"/>
      <c r="P430" s="236"/>
      <c r="Q430" s="236"/>
      <c r="R430" s="237"/>
    </row>
    <row r="431" spans="1:18" hidden="1">
      <c r="A431" s="229">
        <v>428</v>
      </c>
      <c r="B431" s="230"/>
      <c r="C431" s="235"/>
      <c r="D431" s="235"/>
      <c r="E431" s="235"/>
      <c r="F431" s="235"/>
      <c r="G431" s="235"/>
      <c r="H431" s="235"/>
      <c r="I431" s="235"/>
      <c r="J431" s="236"/>
      <c r="K431" s="236"/>
      <c r="L431" s="236"/>
      <c r="M431" s="236"/>
      <c r="N431" s="236"/>
      <c r="O431" s="236"/>
      <c r="P431" s="236"/>
      <c r="Q431" s="236"/>
      <c r="R431" s="237"/>
    </row>
    <row r="432" spans="1:18" hidden="1">
      <c r="A432" s="234">
        <v>429</v>
      </c>
      <c r="B432" s="230"/>
      <c r="C432" s="235"/>
      <c r="D432" s="235"/>
      <c r="E432" s="235"/>
      <c r="F432" s="235"/>
      <c r="G432" s="235"/>
      <c r="H432" s="235"/>
      <c r="I432" s="235"/>
      <c r="J432" s="236"/>
      <c r="K432" s="236"/>
      <c r="L432" s="236"/>
      <c r="M432" s="236"/>
      <c r="N432" s="236"/>
      <c r="O432" s="236"/>
      <c r="P432" s="236"/>
      <c r="Q432" s="236"/>
      <c r="R432" s="237"/>
    </row>
    <row r="433" spans="1:18" hidden="1">
      <c r="A433" s="229">
        <v>430</v>
      </c>
      <c r="B433" s="230"/>
      <c r="C433" s="235"/>
      <c r="D433" s="235"/>
      <c r="E433" s="235"/>
      <c r="F433" s="235"/>
      <c r="G433" s="235"/>
      <c r="H433" s="235"/>
      <c r="I433" s="235"/>
      <c r="J433" s="236"/>
      <c r="K433" s="236"/>
      <c r="L433" s="236"/>
      <c r="M433" s="236"/>
      <c r="N433" s="236"/>
      <c r="O433" s="236"/>
      <c r="P433" s="236"/>
      <c r="Q433" s="236"/>
      <c r="R433" s="237"/>
    </row>
    <row r="434" spans="1:18" hidden="1">
      <c r="A434" s="229">
        <v>431</v>
      </c>
      <c r="B434" s="230"/>
      <c r="C434" s="235"/>
      <c r="D434" s="235"/>
      <c r="E434" s="235"/>
      <c r="F434" s="235"/>
      <c r="G434" s="235"/>
      <c r="H434" s="235"/>
      <c r="I434" s="235"/>
      <c r="J434" s="236"/>
      <c r="K434" s="236"/>
      <c r="L434" s="236"/>
      <c r="M434" s="236"/>
      <c r="N434" s="236"/>
      <c r="O434" s="236"/>
      <c r="P434" s="236"/>
      <c r="Q434" s="236"/>
      <c r="R434" s="237"/>
    </row>
    <row r="435" spans="1:18" hidden="1">
      <c r="A435" s="234">
        <v>432</v>
      </c>
      <c r="B435" s="230"/>
      <c r="C435" s="235"/>
      <c r="D435" s="235"/>
      <c r="E435" s="235"/>
      <c r="F435" s="235"/>
      <c r="G435" s="235"/>
      <c r="H435" s="235"/>
      <c r="I435" s="235"/>
      <c r="J435" s="236"/>
      <c r="K435" s="236"/>
      <c r="L435" s="236"/>
      <c r="M435" s="236"/>
      <c r="N435" s="236"/>
      <c r="O435" s="236"/>
      <c r="P435" s="236"/>
      <c r="Q435" s="236"/>
      <c r="R435" s="237"/>
    </row>
    <row r="436" spans="1:18" hidden="1">
      <c r="A436" s="229">
        <v>433</v>
      </c>
      <c r="B436" s="230"/>
      <c r="C436" s="235"/>
      <c r="D436" s="235"/>
      <c r="E436" s="235"/>
      <c r="F436" s="235"/>
      <c r="G436" s="235"/>
      <c r="H436" s="235"/>
      <c r="I436" s="235"/>
      <c r="J436" s="236"/>
      <c r="K436" s="236"/>
      <c r="L436" s="236"/>
      <c r="M436" s="236"/>
      <c r="N436" s="236"/>
      <c r="O436" s="236"/>
      <c r="P436" s="236"/>
      <c r="Q436" s="236"/>
      <c r="R436" s="237"/>
    </row>
    <row r="437" spans="1:18" hidden="1">
      <c r="A437" s="229">
        <v>434</v>
      </c>
      <c r="B437" s="230"/>
      <c r="C437" s="235"/>
      <c r="D437" s="235"/>
      <c r="E437" s="235"/>
      <c r="F437" s="235"/>
      <c r="G437" s="235"/>
      <c r="H437" s="235"/>
      <c r="I437" s="235"/>
      <c r="J437" s="236"/>
      <c r="K437" s="236"/>
      <c r="L437" s="236"/>
      <c r="M437" s="236"/>
      <c r="N437" s="236"/>
      <c r="O437" s="236"/>
      <c r="P437" s="236"/>
      <c r="Q437" s="236"/>
      <c r="R437" s="237"/>
    </row>
    <row r="438" spans="1:18" hidden="1">
      <c r="A438" s="234">
        <v>435</v>
      </c>
      <c r="B438" s="230"/>
      <c r="C438" s="235"/>
      <c r="D438" s="235"/>
      <c r="E438" s="235"/>
      <c r="F438" s="235"/>
      <c r="G438" s="235"/>
      <c r="H438" s="235"/>
      <c r="I438" s="235"/>
      <c r="J438" s="236"/>
      <c r="K438" s="236"/>
      <c r="L438" s="236"/>
      <c r="M438" s="236"/>
      <c r="N438" s="236"/>
      <c r="O438" s="236"/>
      <c r="P438" s="236"/>
      <c r="Q438" s="236"/>
      <c r="R438" s="237"/>
    </row>
    <row r="439" spans="1:18" hidden="1">
      <c r="A439" s="229">
        <v>436</v>
      </c>
      <c r="B439" s="230"/>
      <c r="C439" s="235"/>
      <c r="D439" s="235"/>
      <c r="E439" s="235"/>
      <c r="F439" s="235"/>
      <c r="G439" s="235"/>
      <c r="H439" s="235"/>
      <c r="I439" s="235"/>
      <c r="J439" s="236"/>
      <c r="K439" s="236"/>
      <c r="L439" s="236"/>
      <c r="M439" s="236"/>
      <c r="N439" s="236"/>
      <c r="O439" s="236"/>
      <c r="P439" s="236"/>
      <c r="Q439" s="236"/>
      <c r="R439" s="237"/>
    </row>
    <row r="440" spans="1:18" hidden="1">
      <c r="A440" s="229">
        <v>437</v>
      </c>
      <c r="B440" s="230"/>
      <c r="C440" s="235"/>
      <c r="D440" s="235"/>
      <c r="E440" s="235"/>
      <c r="F440" s="235"/>
      <c r="G440" s="235"/>
      <c r="H440" s="235"/>
      <c r="I440" s="235"/>
      <c r="J440" s="236"/>
      <c r="K440" s="236"/>
      <c r="L440" s="236"/>
      <c r="M440" s="236"/>
      <c r="N440" s="236"/>
      <c r="O440" s="236"/>
      <c r="P440" s="236"/>
      <c r="Q440" s="236"/>
      <c r="R440" s="237"/>
    </row>
    <row r="441" spans="1:18" hidden="1">
      <c r="A441" s="234">
        <v>438</v>
      </c>
      <c r="B441" s="230"/>
      <c r="C441" s="235"/>
      <c r="D441" s="235"/>
      <c r="E441" s="235"/>
      <c r="F441" s="235"/>
      <c r="G441" s="235"/>
      <c r="H441" s="235"/>
      <c r="I441" s="235"/>
      <c r="J441" s="236"/>
      <c r="K441" s="236"/>
      <c r="L441" s="236"/>
      <c r="M441" s="236"/>
      <c r="N441" s="236"/>
      <c r="O441" s="236"/>
      <c r="P441" s="236"/>
      <c r="Q441" s="236"/>
      <c r="R441" s="237"/>
    </row>
    <row r="442" spans="1:18" hidden="1">
      <c r="A442" s="229">
        <v>439</v>
      </c>
      <c r="B442" s="230"/>
      <c r="C442" s="235"/>
      <c r="D442" s="235"/>
      <c r="E442" s="235"/>
      <c r="F442" s="235"/>
      <c r="G442" s="235"/>
      <c r="H442" s="235"/>
      <c r="I442" s="235"/>
      <c r="J442" s="236"/>
      <c r="K442" s="236"/>
      <c r="L442" s="236"/>
      <c r="M442" s="236"/>
      <c r="N442" s="236"/>
      <c r="O442" s="236"/>
      <c r="P442" s="236"/>
      <c r="Q442" s="236"/>
      <c r="R442" s="237"/>
    </row>
    <row r="443" spans="1:18" hidden="1">
      <c r="A443" s="229">
        <v>440</v>
      </c>
      <c r="B443" s="230"/>
      <c r="C443" s="235"/>
      <c r="D443" s="235"/>
      <c r="E443" s="235"/>
      <c r="F443" s="235"/>
      <c r="G443" s="235"/>
      <c r="H443" s="235"/>
      <c r="I443" s="235"/>
      <c r="J443" s="236"/>
      <c r="K443" s="236"/>
      <c r="L443" s="236"/>
      <c r="M443" s="236"/>
      <c r="N443" s="236"/>
      <c r="O443" s="236"/>
      <c r="P443" s="236"/>
      <c r="Q443" s="236"/>
      <c r="R443" s="237"/>
    </row>
    <row r="444" spans="1:18" hidden="1">
      <c r="A444" s="234">
        <v>441</v>
      </c>
      <c r="B444" s="230"/>
      <c r="C444" s="235"/>
      <c r="D444" s="235"/>
      <c r="E444" s="235"/>
      <c r="F444" s="235"/>
      <c r="G444" s="235"/>
      <c r="H444" s="235"/>
      <c r="I444" s="235"/>
      <c r="J444" s="236"/>
      <c r="K444" s="236"/>
      <c r="L444" s="236"/>
      <c r="M444" s="236"/>
      <c r="N444" s="236"/>
      <c r="O444" s="236"/>
      <c r="P444" s="236"/>
      <c r="Q444" s="236"/>
      <c r="R444" s="237"/>
    </row>
    <row r="445" spans="1:18" hidden="1">
      <c r="A445" s="229">
        <v>442</v>
      </c>
      <c r="B445" s="230"/>
      <c r="C445" s="235"/>
      <c r="D445" s="235"/>
      <c r="E445" s="235"/>
      <c r="F445" s="235"/>
      <c r="G445" s="235"/>
      <c r="H445" s="235"/>
      <c r="I445" s="235"/>
      <c r="J445" s="236"/>
      <c r="K445" s="236"/>
      <c r="L445" s="236"/>
      <c r="M445" s="236"/>
      <c r="N445" s="236"/>
      <c r="O445" s="236"/>
      <c r="P445" s="236"/>
      <c r="Q445" s="236"/>
      <c r="R445" s="237"/>
    </row>
    <row r="446" spans="1:18" hidden="1">
      <c r="A446" s="229">
        <v>443</v>
      </c>
      <c r="B446" s="230"/>
      <c r="C446" s="235"/>
      <c r="D446" s="235"/>
      <c r="E446" s="235"/>
      <c r="F446" s="235"/>
      <c r="G446" s="235"/>
      <c r="H446" s="235"/>
      <c r="I446" s="235"/>
      <c r="J446" s="236"/>
      <c r="K446" s="236"/>
      <c r="L446" s="236"/>
      <c r="M446" s="236"/>
      <c r="N446" s="236"/>
      <c r="O446" s="236"/>
      <c r="P446" s="236"/>
      <c r="Q446" s="236"/>
      <c r="R446" s="237"/>
    </row>
    <row r="447" spans="1:18" hidden="1">
      <c r="A447" s="234">
        <v>444</v>
      </c>
      <c r="B447" s="230"/>
      <c r="C447" s="235"/>
      <c r="D447" s="235"/>
      <c r="E447" s="235"/>
      <c r="F447" s="235"/>
      <c r="G447" s="235"/>
      <c r="H447" s="235"/>
      <c r="I447" s="235"/>
      <c r="J447" s="236"/>
      <c r="K447" s="236"/>
      <c r="L447" s="236"/>
      <c r="M447" s="236"/>
      <c r="N447" s="236"/>
      <c r="O447" s="236"/>
      <c r="P447" s="236"/>
      <c r="Q447" s="236"/>
      <c r="R447" s="237"/>
    </row>
    <row r="448" spans="1:18" hidden="1">
      <c r="A448" s="229">
        <v>445</v>
      </c>
      <c r="B448" s="230"/>
      <c r="C448" s="235"/>
      <c r="D448" s="235"/>
      <c r="E448" s="235"/>
      <c r="F448" s="235"/>
      <c r="G448" s="235"/>
      <c r="H448" s="235"/>
      <c r="I448" s="235"/>
      <c r="J448" s="236"/>
      <c r="K448" s="236"/>
      <c r="L448" s="236"/>
      <c r="M448" s="236"/>
      <c r="N448" s="236"/>
      <c r="O448" s="236"/>
      <c r="P448" s="236"/>
      <c r="Q448" s="236"/>
      <c r="R448" s="237"/>
    </row>
    <row r="449" spans="1:18" hidden="1">
      <c r="A449" s="229">
        <v>446</v>
      </c>
      <c r="B449" s="230"/>
      <c r="C449" s="235"/>
      <c r="D449" s="235"/>
      <c r="E449" s="235"/>
      <c r="F449" s="235"/>
      <c r="G449" s="235"/>
      <c r="H449" s="235"/>
      <c r="I449" s="235"/>
      <c r="J449" s="236"/>
      <c r="K449" s="236"/>
      <c r="L449" s="236"/>
      <c r="M449" s="236"/>
      <c r="N449" s="236"/>
      <c r="O449" s="236"/>
      <c r="P449" s="236"/>
      <c r="Q449" s="236"/>
      <c r="R449" s="237"/>
    </row>
    <row r="450" spans="1:18" hidden="1">
      <c r="A450" s="234">
        <v>447</v>
      </c>
      <c r="B450" s="230"/>
      <c r="C450" s="235"/>
      <c r="D450" s="235"/>
      <c r="E450" s="235"/>
      <c r="F450" s="235"/>
      <c r="G450" s="235"/>
      <c r="H450" s="235"/>
      <c r="I450" s="235"/>
      <c r="J450" s="236"/>
      <c r="K450" s="236"/>
      <c r="L450" s="236"/>
      <c r="M450" s="236"/>
      <c r="N450" s="236"/>
      <c r="O450" s="236"/>
      <c r="P450" s="236"/>
      <c r="Q450" s="236"/>
      <c r="R450" s="237"/>
    </row>
    <row r="451" spans="1:18" hidden="1">
      <c r="A451" s="229">
        <v>448</v>
      </c>
      <c r="B451" s="230"/>
      <c r="C451" s="235"/>
      <c r="D451" s="235"/>
      <c r="E451" s="235"/>
      <c r="F451" s="235"/>
      <c r="G451" s="235"/>
      <c r="H451" s="235"/>
      <c r="I451" s="235"/>
      <c r="J451" s="236"/>
      <c r="K451" s="236"/>
      <c r="L451" s="236"/>
      <c r="M451" s="236"/>
      <c r="N451" s="236"/>
      <c r="O451" s="236"/>
      <c r="P451" s="236"/>
      <c r="Q451" s="236"/>
      <c r="R451" s="237"/>
    </row>
    <row r="452" spans="1:18" hidden="1">
      <c r="A452" s="229">
        <v>449</v>
      </c>
      <c r="B452" s="230"/>
      <c r="C452" s="235"/>
      <c r="D452" s="235"/>
      <c r="E452" s="235"/>
      <c r="F452" s="235"/>
      <c r="G452" s="235"/>
      <c r="H452" s="235"/>
      <c r="I452" s="235"/>
      <c r="J452" s="236"/>
      <c r="K452" s="236"/>
      <c r="L452" s="236"/>
      <c r="M452" s="236"/>
      <c r="N452" s="236"/>
      <c r="O452" s="236"/>
      <c r="P452" s="236"/>
      <c r="Q452" s="236"/>
      <c r="R452" s="237"/>
    </row>
    <row r="453" spans="1:18" hidden="1">
      <c r="A453" s="234">
        <v>450</v>
      </c>
      <c r="B453" s="230"/>
      <c r="C453" s="235"/>
      <c r="D453" s="235"/>
      <c r="E453" s="235"/>
      <c r="F453" s="235"/>
      <c r="G453" s="235"/>
      <c r="H453" s="235"/>
      <c r="I453" s="235"/>
      <c r="J453" s="236"/>
      <c r="K453" s="236"/>
      <c r="L453" s="236"/>
      <c r="M453" s="236"/>
      <c r="N453" s="236"/>
      <c r="O453" s="236"/>
      <c r="P453" s="236"/>
      <c r="Q453" s="236"/>
      <c r="R453" s="237"/>
    </row>
    <row r="454" spans="1:18" hidden="1">
      <c r="A454" s="229">
        <v>451</v>
      </c>
      <c r="B454" s="230"/>
      <c r="C454" s="235"/>
      <c r="D454" s="235"/>
      <c r="E454" s="235"/>
      <c r="F454" s="235"/>
      <c r="G454" s="235"/>
      <c r="H454" s="235"/>
      <c r="I454" s="235"/>
      <c r="J454" s="236"/>
      <c r="K454" s="236"/>
      <c r="L454" s="236"/>
      <c r="M454" s="236"/>
      <c r="N454" s="236"/>
      <c r="O454" s="236"/>
      <c r="P454" s="236"/>
      <c r="Q454" s="236"/>
      <c r="R454" s="237"/>
    </row>
    <row r="455" spans="1:18" hidden="1">
      <c r="A455" s="229">
        <v>452</v>
      </c>
      <c r="B455" s="230"/>
      <c r="C455" s="235"/>
      <c r="D455" s="235"/>
      <c r="E455" s="235"/>
      <c r="F455" s="235"/>
      <c r="G455" s="235"/>
      <c r="H455" s="235"/>
      <c r="I455" s="235"/>
      <c r="J455" s="236"/>
      <c r="K455" s="236"/>
      <c r="L455" s="236"/>
      <c r="M455" s="236"/>
      <c r="N455" s="236"/>
      <c r="O455" s="236"/>
      <c r="P455" s="236"/>
      <c r="Q455" s="236"/>
      <c r="R455" s="237"/>
    </row>
    <row r="456" spans="1:18" hidden="1">
      <c r="A456" s="234">
        <v>453</v>
      </c>
      <c r="B456" s="230"/>
      <c r="C456" s="235"/>
      <c r="D456" s="235"/>
      <c r="E456" s="235"/>
      <c r="F456" s="235"/>
      <c r="G456" s="235"/>
      <c r="H456" s="235"/>
      <c r="I456" s="235"/>
      <c r="J456" s="236"/>
      <c r="K456" s="236"/>
      <c r="L456" s="236"/>
      <c r="M456" s="236"/>
      <c r="N456" s="236"/>
      <c r="O456" s="236"/>
      <c r="P456" s="236"/>
      <c r="Q456" s="236"/>
      <c r="R456" s="237"/>
    </row>
    <row r="457" spans="1:18">
      <c r="A457" s="234"/>
      <c r="B457" s="230"/>
      <c r="C457" s="235"/>
      <c r="D457" s="235"/>
      <c r="E457" s="235"/>
      <c r="F457" s="235"/>
      <c r="G457" s="235"/>
      <c r="H457" s="235"/>
      <c r="I457" s="235"/>
      <c r="J457" s="236"/>
      <c r="K457" s="236"/>
      <c r="L457" s="236"/>
      <c r="M457" s="236"/>
      <c r="N457" s="236"/>
      <c r="O457" s="236"/>
      <c r="P457" s="236"/>
      <c r="Q457" s="236"/>
      <c r="R457" s="237"/>
    </row>
    <row r="458" spans="1:18">
      <c r="A458" s="234"/>
      <c r="B458" s="230"/>
      <c r="C458" s="235"/>
      <c r="D458" s="235"/>
      <c r="E458" s="235"/>
      <c r="F458" s="235"/>
      <c r="G458" s="235"/>
      <c r="H458" s="235"/>
      <c r="I458" s="235"/>
      <c r="J458" s="236"/>
      <c r="K458" s="236"/>
      <c r="L458" s="236"/>
      <c r="M458" s="236"/>
      <c r="N458" s="236"/>
      <c r="O458" s="236"/>
      <c r="P458" s="236"/>
      <c r="Q458" s="236"/>
      <c r="R458" s="237"/>
    </row>
    <row r="459" spans="1:18">
      <c r="A459" s="234"/>
      <c r="B459" s="230"/>
      <c r="C459" s="235"/>
      <c r="D459" s="235"/>
      <c r="E459" s="235"/>
      <c r="F459" s="235"/>
      <c r="G459" s="235"/>
      <c r="H459" s="235"/>
      <c r="I459" s="235"/>
      <c r="J459" s="236"/>
      <c r="K459" s="236"/>
      <c r="L459" s="236"/>
      <c r="M459" s="236"/>
      <c r="N459" s="236"/>
      <c r="O459" s="236"/>
      <c r="P459" s="236"/>
      <c r="Q459" s="236"/>
      <c r="R459" s="237"/>
    </row>
    <row r="460" spans="1:18">
      <c r="A460" s="234"/>
      <c r="B460" s="230"/>
      <c r="C460" s="235"/>
      <c r="D460" s="235"/>
      <c r="E460" s="235"/>
      <c r="F460" s="235"/>
      <c r="G460" s="235"/>
      <c r="H460" s="235"/>
      <c r="I460" s="235"/>
      <c r="J460" s="236"/>
      <c r="K460" s="236"/>
      <c r="L460" s="236"/>
      <c r="M460" s="236"/>
      <c r="N460" s="236"/>
      <c r="O460" s="236"/>
      <c r="P460" s="236"/>
      <c r="Q460" s="236"/>
      <c r="R460" s="237"/>
    </row>
    <row r="461" spans="1:18">
      <c r="A461" s="234"/>
      <c r="B461" s="230"/>
      <c r="C461" s="235"/>
      <c r="D461" s="235"/>
      <c r="E461" s="235"/>
      <c r="F461" s="235"/>
      <c r="G461" s="235"/>
      <c r="H461" s="235"/>
      <c r="I461" s="235"/>
      <c r="J461" s="236"/>
      <c r="K461" s="236"/>
      <c r="L461" s="236"/>
      <c r="M461" s="236"/>
      <c r="N461" s="236"/>
      <c r="O461" s="236"/>
      <c r="P461" s="236"/>
      <c r="Q461" s="236"/>
      <c r="R461" s="237"/>
    </row>
    <row r="462" spans="1:18">
      <c r="A462" s="234"/>
      <c r="B462" s="230"/>
      <c r="C462" s="235"/>
      <c r="D462" s="235"/>
      <c r="E462" s="235"/>
      <c r="F462" s="235"/>
      <c r="G462" s="235"/>
      <c r="H462" s="235"/>
      <c r="I462" s="235"/>
      <c r="J462" s="236"/>
      <c r="K462" s="236"/>
      <c r="L462" s="236"/>
      <c r="M462" s="236"/>
      <c r="N462" s="236"/>
      <c r="O462" s="236"/>
      <c r="P462" s="236"/>
      <c r="Q462" s="236"/>
      <c r="R462" s="237"/>
    </row>
    <row r="463" spans="1:18" ht="17.25" thickBot="1">
      <c r="A463" s="234"/>
      <c r="B463" s="239"/>
      <c r="C463" s="239"/>
      <c r="D463" s="239"/>
      <c r="E463" s="239"/>
      <c r="F463" s="239"/>
      <c r="G463" s="239"/>
      <c r="H463" s="239"/>
      <c r="I463" s="239"/>
      <c r="J463" s="240"/>
      <c r="K463" s="240"/>
      <c r="L463" s="240"/>
      <c r="M463" s="240"/>
      <c r="N463" s="240"/>
      <c r="O463" s="240"/>
      <c r="P463" s="240"/>
      <c r="Q463" s="240"/>
      <c r="R463" s="241"/>
    </row>
  </sheetData>
  <autoFilter ref="A3:S456">
    <filterColumn colId="15">
      <customFilters>
        <customFilter operator="notEqual" val=" "/>
      </customFilters>
    </filterColumn>
    <sortState ref="A52:S360">
      <sortCondition descending="1" ref="N3:N456"/>
    </sortState>
  </autoFilter>
  <mergeCells count="15">
    <mergeCell ref="A2:A3"/>
    <mergeCell ref="C2:C3"/>
    <mergeCell ref="E2:E3"/>
    <mergeCell ref="H2:H3"/>
    <mergeCell ref="I2:I3"/>
    <mergeCell ref="K2:L2"/>
    <mergeCell ref="M2:M3"/>
    <mergeCell ref="N2:O2"/>
    <mergeCell ref="R2:R3"/>
    <mergeCell ref="B2:B3"/>
    <mergeCell ref="D2:D3"/>
    <mergeCell ref="J2:J3"/>
    <mergeCell ref="F2:F3"/>
    <mergeCell ref="G2:G3"/>
    <mergeCell ref="P2:Q2"/>
  </mergeCells>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14</vt:i4>
      </vt:variant>
    </vt:vector>
  </HeadingPairs>
  <TitlesOfParts>
    <vt:vector size="14" baseType="lpstr">
      <vt:lpstr>표지</vt:lpstr>
      <vt:lpstr>주간업무보고(04월 05일)</vt:lpstr>
      <vt:lpstr>T00_고도화(관리)</vt:lpstr>
      <vt:lpstr>T00_공통,기능,서비스 포함</vt:lpstr>
      <vt:lpstr>T01_LX플랫폼테스트 수행관리</vt:lpstr>
      <vt:lpstr>T02_LX플랫폼테스트일정</vt:lpstr>
      <vt:lpstr>Milestone</vt:lpstr>
      <vt:lpstr>0.수행관리</vt:lpstr>
      <vt:lpstr>0.전체</vt:lpstr>
      <vt:lpstr>1.공통</vt:lpstr>
      <vt:lpstr>2.기능</vt:lpstr>
      <vt:lpstr>3.분석</vt:lpstr>
      <vt:lpstr>4.서비스</vt:lpstr>
      <vt:lpstr>주차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Dong-seon Roh</dc:creator>
  <cp:lastModifiedBy>user</cp:lastModifiedBy>
  <dcterms:created xsi:type="dcterms:W3CDTF">2023-01-12T09:22:47Z</dcterms:created>
  <dcterms:modified xsi:type="dcterms:W3CDTF">2024-04-09T05:00:22Z</dcterms:modified>
</cp:coreProperties>
</file>