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062A12E9-F7FD-1C4A-A884-E28869DB40E6}"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'0.전체'!$A$3:$Q$456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87" i="9" l="1"/>
  <c r="Q378" i="9"/>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347" i="9"/>
  <c r="Q346" i="9"/>
  <c r="Q345" i="9"/>
  <c r="Q344" i="9"/>
  <c r="Q343" i="9"/>
  <c r="Q342" i="9"/>
  <c r="Q341" i="9"/>
  <c r="Q340" i="9"/>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4" i="9"/>
  <c r="Q5" i="9"/>
  <c r="Q6" i="9"/>
  <c r="Q7" i="9"/>
  <c r="Q8" i="9"/>
  <c r="Q9" i="9"/>
  <c r="Q10" i="9"/>
  <c r="Q11" i="9"/>
  <c r="Q12" i="9"/>
  <c r="Q13" i="9"/>
  <c r="Q14" i="9"/>
  <c r="Q15" i="9"/>
  <c r="Q16" i="9"/>
  <c r="Q17" i="9"/>
  <c r="Q18" i="9"/>
  <c r="Q19" i="9"/>
  <c r="Q20" i="9"/>
  <c r="Q288" i="9"/>
  <c r="Q21" i="9"/>
  <c r="Q22" i="9"/>
  <c r="Q23" i="9"/>
  <c r="Q24" i="9"/>
  <c r="Q25" i="9"/>
  <c r="Q26" i="9"/>
  <c r="Q27" i="9"/>
  <c r="Q28" i="9"/>
  <c r="Q29" i="9"/>
  <c r="Q30" i="9"/>
  <c r="Q289" i="9"/>
  <c r="Q290" i="9"/>
  <c r="Q291" i="9"/>
  <c r="Q292" i="9"/>
  <c r="Q293" i="9"/>
  <c r="Q294" i="9"/>
  <c r="Q295" i="9"/>
  <c r="Q296" i="9"/>
  <c r="Q297" i="9"/>
  <c r="Q298" i="9"/>
  <c r="Q299" i="9"/>
  <c r="Q300" i="9"/>
  <c r="Q301"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F6" i="10"/>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<sst xmlns="http://schemas.openxmlformats.org/spreadsheetml/2006/main" count="10843" uniqueCount="2222">
  <si>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</si>
  <si>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</si>
  <si>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</si>
  <si>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</si>
  <si>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</si>
  <si>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</si>
  <si>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</si>
  <si>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</si>
  <si>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</si>
  <si>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</si>
  <si>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</si>
  <si>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</si>
  <si>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</si>
  <si>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</si>
  <si>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</si>
  <si>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</si>
  <si>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</si>
  <si>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</si>
  <si>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</si>
  <si>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</si>
  <si>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</si>
  <si>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</si>
  <si>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</si>
  <si>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</si>
  <si>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</si>
  <si>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</si>
  <si>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</si>
  <si>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</si>
  <si>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</si>
  <si>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</si>
  <si>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</si>
  <si>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</si>
  <si>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</si>
  <si>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</si>
  <si>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</si>
  <si>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</si>
  <si>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</si>
  <si>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</si>
  <si>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</si>
  <si>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</si>
  <si>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</si>
  <si>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</si>
  <si>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</si>
  <si>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</si>
  <si>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</si>
  <si>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</si>
  <si>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</si>
  <si>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</si>
  <si>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</si>
  <si>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</si>
  <si>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</si>
  <si>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</si>
  <si>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</si>
  <si>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</si>
  <si>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</si>
  <si>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</si>
  <si>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</si>
  <si>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</si>
  <si>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</si>
  <si>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</si>
  <si>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</si>
  <si>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</si>
  <si>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</si>
  <si>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</si>
  <si>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</si>
  <si>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</si>
  <si>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</si>
  <si>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</si>
  <si>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</si>
  <si>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</si>
  <si>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</si>
  <si>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</si>
  <si>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</si>
  <si>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</si>
  <si>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</si>
  <si>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</si>
  <si>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</si>
  <si>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</si>
  <si>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</si>
  <si>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</si>
  <si>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</si>
  <si>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</si>
  <si>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</si>
  <si>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</si>
  <si>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</si>
  <si>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</si>
  <si>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</si>
  <si>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</si>
  <si>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</si>
  <si>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</si>
  <si>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</si>
  <si>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</si>
  <si>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</si>
  <si>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</si>
  <si>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</si>
  <si>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</si>
  <si>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</si>
  <si>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</si>
  <si>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</si>
  <si>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</si>
  <si>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</si>
  <si>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</si>
  <si>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</si>
  <si>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</si>
  <si>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</si>
  <si>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</si>
  <si>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</si>
  <si>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</si>
  <si>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</si>
  <si>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</si>
  <si>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</si>
  <si>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</si>
  <si>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</si>
  <si>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</si>
  <si>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</si>
  <si>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</si>
  <si>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</si>
  <si>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</si>
  <si>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</si>
  <si>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</si>
  <si>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</si>
  <si>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</si>
  <si>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</si>
  <si>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</si>
  <si>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</si>
  <si>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</si>
  <si>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</si>
  <si>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</si>
  <si>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</si>
  <si>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</si>
  <si>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</si>
  <si>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</si>
  <si>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</si>
  <si>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</si>
  <si>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</si>
  <si>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</si>
  <si>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</si>
  <si>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</si>
  <si>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</si>
  <si>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</si>
  <si>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</si>
  <si>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</si>
  <si>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</si>
  <si>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</si>
  <si>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</si>
  <si>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</si>
  <si>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</si>
  <si>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</si>
  <si>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</si>
  <si>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</si>
  <si>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</si>
  <si>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</si>
  <si>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</si>
  <si>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</si>
  <si>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</si>
  <si>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</si>
  <si>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</si>
  <si>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</si>
  <si>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</si>
  <si>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</si>
  <si>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</si>
  <si>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</si>
  <si>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</si>
  <si>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</si>
  <si>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</si>
  <si>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</si>
  <si>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</si>
  <si>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</si>
  <si>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</si>
  <si>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</si>
  <si>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</si>
  <si>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</si>
  <si>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</si>
  <si>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</si>
  <si>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</si>
  <si>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</si>
  <si>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</si>
  <si>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</si>
  <si>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</si>
  <si>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</si>
  <si>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</si>
  <si>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</si>
  <si>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</si>
  <si>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</si>
  <si>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</si>
  <si>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</si>
  <si>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</si>
  <si>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</si>
  <si>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</si>
  <si>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</si>
  <si>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</si>
  <si>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</si>
  <si>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</si>
  <si>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</si>
  <si>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</si>
  <si>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</si>
  <si>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</si>
  <si>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</si>
  <si>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</si>
  <si>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</si>
  <si>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</si>
  <si>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</si>
  <si>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</si>
  <si>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</si>
  <si>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</si>
  <si>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</si>
  <si>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</si>
  <si>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</si>
  <si>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</si>
  <si>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</si>
  <si>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</si>
  <si>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</si>
  <si>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</si>
  <si>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</si>
  <si>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</si>
  <si>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</si>
  <si>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</si>
  <si>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</si>
  <si>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</si>
  <si>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</si>
  <si>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</si>
  <si>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</si>
  <si>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</si>
  <si>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</si>
  <si>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</si>
  <si>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</si>
  <si>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</si>
  <si>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</si>
  <si>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</si>
  <si>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</si>
  <si>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</si>
  <si>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</si>
  <si>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</si>
  <si>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</si>
  <si>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</si>
  <si>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</si>
  <si>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</si>
  <si>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</si>
  <si>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</si>
  <si>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</si>
  <si>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</si>
  <si>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</si>
  <si>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</si>
  <si>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</si>
  <si>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</si>
  <si>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</si>
  <si>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</si>
  <si>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</si>
  <si>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</si>
  <si>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</si>
  <si>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</si>
  <si>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</si>
  <si>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</si>
  <si>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</si>
  <si>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</si>
  <si>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</si>
  <si>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</si>
  <si>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</si>
  <si>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</si>
  <si>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</si>
  <si>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</si>
  <si>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</si>
  <si>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</si>
  <si>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</si>
  <si>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</si>
  <si>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</si>
  <si>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</si>
  <si>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</si>
  <si>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</si>
  <si>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</si>
  <si>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</si>
  <si>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</si>
  <si>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</si>
  <si>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</si>
  <si>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</si>
  <si>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</si>
  <si>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</si>
  <si>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</si>
  <si>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</si>
  <si>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</si>
  <si>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</si>
  <si>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</si>
  <si>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</si>
  <si>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</si>
  <si>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</si>
  <si>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</si>
  <si>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</si>
  <si>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</si>
  <si>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</si>
  <si>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</si>
  <si>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</si>
  <si>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</si>
  <si>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</si>
  <si>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</si>
  <si>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</si>
  <si>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</si>
  <si>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</si>
  <si>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</si>
  <si>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</si>
  <si>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</si>
  <si>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</si>
  <si>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</si>
  <si>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</si>
  <si>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</si>
  <si>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</si>
  <si>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</si>
  <si>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</si>
  <si>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</si>
  <si>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</si>
  <si>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</si>
  <si>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</si>
  <si>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</si>
  <si>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</si>
  <si>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</si>
  <si>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</si>
  <si>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</si>
  <si>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</si>
  <si>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</si>
  <si>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</si>
  <si>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</si>
  <si>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</si>
  <si>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</si>
  <si>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</si>
  <si>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</si>
  <si>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</si>
  <si>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</si>
  <si>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</si>
  <si>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</si>
  <si>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</si>
  <si>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</si>
  <si>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</si>
  <si>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</si>
  <si>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</si>
  <si>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</si>
  <si>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</si>
  <si>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</si>
  <si>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</si>
  <si>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</si>
  <si>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</si>
  <si>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</si>
  <si>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</si>
  <si>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</si>
  <si>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</si>
  <si>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</si>
  <si>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</si>
  <si>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</si>
  <si>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</si>
  <si>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</si>
  <si>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</si>
  <si>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</si>
  <si>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</si>
  <si>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</si>
  <si>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</si>
  <si>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</si>
  <si>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</si>
  <si>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</si>
  <si>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</si>
  <si>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</si>
  <si>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</si>
  <si>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</si>
  <si>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</si>
  <si>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</si>
  <si>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</si>
  <si>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</si>
  <si>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</si>
  <si>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</si>
  <si>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</si>
  <si>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</si>
  <si>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</si>
  <si>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</si>
  <si>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</si>
  <si>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</si>
  <si>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</si>
  <si>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</si>
  <si>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</si>
  <si>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</si>
  <si>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</si>
  <si>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</si>
  <si>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</si>
  <si>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</si>
  <si>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</si>
  <si>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</si>
  <si>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</si>
  <si>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</si>
  <si>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</si>
  <si>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</si>
  <si>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</si>
  <si>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</si>
  <si>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</si>
  <si>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</si>
  <si>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</si>
  <si>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</si>
  <si>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</si>
  <si>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</si>
  <si>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</si>
  <si>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</si>
  <si>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</si>
  <si>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</si>
  <si>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</si>
  <si>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</si>
  <si>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</si>
  <si>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</si>
  <si>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</si>
  <si>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</si>
  <si>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</si>
  <si>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</si>
  <si>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</si>
  <si>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</si>
  <si>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</si>
  <si>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</si>
  <si>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</si>
  <si>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</si>
  <si>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</si>
  <si>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</si>
  <si>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</si>
  <si>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</si>
  <si>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</si>
  <si>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</si>
  <si>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</si>
  <si>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</si>
  <si>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</si>
  <si>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</si>
  <si>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</si>
  <si>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</si>
  <si>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</si>
  <si>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</si>
  <si>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</si>
  <si>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</si>
  <si>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</si>
  <si>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</si>
  <si>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</si>
  <si>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</si>
  <si>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</si>
  <si>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</si>
  <si>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</si>
  <si>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</si>
  <si>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</si>
  <si>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</si>
  <si>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</si>
  <si>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</si>
  <si>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</si>
  <si>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</si>
  <si>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</si>
  <si>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</si>
  <si>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</si>
  <si>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</si>
  <si>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</si>
  <si>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</si>
  <si>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</si>
  <si>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</si>
  <si>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</si>
  <si>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</si>
  <si>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</si>
  <si>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</si>
  <si>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</si>
  <si>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</si>
  <si>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</si>
  <si>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</si>
  <si>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</si>
  <si>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</si>
  <si>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</si>
  <si>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</si>
  <si>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</si>
  <si>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</si>
  <si>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</si>
  <si>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</si>
  <si>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</si>
  <si>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</si>
  <si>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</si>
  <si>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</si>
  <si>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</si>
  <si>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</si>
  <si>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</si>
  <si>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</si>
  <si>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</si>
  <si>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</si>
  <si>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</si>
  <si>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</si>
  <si>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</si>
  <si>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</si>
  <si>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</si>
  <si>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</si>
  <si>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</si>
  <si>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</si>
  <si>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</si>
  <si>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</si>
  <si>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</si>
  <si>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</si>
  <si>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</si>
  <si>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</si>
  <si>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</si>
  <si>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</si>
  <si>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</si>
  <si>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</si>
  <si>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</si>
  <si>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</si>
  <si>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</si>
  <si>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</si>
  <si>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</si>
  <si>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</si>
  <si>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</si>
  <si>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</si>
  <si>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</si>
  <si>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</si>
  <si>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</si>
  <si>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</si>
  <si>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</si>
  <si>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</si>
  <si>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</si>
  <si>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</si>
  <si>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</si>
  <si>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</si>
  <si>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</si>
  <si>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</si>
  <si>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</si>
  <si>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</si>
  <si>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</si>
  <si>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</si>
  <si>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</si>
  <si>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</si>
  <si>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</si>
  <si>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</si>
  <si>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</si>
  <si>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</si>
  <si>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</si>
  <si>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</si>
  <si>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</si>
  <si>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</si>
  <si>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</si>
  <si>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</si>
  <si>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</si>
  <si>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</si>
  <si>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</si>
  <si>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</si>
  <si>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</si>
  <si>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</si>
  <si>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</si>
  <si>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</si>
  <si>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</si>
  <si>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</si>
  <si>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</si>
  <si>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</si>
  <si>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</si>
  <si>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</si>
  <si>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</si>
  <si>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</si>
  <si>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</si>
  <si>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</si>
  <si>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</si>
  <si>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</si>
  <si>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</si>
  <si>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</si>
  <si>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</si>
  <si>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</si>
  <si>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</si>
  <si>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</si>
  <si>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</si>
  <si>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</si>
  <si>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</si>
  <si>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</si>
  <si>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</si>
  <si>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</si>
  <si>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</si>
  <si>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</si>
  <si>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</si>
  <si>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</si>
  <si>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</si>
  <si>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</si>
  <si>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</si>
  <si>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</si>
  <si>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</si>
  <si>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</si>
  <si>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</si>
  <si>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</si>
  <si>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</si>
  <si>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</si>
  <si>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</si>
  <si>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</si>
  <si>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</si>
  <si>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</si>
  <si>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</si>
  <si>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</si>
  <si>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</si>
  <si>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</si>
  <si>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</si>
  <si>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</si>
  <si>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</si>
  <si>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</si>
  <si>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</si>
  <si>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</si>
  <si>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</si>
  <si>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</si>
  <si>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</si>
  <si>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</si>
  <si>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</si>
  <si>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</si>
  <si>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</si>
  <si>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</si>
  <si>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</si>
  <si>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</si>
  <si>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</si>
  <si>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</si>
  <si>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</si>
  <si>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</si>
  <si>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</si>
  <si>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</si>
  <si>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</si>
  <si>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</si>
  <si>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</si>
  <si>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</si>
  <si>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</si>
  <si>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</si>
  <si>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</si>
  <si>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</si>
  <si>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</si>
  <si>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</si>
  <si>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</si>
  <si>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</si>
  <si>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</si>
  <si>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</si>
  <si>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</si>
  <si>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</si>
  <si>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</si>
  <si>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</si>
  <si>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</si>
  <si>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</si>
  <si>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</si>
  <si>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</si>
  <si>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</si>
  <si>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</si>
  <si>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</si>
  <si>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</si>
  <si>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</si>
  <si>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</si>
  <si>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</si>
  <si>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</si>
  <si>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</si>
  <si>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</si>
  <si>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</si>
  <si>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</si>
  <si>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</si>
  <si>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</si>
  <si>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</si>
  <si>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</si>
  <si>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</si>
  <si>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</si>
  <si>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</si>
  <si>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</si>
  <si>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</si>
  <si>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</si>
  <si>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</si>
  <si>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</si>
  <si>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</si>
  <si>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</si>
  <si>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</si>
  <si>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</si>
  <si>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</si>
  <si>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</si>
  <si>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</si>
  <si>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</si>
  <si>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</si>
  <si>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</si>
  <si>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</si>
  <si>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</si>
  <si>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</si>
  <si>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</si>
  <si>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</si>
  <si>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</si>
  <si>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</si>
  <si>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</si>
  <si>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</si>
  <si>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</si>
  <si>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</si>
  <si>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</si>
  <si>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</si>
  <si>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</si>
  <si>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</si>
  <si>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</si>
  <si>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</si>
  <si>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</si>
  <si>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</si>
  <si>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</si>
  <si>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</si>
  <si>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</si>
  <si>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</si>
  <si>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</si>
  <si>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</si>
  <si>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</si>
  <si>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</si>
  <si>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</si>
  <si>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</si>
  <si>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</si>
  <si>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</si>
  <si>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</si>
  <si>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</si>
  <si>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</si>
  <si>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</si>
  <si>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</si>
  <si>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</si>
  <si>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</si>
  <si>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</si>
  <si>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</si>
  <si>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</si>
  <si>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</si>
  <si>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</si>
  <si>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</si>
  <si>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</si>
  <si>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</si>
  <si>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</si>
  <si>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</si>
  <si>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</si>
  <si>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</si>
  <si>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</si>
  <si>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</si>
  <si>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</si>
  <si>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</si>
  <si>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</si>
  <si>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</si>
  <si>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</si>
  <si>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</si>
  <si>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</si>
  <si>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</si>
  <si>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</si>
  <si>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</si>
  <si>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</si>
  <si>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</si>
  <si>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</si>
  <si>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</si>
  <si>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</si>
  <si>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</si>
  <si>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</si>
  <si>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</si>
  <si>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</si>
  <si>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</si>
  <si>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</si>
  <si>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</si>
  <si>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</si>
  <si>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</si>
  <si>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</si>
  <si>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</si>
  <si>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</si>
  <si>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</si>
  <si>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</si>
  <si>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</si>
  <si>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</si>
  <si>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</si>
  <si>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</si>
  <si>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</si>
  <si>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</si>
  <si>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</si>
  <si>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</si>
  <si>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</si>
  <si>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</si>
  <si>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</si>
  <si>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</si>
  <si>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</si>
  <si>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</si>
  <si>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</si>
  <si>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</si>
  <si>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</si>
  <si>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</si>
  <si>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</si>
  <si>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</si>
  <si>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</si>
  <si>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</si>
  <si>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</si>
  <si>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</si>
  <si>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</si>
  <si>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</si>
  <si>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</si>
  <si>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</si>
  <si>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</si>
  <si>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</si>
  <si>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</si>
  <si>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</si>
  <si>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</si>
  <si>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</si>
  <si>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</si>
  <si>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</si>
  <si>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</si>
  <si>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</si>
  <si>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</si>
  <si>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</si>
  <si>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</si>
  <si>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</si>
  <si>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</si>
  <si>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</si>
  <si>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</si>
  <si>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</si>
  <si>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</si>
  <si>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</si>
  <si>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</si>
  <si>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</si>
  <si>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</si>
  <si>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</si>
  <si>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</si>
  <si>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</si>
  <si>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</si>
  <si>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</si>
  <si>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</si>
  <si>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</si>
  <si>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</si>
  <si>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</si>
  <si>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</si>
  <si>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</si>
  <si>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</si>
  <si>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</si>
  <si>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</si>
  <si>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</si>
  <si>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</si>
  <si>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</si>
  <si>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</si>
  <si>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</si>
  <si>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</si>
  <si>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</si>
  <si>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</si>
  <si>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</si>
  <si>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</si>
  <si>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</si>
  <si>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</si>
  <si>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</si>
  <si>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</si>
  <si>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</si>
  <si>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</si>
  <si>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</si>
  <si>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</si>
  <si>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</si>
  <si>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</si>
  <si>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</si>
  <si>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</si>
  <si>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</si>
  <si>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</si>
  <si>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</si>
  <si>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</si>
  <si>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</si>
  <si>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</si>
  <si>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</si>
  <si>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</si>
  <si>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</si>
  <si>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</si>
  <si>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</si>
  <si>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</si>
  <si>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</si>
  <si>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</si>
  <si>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</si>
  <si>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</si>
  <si>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</si>
  <si>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</si>
  <si>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</si>
  <si>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</si>
  <si>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</si>
  <si>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</si>
  <si>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</si>
  <si>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</si>
  <si>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</si>
  <si>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</si>
  <si>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</si>
  <si>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</si>
  <si>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</si>
  <si>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</si>
  <si>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</si>
  <si>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</si>
  <si>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</si>
  <si>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</si>
  <si>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</si>
  <si>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</si>
  <si>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</si>
  <si>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</si>
  <si>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</si>
  <si>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</si>
  <si>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</si>
  <si>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</si>
  <si>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</si>
  <si>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</si>
  <si>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</si>
  <si>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</si>
  <si>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</si>
  <si>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</si>
  <si>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</si>
  <si>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</si>
  <si>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</si>
  <si>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</si>
  <si>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</si>
  <si>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</si>
  <si>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</si>
  <si>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</si>
  <si>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</si>
  <si>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</si>
  <si>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</si>
  <si>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</si>
  <si>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</si>
  <si>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</si>
  <si>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</si>
  <si>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</si>
  <si>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</si>
  <si>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</si>
  <si>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</si>
  <si>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</si>
  <si>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</si>
  <si>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</si>
  <si>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</si>
  <si>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</si>
  <si>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</si>
  <si>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</si>
  <si>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</si>
  <si>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</si>
  <si>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</si>
  <si>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</si>
  <si>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</si>
  <si>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</si>
  <si>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</si>
  <si>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</si>
  <si>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</si>
  <si>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</si>
  <si>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</si>
  <si>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</si>
  <si>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</si>
  <si>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</si>
  <si>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</si>
  <si>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</si>
  <si>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</si>
  <si>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</si>
  <si>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</si>
  <si>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</si>
  <si>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</si>
  <si>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</si>
  <si>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</si>
  <si>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</si>
  <si>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</si>
  <si>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</si>
  <si>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</si>
  <si>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</si>
  <si>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</si>
  <si>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</si>
  <si>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</si>
  <si>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</si>
  <si>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</si>
  <si>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</si>
  <si>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</si>
  <si>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</si>
  <si>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</si>
  <si>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</si>
  <si>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</si>
  <si>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</si>
  <si>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</si>
  <si>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</si>
  <si>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</si>
  <si>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</si>
  <si>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</si>
  <si>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</si>
  <si>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</si>
  <si>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</si>
  <si>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</si>
  <si>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</si>
  <si>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</si>
  <si>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</si>
  <si>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</si>
  <si>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</si>
  <si>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</si>
  <si>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</si>
  <si>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</si>
  <si>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</si>
  <si>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</si>
  <si>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</si>
  <si>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</si>
  <si>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</si>
  <si>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</si>
  <si>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</si>
  <si>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</si>
  <si>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</si>
  <si>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</si>
  <si>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</si>
  <si>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</si>
  <si>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</si>
  <si>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</si>
  <si>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</si>
  <si>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</si>
  <si>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</si>
  <si>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</si>
  <si>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</si>
  <si>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</si>
  <si>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</si>
  <si>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</si>
  <si>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</si>
  <si>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</si>
  <si>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</si>
  <si>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</si>
  <si>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</si>
  <si>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</si>
  <si>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</si>
  <si>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</si>
  <si>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</si>
  <si>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</si>
  <si>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</si>
  <si>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</si>
  <si>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</si>
  <si>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</si>
  <si>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</si>
  <si>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</si>
  <si>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</si>
  <si>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</si>
  <si>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</si>
  <si>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</si>
  <si>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</si>
  <si>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</si>
  <si>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</si>
  <si>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</si>
  <si>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</si>
  <si>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</si>
  <si>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</si>
  <si>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</si>
  <si>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</si>
  <si>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</si>
  <si>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</si>
  <si>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</si>
  <si>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</si>
  <si>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</si>
  <si>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</si>
  <si>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</si>
  <si>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</si>
  <si>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</si>
  <si>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</si>
  <si>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</si>
  <si>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</si>
  <si>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</si>
  <si>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</si>
  <si>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</si>
  <si>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</si>
  <si>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</si>
  <si>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</si>
  <si>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</si>
  <si>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</si>
  <si>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</si>
  <si>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</si>
  <si>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</si>
  <si>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</si>
  <si>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</si>
  <si>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</si>
  <si>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</si>
  <si>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</si>
  <si>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</si>
  <si>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</si>
  <si>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</si>
  <si>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</si>
  <si>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</si>
  <si>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</si>
  <si>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</si>
  <si>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</si>
  <si>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</si>
  <si>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</si>
  <si>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</si>
  <si>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</si>
  <si>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</si>
  <si>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</si>
  <si>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</si>
  <si>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</si>
  <si>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</si>
  <si>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</si>
  <si>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</si>
  <si>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</si>
  <si>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</si>
  <si>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</si>
  <si>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</si>
  <si>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</si>
  <si>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</si>
  <si>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</si>
  <si>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</si>
  <si>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</si>
  <si>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</si>
  <si>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</si>
  <si>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</si>
  <si>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</si>
  <si>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</si>
  <si>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</si>
  <si>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</si>
  <si>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</si>
  <si>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</si>
  <si>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</si>
  <si>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</si>
  <si>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</si>
  <si>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</si>
  <si>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</si>
  <si>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</si>
  <si>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</si>
  <si>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</si>
  <si>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</si>
  <si>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</si>
  <si>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</si>
  <si>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</si>
  <si>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</si>
  <si>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</si>
  <si>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</si>
  <si>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</si>
  <si>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</si>
  <si>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</si>
  <si>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</si>
  <si>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</si>
  <si>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</si>
  <si>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</si>
  <si>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</si>
  <si>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</si>
  <si>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</si>
  <si>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</si>
  <si>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</si>
  <si>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</si>
  <si>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</si>
  <si>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</si>
  <si>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</si>
  <si>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</si>
  <si>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</si>
  <si>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</si>
  <si>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</si>
  <si>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</si>
  <si>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</si>
  <si>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</si>
  <si>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</si>
  <si>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</si>
  <si>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</si>
  <si>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</si>
  <si>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</si>
  <si>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</si>
  <si>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</si>
  <si>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</si>
  <si>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</si>
  <si>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</si>
  <si>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</si>
  <si>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</si>
  <si>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</si>
  <si>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</si>
  <si>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</si>
  <si>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</si>
  <si>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</si>
  <si>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</si>
  <si>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</si>
  <si>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</si>
  <si>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</si>
  <si>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</si>
  <si>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</si>
  <si>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</si>
  <si>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</si>
  <si>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</si>
  <si>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</si>
  <si>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</si>
  <si>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</si>
  <si>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</si>
  <si>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</si>
  <si>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</si>
  <si>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</si>
  <si>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</si>
  <si>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</si>
  <si>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</si>
  <si>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</si>
  <si>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</si>
  <si>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</si>
  <si>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</si>
  <si>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</si>
  <si>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</si>
  <si>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</si>
  <si>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</si>
  <si>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</si>
  <si>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</si>
  <si>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</si>
  <si>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</si>
  <si>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</si>
  <si>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</si>
  <si>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</si>
  <si>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</si>
  <si>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</si>
  <si>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</si>
  <si>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</si>
  <si>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</si>
  <si>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</si>
  <si>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</si>
  <si>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</si>
  <si>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</si>
  <si>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</si>
  <si>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</si>
  <si>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</si>
  <si>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</si>
  <si>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</si>
  <si>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</si>
  <si>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</si>
  <si>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</si>
  <si>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</si>
  <si>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</si>
  <si>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</si>
  <si>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</si>
  <si>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</si>
  <si>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</si>
  <si>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</si>
  <si>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</si>
  <si>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</si>
  <si>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</si>
  <si>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</si>
  <si>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</si>
  <si>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</si>
  <si>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</si>
  <si>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</si>
  <si>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</si>
  <si>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</si>
  <si>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</si>
  <si>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</si>
  <si>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</si>
  <si>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</si>
  <si>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</si>
  <si>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</si>
  <si>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</si>
  <si>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</si>
  <si>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</si>
  <si>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</si>
  <si>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</si>
  <si>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</si>
  <si>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</si>
  <si>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</si>
  <si>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</si>
  <si>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</si>
  <si>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</si>
  <si>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</si>
  <si>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</si>
  <si>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</si>
  <si>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</si>
  <si>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</si>
  <si>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</si>
  <si>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</si>
  <si>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</si>
  <si>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</si>
  <si>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</si>
  <si>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</si>
  <si>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</si>
  <si>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</si>
  <si>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</si>
  <si>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</si>
  <si>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</si>
  <si>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</si>
  <si>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</si>
  <si>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</si>
  <si>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</si>
  <si>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</si>
  <si>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</si>
  <si>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</si>
  <si>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</si>
  <si>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</si>
  <si>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</si>
  <si>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</si>
  <si>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</si>
  <si>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</si>
  <si>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</si>
  <si>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</si>
  <si>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</si>
  <si>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</si>
  <si>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</si>
  <si>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</si>
  <si>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</si>
  <si>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</si>
  <si>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</si>
  <si>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</si>
  <si>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</si>
  <si>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</si>
  <si>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</si>
  <si>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</si>
  <si>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</si>
  <si>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</si>
  <si>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</si>
  <si>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</si>
  <si>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</si>
  <si>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</si>
  <si>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</si>
  <si>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</si>
  <si>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</si>
  <si>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</si>
  <si>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</si>
  <si>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</si>
  <si>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</si>
  <si>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</si>
  <si>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</si>
  <si>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</si>
  <si>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</si>
  <si>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</si>
  <si>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</si>
  <si>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</si>
  <si>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</si>
  <si>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</si>
  <si>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</si>
  <si>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</si>
  <si>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</si>
  <si>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</si>
  <si>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</si>
  <si>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</si>
  <si>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</si>
  <si>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</si>
  <si>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</si>
  <si>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</si>
  <si>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</si>
  <si>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</si>
  <si>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</si>
  <si>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</si>
  <si>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</si>
  <si>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</si>
  <si>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</si>
  <si>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</si>
  <si>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</si>
  <si>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</si>
  <si>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</si>
  <si>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</si>
  <si>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</si>
  <si>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</si>
  <si>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</si>
  <si>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</si>
  <si>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</si>
  <si>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</si>
  <si>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</si>
  <si>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</si>
  <si>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</si>
  <si>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</si>
  <si>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</si>
  <si>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</si>
  <si>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</si>
  <si>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</si>
  <si>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</si>
  <si>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</si>
  <si>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</si>
  <si>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</si>
  <si>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</si>
  <si>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</si>
  <si>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</si>
  <si>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</si>
  <si>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</si>
  <si>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</si>
  <si>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</si>
  <si>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</si>
  <si>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</si>
  <si>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</si>
  <si>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</si>
  <si>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</si>
  <si>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</si>
  <si>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</si>
  <si>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</si>
  <si>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</si>
  <si>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</si>
  <si>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</si>
  <si>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</si>
  <si>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</si>
  <si>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</si>
  <si>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</si>
  <si>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</si>
  <si>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</si>
  <si>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</si>
  <si>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</si>
  <si>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</si>
  <si>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</si>
  <si>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</si>
  <si>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</si>
  <si>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</si>
  <si>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</si>
  <si>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</si>
  <si>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</si>
  <si>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</si>
  <si>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</si>
  <si>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</si>
  <si>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</si>
  <si>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</si>
  <si>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</si>
  <si>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</si>
  <si>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</si>
  <si>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</si>
  <si>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</si>
  <si>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</si>
  <si>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</si>
  <si>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</si>
  <si>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</si>
  <si>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</si>
  <si>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</si>
  <si>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</si>
  <si>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</si>
  <si>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</si>
  <si>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</si>
  <si>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</si>
  <si>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</si>
  <si>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</si>
  <si>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</si>
  <si>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</si>
  <si>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</si>
  <si>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</si>
  <si>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</si>
  <si>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</si>
  <si>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</si>
  <si>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</si>
  <si>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</si>
  <si>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</si>
  <si>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</si>
  <si>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</si>
  <si>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</si>
  <si>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</si>
  <si>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</si>
  <si>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</si>
  <si>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</si>
  <si>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</si>
  <si>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</si>
  <si>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</si>
  <si>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</si>
  <si>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</si>
  <si>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</si>
  <si>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</si>
  <si>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</si>
  <si>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</si>
  <si>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</si>
  <si>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</si>
  <si>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</si>
  <si>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</si>
  <si>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</si>
  <si>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</si>
  <si>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</si>
  <si>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</si>
  <si>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</si>
  <si>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</si>
  <si>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</si>
  <si>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</si>
  <si>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</si>
  <si>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</si>
  <si>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</si>
  <si>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</si>
  <si>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</si>
  <si>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</si>
  <si>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</si>
  <si>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</si>
  <si>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</si>
  <si>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</si>
  <si>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</si>
  <si>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</si>
  <si>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</si>
  <si>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</si>
  <si>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</si>
  <si>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</si>
  <si>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</si>
  <si>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</si>
  <si>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</si>
  <si>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</si>
  <si>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</si>
  <si>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</si>
  <si>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</si>
  <si>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</si>
  <si>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</si>
  <si>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</si>
  <si>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</si>
  <si>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</si>
  <si>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</si>
  <si>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</si>
  <si>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</si>
  <si>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</si>
  <si>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</si>
  <si>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</si>
  <si>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</si>
  <si>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</si>
  <si>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</si>
  <si>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</si>
  <si>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</si>
  <si>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</si>
  <si>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</si>
  <si>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</si>
  <si>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</si>
  <si>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</si>
  <si>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</si>
  <si>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</si>
  <si>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</si>
  <si>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</si>
  <si>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</si>
  <si>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</si>
  <si>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</si>
  <si>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</si>
  <si>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</si>
  <si>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</si>
  <si>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</si>
  <si>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</si>
  <si>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</si>
  <si>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</si>
  <si>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</si>
  <si>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</si>
  <si>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</si>
  <si>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</si>
  <si>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</si>
  <si>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</si>
  <si>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</si>
  <si>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</si>
  <si>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</si>
  <si>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</si>
  <si>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</si>
  <si>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</si>
  <si>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</si>
  <si>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</si>
  <si>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</si>
  <si>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</si>
  <si>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</si>
  <si>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</si>
  <si>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</si>
  <si>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</si>
  <si>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</si>
  <si>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</si>
  <si>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</si>
  <si>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</si>
  <si>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</si>
  <si>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</si>
  <si>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</si>
  <si>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</si>
  <si>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</si>
  <si>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</si>
  <si>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</si>
  <si>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</si>
  <si>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</si>
  <si>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</si>
  <si>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</si>
  <si>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</si>
  <si>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</si>
  <si>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</si>
  <si>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</si>
  <si>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</si>
  <si>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</si>
  <si>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</si>
  <si>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</si>
  <si>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</si>
  <si>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</si>
  <si>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</si>
  <si>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</si>
  <si>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</si>
  <si>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</si>
  <si>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</si>
  <si>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</si>
  <si>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</si>
  <si>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</si>
  <si>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</si>
  <si>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</si>
  <si>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</si>
  <si>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</si>
  <si>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</si>
  <si>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</si>
  <si>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</si>
  <si>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</si>
  <si>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</si>
  <si>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</si>
  <si>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</si>
  <si>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</si>
  <si>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</si>
  <si>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</si>
  <si>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</si>
  <si>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</si>
  <si>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</si>
  <si>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</si>
  <si>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</si>
  <si>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</si>
  <si>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</si>
  <si>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</si>
  <si>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</si>
  <si>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</si>
  <si>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</si>
  <si>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</si>
  <si>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</si>
  <si>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</si>
  <si>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</si>
  <si>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</si>
  <si>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</si>
  <si>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</si>
  <si>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</si>
  <si>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</si>
  <si>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</si>
  <si>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</si>
  <si>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</si>
  <si>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</si>
  <si>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</si>
  <si>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</si>
  <si>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</si>
  <si>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</si>
  <si>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</si>
  <si>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</si>
  <si>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</si>
  <si>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</si>
  <si>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</si>
  <si>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</si>
  <si>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</si>
  <si>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</si>
  <si>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</si>
  <si>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</si>
  <si>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</si>
  <si>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</si>
  <si>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</si>
  <si>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</si>
  <si>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</si>
  <si>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</si>
  <si>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</si>
  <si>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</si>
  <si>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</si>
  <si>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</si>
  <si>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</si>
  <si>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</si>
  <si>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</si>
  <si>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</si>
  <si>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</si>
  <si>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</si>
  <si>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</si>
  <si>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</si>
  <si>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</si>
  <si>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</si>
  <si>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</si>
  <si>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</si>
  <si>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</si>
  <si>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</si>
  <si>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</si>
  <si>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</si>
  <si>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</si>
  <si>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</si>
  <si>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</si>
  <si>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</si>
  <si>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</si>
  <si>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</si>
  <si>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</si>
  <si>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</si>
  <si>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</si>
  <si>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</si>
  <si>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</si>
  <si>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</si>
  <si>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</si>
  <si>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</si>
  <si>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</si>
  <si>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</si>
  <si>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</si>
  <si>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</si>
  <si>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</si>
  <si>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</si>
  <si>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</si>
  <si>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</si>
  <si>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</si>
  <si>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</si>
  <si>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</si>
  <si>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</si>
  <si>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</si>
  <si>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</si>
  <si>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</si>
  <si>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</si>
  <si>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</si>
  <si>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</si>
  <si>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</si>
  <si>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</si>
  <si>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</si>
  <si>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</si>
  <si>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</si>
  <si>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</si>
  <si>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</si>
  <si>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</si>
  <si>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</si>
  <si>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</si>
  <si>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</si>
  <si>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</si>
  <si>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</si>
  <si>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</si>
  <si>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</si>
  <si>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</si>
  <si>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</si>
  <si>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</si>
  <si>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</si>
  <si>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</si>
  <si>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</si>
  <si>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</si>
  <si>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</si>
  <si>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</si>
  <si>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</si>
  <si>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</si>
  <si>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</si>
  <si>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</si>
  <si>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</si>
  <si>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</si>
  <si>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</si>
  <si>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</si>
  <si>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</si>
  <si>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</si>
  <si>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</si>
  <si>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</si>
  <si>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</si>
  <si>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</si>
  <si>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</si>
  <si>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</si>
  <si>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</si>
  <si>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</si>
  <si>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</si>
  <si>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</si>
  <si>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</si>
  <si>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</si>
  <si>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</si>
  <si>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</si>
  <si>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</si>
  <si>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</si>
  <si>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</si>
  <si>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</si>
  <si>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</si>
  <si>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</si>
  <si>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</si>
  <si>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</si>
  <si>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</si>
  <si>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</si>
  <si>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</si>
  <si>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</si>
  <si>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</si>
  <si>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</si>
  <si>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</si>
  <si>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</si>
  <si>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</si>
  <si>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</si>
  <si>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</si>
  <si>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</si>
  <si>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</si>
  <si>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</si>
  <si>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</si>
  <si>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</si>
  <si>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</si>
  <si>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</si>
  <si>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</si>
  <si>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</si>
  <si>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</si>
  <si>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</si>
  <si>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</si>
  <si>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</si>
  <si>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</si>
  <si>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</si>
  <si>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</si>
  <si>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</si>
  <si>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</si>
  <si>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</si>
  <si>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</si>
  <si>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</si>
  <si>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</si>
  <si>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</si>
  <si>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</si>
  <si>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</si>
  <si>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</si>
  <si>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</si>
  <si>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</si>
  <si>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</si>
  <si>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</si>
  <si>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</si>
  <si>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</si>
  <si>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</si>
  <si>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</si>
  <si>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</si>
  <si>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</si>
  <si>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</si>
  <si>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</si>
  <si>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</si>
  <si>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</si>
  <si>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</si>
  <si>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</si>
  <si>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</si>
  <si>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</si>
  <si>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</si>
  <si>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</si>
  <si>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</si>
  <si>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</si>
  <si>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</si>
  <si>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</si>
  <si>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</si>
  <si>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</si>
  <si>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</si>
  <si>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</si>
  <si>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</si>
  <si>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</si>
  <si>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</si>
  <si>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</si>
  <si>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</si>
  <si>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</si>
  <si>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</si>
  <si>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</si>
  <si>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</si>
  <si>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</si>
  <si>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</si>
  <si>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</si>
  <si>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</si>
  <si>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</si>
  <si>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</si>
  <si>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</si>
  <si>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</si>
  <si>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</si>
  <si>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</si>
  <si>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</si>
  <si>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</si>
  <si>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</si>
  <si>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</si>
  <si>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</si>
  <si>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</si>
  <si>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</si>
  <si>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</si>
  <si>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</si>
  <si>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</si>
  <si>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</si>
  <si>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</si>
  <si>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</si>
  <si>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</si>
  <si>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</si>
  <si>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</si>
  <si>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</si>
  <si>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</si>
  <si>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</si>
  <si>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</si>
  <si>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</si>
  <si>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</si>
  <si>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</si>
  <si>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</si>
  <si>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</si>
  <si>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</si>
  <si>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</si>
  <si>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</si>
  <si>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</si>
  <si>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</si>
  <si>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</si>
  <si>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</si>
  <si>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</si>
  <si>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</si>
  <si>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</si>
  <si>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</si>
  <si>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</si>
  <si>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</si>
  <si>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</si>
  <si>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</si>
  <si>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</si>
  <si>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</si>
  <si>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</si>
  <si>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</si>
  <si>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</si>
  <si>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</si>
  <si>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</si>
  <si>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</si>
  <si>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</si>
  <si>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</si>
  <si>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</si>
  <si>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</si>
  <si>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</si>
  <si>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</si>
  <si>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</si>
  <si>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</si>
  <si>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</si>
  <si>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</si>
  <si>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</si>
  <si>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</si>
  <si>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</si>
  <si>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</si>
  <si>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</si>
  <si>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</si>
  <si>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</si>
  <si>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</si>
  <si>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</si>
  <si>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</si>
  <si>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</si>
  <si>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</si>
  <si>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</si>
  <si>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</si>
  <si>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</si>
  <si>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</si>
  <si>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</si>
  <si>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</si>
  <si>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</si>
  <si>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</si>
  <si>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</si>
  <si>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</si>
  <si>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</si>
  <si>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</si>
  <si>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</si>
  <si>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</si>
  <si>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</si>
  <si>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</si>
  <si>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</si>
  <si>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</si>
  <si>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</si>
  <si>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</si>
  <si>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</si>
  <si>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</si>
  <si>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</si>
  <si>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</si>
  <si>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</si>
  <si>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</si>
  <si>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</si>
  <si>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</si>
  <si>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</si>
  <si>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</si>
  <si>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</si>
  <si>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</si>
  <si>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</si>
  <si>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</si>
  <si>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</si>
  <si>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</si>
  <si>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</si>
  <si>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</si>
  <si>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</si>
  <si>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</si>
  <si>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</si>
  <si>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</si>
  <si>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</si>
  <si>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</si>
  <si>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</si>
  <si>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</si>
  <si>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</si>
  <si>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</si>
  <si>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</si>
  <si>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</si>
  <si>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</si>
  <si>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</si>
  <si>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</si>
  <si>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</si>
  <si>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</si>
  <si>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5  번 저장 이후 저장된 자료는 어디에서 볼 수 있는가? 저장 되는지 확인필요함(사용자가 배치한 라이브러리 저장 기능 구현)</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</si>
  <si>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</si>
  <si>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</si>
  <si>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</si>
  <si>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</si>
  <si>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</si>
  <si>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</si>
  <si>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</si>
  <si>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</si>
  <si>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</si>
  <si>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</si>
  <si>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</si>
  <si>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</si>
  <si>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</si>
  <si>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</si>
  <si>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</si>
  <si>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</si>
  <si>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</si>
  <si>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</si>
  <si>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</si>
  <si>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</si>
  <si>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</si>
  <si>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</si>
  <si>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</si>
  <si>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</si>
  <si>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</si>
  <si>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</si>
  <si>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</si>
  <si>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</si>
  <si>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</si>
  <si>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</si>
  <si>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</si>
  <si>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</si>
  <si>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</si>
  <si>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</si>
  <si>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</si>
  <si>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</si>
  <si>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</si>
  <si>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</si>
  <si>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</si>
  <si>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</si>
  <si>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</si>
  <si>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</si>
  <si>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</si>
  <si>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</si>
  <si>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</si>
  <si>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</si>
  <si>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</si>
  <si>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</si>
  <si>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</si>
  <si>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</si>
  <si>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</si>
  <si>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</si>
  <si>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</si>
  <si>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</si>
  <si>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</si>
  <si>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</si>
  <si>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</si>
  <si>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</si>
  <si>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</si>
  <si>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</si>
  <si>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</si>
  <si>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</si>
  <si>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</si>
  <si>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</si>
  <si>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</si>
  <si>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</si>
  <si>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</si>
  <si>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</si>
  <si>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</si>
  <si>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</si>
  <si>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</si>
  <si>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</si>
  <si>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</si>
  <si>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</si>
  <si>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</si>
  <si>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</si>
  <si>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</si>
  <si>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</si>
  <si>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</si>
  <si>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</si>
  <si>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</si>
  <si>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</si>
  <si>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</si>
  <si>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</si>
  <si>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</si>
  <si>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</si>
  <si>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</si>
  <si>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</si>
  <si>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</si>
  <si>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</si>
  <si>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</si>
  <si>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</si>
  <si>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</si>
  <si>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</si>
  <si>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</si>
  <si>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</si>
  <si>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</si>
  <si>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</si>
  <si>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</si>
  <si>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</si>
  <si>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</si>
  <si>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</si>
  <si>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</si>
  <si>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</si>
  <si>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</si>
  <si>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</si>
  <si>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</si>
  <si>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</si>
  <si>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</si>
  <si>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</si>
  <si>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</si>
  <si>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</si>
  <si>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</si>
  <si>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</si>
  <si>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</si>
  <si>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</si>
  <si>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</si>
  <si>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</si>
  <si>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</si>
  <si>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</si>
  <si>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</si>
  <si>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</si>
  <si>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</si>
  <si>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</si>
  <si>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</si>
  <si>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</si>
  <si>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</si>
  <si>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</si>
  <si>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</si>
  <si>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</si>
  <si>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</si>
  <si>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</si>
  <si>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</si>
  <si>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</si>
  <si>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</si>
  <si>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</si>
  <si>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</si>
  <si>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</si>
  <si>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</si>
  <si>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</si>
  <si>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</si>
  <si>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</si>
  <si>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</si>
  <si>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</si>
  <si>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</si>
  <si>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</si>
  <si>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</si>
  <si>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</si>
  <si>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</si>
  <si>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</si>
  <si>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</si>
  <si>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</si>
  <si>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</si>
  <si>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</si>
  <si>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</si>
  <si>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</si>
  <si>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</si>
  <si>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</si>
  <si>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</si>
  <si>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</si>
  <si>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</si>
  <si>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</si>
  <si>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</si>
  <si>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</si>
  <si>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</si>
  <si>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</si>
  <si>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</si>
  <si>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</si>
  <si>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</si>
  <si>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</si>
  <si>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</si>
  <si>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</si>
  <si>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</si>
  <si>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</si>
  <si>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</si>
  <si>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</si>
  <si>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</si>
  <si>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</si>
  <si>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</si>
  <si>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</si>
  <si>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</si>
  <si>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</si>
  <si>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</si>
  <si>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</si>
  <si>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</si>
  <si>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</si>
  <si>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</si>
  <si>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</si>
  <si>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</si>
  <si>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</si>
  <si>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</si>
  <si>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</si>
  <si>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</si>
  <si>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</si>
  <si>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</si>
  <si>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</si>
  <si>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</si>
  <si>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</si>
  <si>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</si>
  <si>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</si>
  <si>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</si>
  <si>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</si>
  <si>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</si>
  <si>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</si>
  <si>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</si>
  <si>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</si>
  <si>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</si>
  <si>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</si>
  <si>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</si>
  <si>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</si>
  <si>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</si>
  <si>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</si>
  <si>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</si>
  <si>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</si>
  <si>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</si>
  <si>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</si>
  <si>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</si>
  <si>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</si>
  <si>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</si>
  <si>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</si>
  <si>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</si>
  <si>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</si>
  <si>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</si>
  <si>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</si>
  <si>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</si>
  <si>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</si>
  <si>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</si>
  <si>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</si>
  <si>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</si>
  <si>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</si>
  <si>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</si>
  <si>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</si>
  <si>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</si>
  <si>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</si>
  <si>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</si>
  <si>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</si>
  <si>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</si>
  <si>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</si>
  <si>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</si>
  <si>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</si>
  <si>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</si>
  <si>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</si>
  <si>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</si>
  <si>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</si>
  <si>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</si>
  <si>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</si>
  <si>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</si>
  <si>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</si>
  <si>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</si>
  <si>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</si>
  <si>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</si>
  <si>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</si>
  <si>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</si>
  <si>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</si>
  <si>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</si>
  <si>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</si>
  <si>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</si>
  <si>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</si>
  <si>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</si>
  <si>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</si>
  <si>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</si>
  <si>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</si>
  <si>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</si>
  <si>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</si>
  <si>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</si>
  <si>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</si>
  <si>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</si>
  <si>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</si>
  <si>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</si>
  <si>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</si>
  <si>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</si>
  <si>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</si>
  <si>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</si>
  <si>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</si>
  <si>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</si>
  <si>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</si>
  <si>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</si>
  <si>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</si>
  <si>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</si>
  <si>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</si>
  <si>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</si>
  <si>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</si>
  <si>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</si>
  <si>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</si>
  <si>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</si>
  <si>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</si>
  <si>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</si>
  <si>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</si>
  <si>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</si>
  <si>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</si>
  <si>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</si>
  <si>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</si>
  <si>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</si>
  <si>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</si>
  <si>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</si>
  <si>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</si>
  <si>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</si>
  <si>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</si>
  <si>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</si>
  <si>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</si>
  <si>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</si>
  <si>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</si>
  <si>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</si>
  <si>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</si>
  <si>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</si>
  <si>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</si>
  <si>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</si>
  <si>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</si>
  <si>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</si>
  <si>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</si>
  <si>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</si>
  <si>
    <t>이미.적용</t>
    <phoneticPr fontId="1" type="noConversion"/>
  </si>
  <si>
    <t>위도경도 검색 API 문서 가이드 필요함</t>
    <phoneticPr fontId="1" type="noConversion"/>
  </si>
  <si>
    <t>UI구성 필요</t>
    <phoneticPr fontId="1" type="noConversion"/>
  </si>
  <si>
    <t>이미 동작함</t>
    <phoneticPr fontId="1" type="noConversion"/>
  </si>
  <si>
    <t>경로탐색시.서버오류</t>
    <phoneticPr fontId="1" type="noConversion"/>
  </si>
  <si>
    <t>파악안됨</t>
    <phoneticPr fontId="1" type="noConversion"/>
  </si>
  <si>
    <t>검토필요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</si>
</sst>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9">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
      <sz val="10"/>
      <color theme="5" tint="-0.249977111117893"/>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24">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10" borderId="2" xfId="0" applyFont="1" applyFill="1" applyBorder="1">
      <alignment vertical="center"/>
    </xf>
    <xf numFmtId="0" fontId="11" fillId="10" borderId="1"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11" fillId="10" borderId="2" xfId="0" applyFont="1" applyFill="1" applyBorder="1">
      <alignment vertical="center"/>
    </xf>
    <xf numFmtId="0" fontId="9" fillId="10" borderId="1" xfId="0" applyFont="1" applyFill="1" applyBorder="1">
      <alignment vertical="center"/>
    </xf>
    <xf numFmtId="0" fontId="11" fillId="10" borderId="1" xfId="0" applyFont="1" applyFill="1" applyBorder="1" applyAlignment="1">
      <alignment horizontal="left" vertical="center"/>
    </xf>
    <xf numFmtId="0" fontId="0" fillId="0" borderId="0" xfId="0" applyAlignment="1">
      <alignment vertical="center" wrapText="1"/>
    </xf>
    <xf numFmtId="0" fontId="11" fillId="0" borderId="3" xfId="0" applyFont="1" applyBorder="1" applyAlignment="1">
      <alignment vertical="center" wrapText="1"/>
    </xf>
    <xf numFmtId="0" fontId="9" fillId="23" borderId="14" xfId="0" applyFont="1" applyFill="1" applyBorder="1" applyAlignment="1">
      <alignment horizontal="center" vertical="center"/>
    </xf>
    <xf numFmtId="0" fontId="9" fillId="23" borderId="2" xfId="0" applyFont="1" applyFill="1" applyBorder="1">
      <alignment vertical="center"/>
    </xf>
    <xf numFmtId="0" fontId="11" fillId="23"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23" borderId="8" xfId="0" applyFont="1" applyFill="1" applyBorder="1">
      <alignment vertical="center"/>
    </xf>
    <xf numFmtId="0" fontId="0" fillId="23" borderId="0" xfId="0" applyFill="1">
      <alignment vertical="center"/>
    </xf>
    <xf numFmtId="0" fontId="11" fillId="23" borderId="1" xfId="0" applyFont="1" applyFill="1" applyBorder="1">
      <alignment vertical="center"/>
    </xf>
    <xf numFmtId="0" fontId="9" fillId="23" borderId="7"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14" fontId="11" fillId="4" borderId="1" xfId="0" applyNumberFormat="1" applyFont="1" applyFill="1" applyBorder="1" applyAlignment="1">
      <alignment horizontal="center" vertical="center"/>
    </xf>
    <xf numFmtId="0" fontId="11" fillId="4" borderId="8" xfId="0" applyFont="1" applyFill="1" applyBorder="1">
      <alignment vertical="center"/>
    </xf>
    <xf numFmtId="0" fontId="0" fillId="4" borderId="0" xfId="0" applyFill="1">
      <alignment vertical="center"/>
    </xf>
    <xf numFmtId="0" fontId="9" fillId="4" borderId="7" xfId="0" applyFont="1" applyFill="1" applyBorder="1" applyAlignment="1">
      <alignment horizontal="center" vertical="center"/>
    </xf>
    <xf numFmtId="0" fontId="9" fillId="4" borderId="14" xfId="0" applyFont="1" applyFill="1" applyBorder="1" applyAlignment="1">
      <alignment horizontal="center" vertical="center"/>
    </xf>
    <xf numFmtId="0" fontId="11" fillId="4" borderId="7" xfId="0" applyFont="1" applyFill="1" applyBorder="1" applyAlignment="1">
      <alignment horizontal="center" vertical="center"/>
    </xf>
    <xf numFmtId="0" fontId="9" fillId="4" borderId="1" xfId="0" applyFont="1" applyFill="1" applyBorder="1">
      <alignment vertical="center"/>
    </xf>
    <xf numFmtId="0" fontId="9" fillId="10" borderId="14" xfId="0" applyFont="1" applyFill="1" applyBorder="1" applyAlignment="1">
      <alignment horizontal="center" vertical="center"/>
    </xf>
    <xf numFmtId="0" fontId="9" fillId="0" borderId="1" xfId="0" applyFont="1" applyBorder="1">
      <alignment vertical="center"/>
    </xf>
    <xf numFmtId="0" fontId="9" fillId="6" borderId="1" xfId="0" applyFont="1" applyFill="1" applyBorder="1">
      <alignment vertical="center"/>
    </xf>
    <xf numFmtId="0" fontId="11" fillId="6" borderId="1" xfId="0" applyFont="1" applyFill="1" applyBorder="1" applyAlignment="1">
      <alignment horizontal="left" vertical="center"/>
    </xf>
    <xf numFmtId="0" fontId="11" fillId="23" borderId="2" xfId="0" applyFont="1" applyFill="1" applyBorder="1">
      <alignment vertical="center"/>
    </xf>
    <xf numFmtId="0" fontId="9" fillId="0" borderId="1" xfId="0" applyFont="1" applyBorder="1" applyAlignment="1">
      <alignment vertical="center" wrapText="1"/>
    </xf>
    <xf numFmtId="0" fontId="11" fillId="23" borderId="14" xfId="0" applyFont="1" applyFill="1" applyBorder="1" applyAlignment="1">
      <alignment horizontal="center" vertical="center"/>
    </xf>
    <xf numFmtId="0" fontId="11" fillId="23" borderId="7" xfId="0" applyFont="1" applyFill="1" applyBorder="1" applyAlignment="1">
      <alignment horizontal="center" vertical="center"/>
    </xf>
    <xf numFmtId="0" fontId="11" fillId="23" borderId="1" xfId="0" applyFont="1" applyFill="1" applyBorder="1" applyAlignment="1">
      <alignment vertical="center" wrapText="1"/>
    </xf>
    <xf numFmtId="0" fontId="29" fillId="0" borderId="8" xfId="0" applyFont="1" applyBorder="1">
      <alignment vertical="center"/>
    </xf>
    <xf numFmtId="0" fontId="29" fillId="0" borderId="1" xfId="0" applyFont="1" applyBorder="1" applyAlignment="1">
      <alignment horizontal="center" vertical="center"/>
    </xf>
    <xf numFmtId="0" fontId="29" fillId="0" borderId="1" xfId="0" applyFont="1" applyBorder="1" applyAlignment="1">
      <alignment horizontal="left" vertical="center"/>
    </xf>
    <xf numFmtId="0" fontId="38" fillId="0" borderId="1" xfId="0" applyFont="1" applyBorder="1" applyAlignment="1">
      <alignment horizontal="center"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9" fillId="10" borderId="7" xfId="0" applyFont="1" applyFill="1" applyBorder="1" applyAlignment="1">
      <alignment horizontal="center" vertical="center"/>
    </xf>
    <xf numFmtId="0" fontId="11" fillId="4" borderId="2" xfId="0" applyFont="1" applyFill="1" applyBorder="1" applyAlignment="1">
      <alignment horizontal="left" vertical="center"/>
    </xf>
    <xf numFmtId="0" fontId="9" fillId="23" borderId="1" xfId="0" applyFont="1" applyFill="1" applyBorder="1">
      <alignment vertical="center"/>
    </xf>
    <xf numFmtId="0" fontId="11" fillId="4" borderId="2" xfId="0" applyFont="1" applyFill="1" applyBorder="1" applyAlignment="1">
      <alignment horizontal="center" vertical="center"/>
    </xf>
    <xf numFmtId="0" fontId="29" fillId="0" borderId="1" xfId="0" applyFont="1" applyBorder="1">
      <alignment vertical="center"/>
    </xf>
    <xf numFmtId="0" fontId="29" fillId="0" borderId="8" xfId="0" applyFont="1" applyBorder="1" applyAlignment="1">
      <alignment horizontal="center"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3</c:v>
                </c:pt>
                <c:pt idx="10">
                  <c:v>0</c:v>
                </c:pt>
                <c:pt idx="11" formatCode="_-* #,##0_-;\-* #,##0_-;_-* &quot;-&quot;_-;_-@_-">
                  <c:v>80</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6</c:v>
                </c:pt>
                <c:pt idx="1">
                  <c:v>4</c:v>
                </c:pt>
                <c:pt idx="2">
                  <c:v>18</c:v>
                </c:pt>
                <c:pt idx="3">
                  <c:v>52</c:v>
                </c:pt>
                <c:pt idx="4">
                  <c:v>80</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0.14285714285714285</c:v>
                </c:pt>
                <c:pt idx="1">
                  <c:v>0.26666666666666666</c:v>
                </c:pt>
                <c:pt idx="2">
                  <c:v>0.22500000000000001</c:v>
                </c:pt>
                <c:pt idx="3">
                  <c:v>0.21848739495798319</c:v>
                </c:pt>
                <c:pt idx="4">
                  <c:v>0.21333333333333335</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3</c:v>
                </c:pt>
                <c:pt idx="10">
                  <c:v>0</c:v>
                </c:pt>
                <c:pt idx="11" formatCode="_-* #,##0_-;\-* #,##0_-;_-* &quot;-&quot;_-;_-@_-">
                  <c:v>80</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1</c:v>
                </c:pt>
                <c:pt idx="1">
                  <c:v>1</c:v>
                </c:pt>
                <c:pt idx="2">
                  <c:v>0</c:v>
                </c:pt>
                <c:pt idx="3">
                  <c:v>1</c:v>
                </c:pt>
                <c:pt idx="4">
                  <c:v>1</c:v>
                </c:pt>
                <c:pt idx="5">
                  <c:v>0</c:v>
                </c:pt>
                <c:pt idx="6">
                  <c:v>0</c:v>
                </c:pt>
                <c:pt idx="7">
                  <c:v>1</c:v>
                </c:pt>
                <c:pt idx="8">
                  <c:v>0.72222222222222221</c:v>
                </c:pt>
                <c:pt idx="9">
                  <c:v>1.3452914798206279E-2</c:v>
                </c:pt>
                <c:pt idx="10">
                  <c:v>0</c:v>
                </c:pt>
                <c:pt idx="11">
                  <c:v>0.21333333333333335</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418"/>
      <c r="F1" s="418"/>
      <c r="G1" s="418"/>
      <c r="H1" s="418"/>
      <c r="I1" s="418"/>
      <c r="J1" s="418"/>
      <c r="K1" s="418"/>
      <c r="L1" s="418"/>
      <c r="M1" s="418"/>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418"/>
      <c r="F2" s="418"/>
      <c r="G2" s="418"/>
      <c r="H2" s="418"/>
      <c r="I2" s="418"/>
      <c r="J2" s="418"/>
      <c r="K2" s="418"/>
      <c r="L2" s="418"/>
      <c r="M2" s="418"/>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418"/>
      <c r="F3" s="418"/>
      <c r="G3" s="418"/>
      <c r="H3" s="418"/>
      <c r="I3" s="418"/>
      <c r="J3" s="418"/>
      <c r="K3" s="418"/>
      <c r="L3" s="418"/>
      <c r="M3" s="418"/>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418"/>
      <c r="F4" s="418"/>
      <c r="G4" s="418"/>
      <c r="H4" s="418"/>
      <c r="I4" s="418"/>
      <c r="J4" s="418"/>
      <c r="K4" s="418"/>
      <c r="L4" s="418"/>
      <c r="M4" s="418"/>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418"/>
      <c r="F5" s="418"/>
      <c r="G5" s="418"/>
      <c r="H5" s="418"/>
      <c r="I5" s="418"/>
      <c r="J5" s="418"/>
      <c r="K5" s="418"/>
      <c r="L5" s="418"/>
      <c r="M5" s="418"/>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418"/>
      <c r="F6" s="418"/>
      <c r="G6" s="418"/>
      <c r="H6" s="418"/>
      <c r="I6" s="418"/>
      <c r="J6" s="418"/>
      <c r="K6" s="418"/>
      <c r="L6" s="418"/>
      <c r="M6" s="418"/>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418"/>
      <c r="F7" s="418"/>
      <c r="G7" s="418"/>
      <c r="H7" s="418"/>
      <c r="I7" s="418"/>
      <c r="J7" s="418"/>
      <c r="K7" s="418"/>
      <c r="L7" s="418"/>
      <c r="M7" s="418"/>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418"/>
      <c r="F9" s="418"/>
      <c r="G9" s="418"/>
      <c r="H9" s="418"/>
      <c r="I9" s="418"/>
      <c r="J9" s="418"/>
      <c r="K9" s="418"/>
      <c r="L9" s="418"/>
      <c r="M9" s="418"/>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417"/>
      <c r="M17" s="417"/>
      <c r="N17" s="417"/>
      <c r="O17" s="417"/>
      <c r="P17" s="417"/>
      <c r="Q17" s="417"/>
      <c r="R17" s="417"/>
      <c r="S17" s="417"/>
      <c r="T17" s="417"/>
      <c r="U17" s="417"/>
      <c r="V17" s="417"/>
      <c r="W17" s="417"/>
      <c r="X17" s="417"/>
      <c r="Y17" s="417"/>
      <c r="Z17" s="417"/>
      <c r="AA17" s="417"/>
      <c r="AB17" s="417"/>
      <c r="AC17" s="417"/>
      <c r="AD17" s="417"/>
      <c r="AE17" s="417"/>
      <c r="AF17" s="417"/>
      <c r="AG17" s="76"/>
      <c r="AH17" s="76"/>
      <c r="AI17" s="76"/>
      <c r="AJ17" s="76"/>
      <c r="AK17" s="76"/>
    </row>
    <row r="18" spans="1:37" ht="15">
      <c r="A18" s="76"/>
      <c r="B18" s="76"/>
      <c r="C18" s="76"/>
      <c r="D18" s="76"/>
      <c r="E18" s="76"/>
      <c r="F18" s="76"/>
      <c r="G18" s="76"/>
      <c r="H18" s="76"/>
      <c r="I18" s="76"/>
      <c r="J18" s="76"/>
      <c r="K18" s="76"/>
      <c r="L18" s="417"/>
      <c r="M18" s="417"/>
      <c r="N18" s="417"/>
      <c r="O18" s="417"/>
      <c r="P18" s="417"/>
      <c r="Q18" s="417"/>
      <c r="R18" s="417"/>
      <c r="S18" s="417"/>
      <c r="T18" s="417"/>
      <c r="U18" s="417"/>
      <c r="V18" s="417"/>
      <c r="W18" s="417"/>
      <c r="X18" s="417"/>
      <c r="Y18" s="417"/>
      <c r="Z18" s="417"/>
      <c r="AA18" s="417"/>
      <c r="AB18" s="417"/>
      <c r="AC18" s="417"/>
      <c r="AD18" s="417"/>
      <c r="AE18" s="417"/>
      <c r="AF18" s="417"/>
      <c r="AG18" s="76"/>
      <c r="AH18" s="76"/>
      <c r="AI18" s="76"/>
      <c r="AJ18" s="76"/>
      <c r="AK18" s="76"/>
    </row>
    <row r="19" spans="1:37" ht="37">
      <c r="A19" s="76"/>
      <c r="B19" s="76"/>
      <c r="C19" s="76"/>
      <c r="D19" s="76"/>
      <c r="E19" s="76"/>
      <c r="F19" s="76"/>
      <c r="G19" s="76"/>
      <c r="H19" s="76"/>
      <c r="I19" s="76"/>
      <c r="J19" s="88"/>
      <c r="K19" s="88"/>
      <c r="L19" s="88"/>
      <c r="M19" s="88"/>
      <c r="N19" s="88"/>
      <c r="O19" s="89"/>
      <c r="P19" s="419"/>
      <c r="Q19" s="419"/>
      <c r="R19" s="419"/>
      <c r="S19" s="419"/>
      <c r="T19" s="419"/>
      <c r="U19" s="419"/>
      <c r="V19" s="419"/>
      <c r="W19" s="419"/>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417"/>
      <c r="Q20" s="417"/>
      <c r="R20" s="417"/>
      <c r="S20" s="417"/>
      <c r="T20" s="417"/>
      <c r="U20" s="417"/>
      <c r="V20" s="417"/>
      <c r="W20" s="417"/>
      <c r="X20" s="417"/>
      <c r="Y20" s="417"/>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417"/>
      <c r="Q21" s="417"/>
      <c r="R21" s="417"/>
      <c r="S21" s="417"/>
      <c r="T21" s="417"/>
      <c r="U21" s="417"/>
      <c r="V21" s="417"/>
      <c r="W21" s="417"/>
      <c r="X21" s="417"/>
      <c r="Y21" s="417"/>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417"/>
      <c r="Q22" s="417"/>
      <c r="R22" s="417"/>
      <c r="S22" s="417"/>
      <c r="T22" s="417"/>
      <c r="U22" s="417"/>
      <c r="V22" s="417"/>
      <c r="W22" s="417"/>
      <c r="X22" s="417"/>
      <c r="Y22" s="417"/>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417"/>
      <c r="Q23" s="417"/>
      <c r="R23" s="417"/>
      <c r="S23" s="417"/>
      <c r="T23" s="417"/>
      <c r="U23" s="417"/>
      <c r="V23" s="417"/>
      <c r="W23" s="417"/>
      <c r="X23" s="417"/>
      <c r="Y23" s="417"/>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2209</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509" t="s">
        <v>177</v>
      </c>
      <c r="B2" s="509" t="s">
        <v>3</v>
      </c>
      <c r="C2" s="511" t="s">
        <v>1</v>
      </c>
      <c r="D2" s="511" t="s">
        <v>2</v>
      </c>
      <c r="E2" s="511" t="s">
        <v>4</v>
      </c>
      <c r="F2" s="513" t="s">
        <v>1015</v>
      </c>
      <c r="G2" s="513" t="s">
        <v>1016</v>
      </c>
      <c r="H2" s="511" t="s">
        <v>168</v>
      </c>
      <c r="I2" s="511" t="s">
        <v>169</v>
      </c>
      <c r="J2" s="511" t="s">
        <v>170</v>
      </c>
      <c r="K2" s="514" t="s">
        <v>171</v>
      </c>
      <c r="L2" s="515"/>
      <c r="M2" s="511" t="s">
        <v>173</v>
      </c>
      <c r="N2" s="514" t="s">
        <v>176</v>
      </c>
      <c r="O2" s="515"/>
      <c r="P2" s="516" t="s">
        <v>119</v>
      </c>
    </row>
    <row r="3" spans="1:16" ht="18" thickBot="1">
      <c r="A3" s="510"/>
      <c r="B3" s="510"/>
      <c r="C3" s="512"/>
      <c r="D3" s="512"/>
      <c r="E3" s="512"/>
      <c r="F3" s="512"/>
      <c r="G3" s="512"/>
      <c r="H3" s="512"/>
      <c r="I3" s="512"/>
      <c r="J3" s="512"/>
      <c r="K3" s="45" t="s">
        <v>160</v>
      </c>
      <c r="L3" s="45" t="s">
        <v>172</v>
      </c>
      <c r="M3" s="512"/>
      <c r="N3" s="45" t="s">
        <v>174</v>
      </c>
      <c r="O3" s="45" t="s">
        <v>175</v>
      </c>
      <c r="P3" s="517"/>
    </row>
    <row r="4" spans="1:16" ht="32">
      <c r="A4" s="229">
        <v>1</v>
      </c>
      <c r="B4" s="225" t="s">
        <v>187</v>
      </c>
      <c r="C4" s="226" t="s">
        <v>125</v>
      </c>
      <c r="D4" s="226" t="s">
        <v>125</v>
      </c>
      <c r="E4" s="226" t="s">
        <v>125</v>
      </c>
      <c r="F4" s="226" t="s">
        <v>1022</v>
      </c>
      <c r="G4" s="226" t="s">
        <v>1081</v>
      </c>
      <c r="H4" s="237" t="s">
        <v>968</v>
      </c>
      <c r="I4" s="225" t="s">
        <v>549</v>
      </c>
      <c r="J4" s="231" t="s">
        <v>2159</v>
      </c>
      <c r="K4" s="231" t="s">
        <v>2126</v>
      </c>
      <c r="L4" s="231" t="s">
        <v>2128</v>
      </c>
      <c r="M4" s="231"/>
      <c r="N4" s="231"/>
      <c r="O4" s="231"/>
      <c r="P4" s="232"/>
    </row>
    <row r="5" spans="1:16">
      <c r="A5" s="229">
        <v>2</v>
      </c>
      <c r="B5" s="225" t="s">
        <v>548</v>
      </c>
      <c r="C5" s="226" t="s">
        <v>125</v>
      </c>
      <c r="D5" s="226" t="s">
        <v>125</v>
      </c>
      <c r="E5" s="226" t="s">
        <v>125</v>
      </c>
      <c r="F5" s="226" t="s">
        <v>2167</v>
      </c>
      <c r="G5" s="226" t="s">
        <v>1081</v>
      </c>
      <c r="H5" s="237" t="s">
        <v>2169</v>
      </c>
      <c r="I5" s="225"/>
      <c r="J5" s="231" t="s">
        <v>1980</v>
      </c>
      <c r="K5" s="231" t="s">
        <v>2114</v>
      </c>
      <c r="L5" s="231" t="s">
        <v>2128</v>
      </c>
      <c r="M5" s="231"/>
      <c r="N5" s="231"/>
      <c r="O5" s="231"/>
      <c r="P5" s="232"/>
    </row>
    <row r="6" spans="1:16">
      <c r="A6" s="229">
        <v>3</v>
      </c>
      <c r="B6" s="225" t="s">
        <v>548</v>
      </c>
      <c r="C6" s="226" t="s">
        <v>125</v>
      </c>
      <c r="D6" s="226" t="s">
        <v>125</v>
      </c>
      <c r="E6" s="226" t="s">
        <v>125</v>
      </c>
      <c r="F6" s="226" t="s">
        <v>1024</v>
      </c>
      <c r="G6" s="226" t="s">
        <v>1587</v>
      </c>
      <c r="H6" s="230" t="s">
        <v>550</v>
      </c>
      <c r="I6" s="225" t="s">
        <v>551</v>
      </c>
      <c r="J6" s="231" t="s">
        <v>2123</v>
      </c>
      <c r="K6" s="231" t="s">
        <v>2149</v>
      </c>
      <c r="L6" s="231" t="s">
        <v>2149</v>
      </c>
      <c r="M6" s="231"/>
      <c r="N6" s="231"/>
      <c r="O6" s="231"/>
      <c r="P6" s="232"/>
    </row>
    <row r="7" spans="1:16">
      <c r="A7" s="229">
        <v>4</v>
      </c>
      <c r="B7" s="225" t="s">
        <v>548</v>
      </c>
      <c r="C7" s="226" t="s">
        <v>125</v>
      </c>
      <c r="D7" s="226" t="s">
        <v>125</v>
      </c>
      <c r="E7" s="226" t="s">
        <v>125</v>
      </c>
      <c r="F7" s="226" t="s">
        <v>1026</v>
      </c>
      <c r="G7" s="226" t="s">
        <v>1224</v>
      </c>
      <c r="H7" s="230" t="s">
        <v>553</v>
      </c>
      <c r="I7" s="225" t="s">
        <v>551</v>
      </c>
      <c r="J7" s="231" t="s">
        <v>2123</v>
      </c>
      <c r="K7" s="231" t="s">
        <v>2130</v>
      </c>
      <c r="L7" s="231" t="s">
        <v>2130</v>
      </c>
      <c r="M7" s="231"/>
      <c r="N7" s="231"/>
      <c r="O7" s="231"/>
      <c r="P7" s="232"/>
    </row>
    <row r="8" spans="1:16">
      <c r="A8" s="229">
        <v>5</v>
      </c>
      <c r="B8" s="225" t="s">
        <v>187</v>
      </c>
      <c r="C8" s="226" t="s">
        <v>125</v>
      </c>
      <c r="D8" s="226" t="s">
        <v>125</v>
      </c>
      <c r="E8" s="226" t="s">
        <v>125</v>
      </c>
      <c r="F8" s="226" t="s">
        <v>1028</v>
      </c>
      <c r="G8" s="226" t="s">
        <v>1288</v>
      </c>
      <c r="H8" s="230" t="s">
        <v>959</v>
      </c>
      <c r="I8" s="225" t="s">
        <v>552</v>
      </c>
      <c r="J8" s="231" t="s">
        <v>2123</v>
      </c>
      <c r="K8" s="231" t="s">
        <v>2133</v>
      </c>
      <c r="L8" s="231" t="s">
        <v>2133</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2053</v>
      </c>
      <c r="K9" s="231" t="s">
        <v>2054</v>
      </c>
      <c r="L9" s="231" t="s">
        <v>2054</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2053</v>
      </c>
      <c r="K10" s="231" t="s">
        <v>2054</v>
      </c>
      <c r="L10" s="231" t="s">
        <v>2054</v>
      </c>
      <c r="M10" s="231"/>
      <c r="N10" s="231"/>
      <c r="O10" s="231"/>
      <c r="P10" s="232"/>
    </row>
    <row r="11" spans="1:16">
      <c r="A11" s="229">
        <v>8</v>
      </c>
      <c r="B11" s="225" t="s">
        <v>548</v>
      </c>
      <c r="C11" s="226" t="s">
        <v>125</v>
      </c>
      <c r="D11" s="226" t="s">
        <v>125</v>
      </c>
      <c r="E11" s="226" t="s">
        <v>125</v>
      </c>
      <c r="F11" s="226" t="s">
        <v>1032</v>
      </c>
      <c r="G11" s="226" t="s">
        <v>1222</v>
      </c>
      <c r="H11" s="230" t="s">
        <v>969</v>
      </c>
      <c r="I11" s="225" t="s">
        <v>557</v>
      </c>
      <c r="J11" s="231" t="s">
        <v>2123</v>
      </c>
      <c r="K11" s="231" t="s">
        <v>2133</v>
      </c>
      <c r="L11" s="231" t="s">
        <v>2133</v>
      </c>
      <c r="M11" s="231"/>
      <c r="N11" s="231"/>
      <c r="O11" s="231"/>
      <c r="P11" s="232"/>
    </row>
    <row r="12" spans="1:16">
      <c r="A12" s="229">
        <v>9</v>
      </c>
      <c r="B12" s="225" t="s">
        <v>548</v>
      </c>
      <c r="C12" s="226" t="s">
        <v>125</v>
      </c>
      <c r="D12" s="226" t="s">
        <v>125</v>
      </c>
      <c r="E12" s="226" t="s">
        <v>125</v>
      </c>
      <c r="F12" s="226" t="s">
        <v>1034</v>
      </c>
      <c r="G12" s="226" t="s">
        <v>1083</v>
      </c>
      <c r="H12" s="249" t="s">
        <v>970</v>
      </c>
      <c r="I12" s="225" t="s">
        <v>557</v>
      </c>
      <c r="J12" s="231" t="s">
        <v>2053</v>
      </c>
      <c r="K12" s="231" t="s">
        <v>2055</v>
      </c>
      <c r="L12" s="231" t="s">
        <v>2055</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2053</v>
      </c>
      <c r="K13" s="231" t="s">
        <v>2055</v>
      </c>
      <c r="L13" s="231" t="s">
        <v>2055</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2053</v>
      </c>
      <c r="K14" s="231" t="s">
        <v>2056</v>
      </c>
      <c r="L14" s="231" t="s">
        <v>2056</v>
      </c>
      <c r="M14" s="231"/>
      <c r="N14" s="231"/>
      <c r="O14" s="231"/>
      <c r="P14" s="232"/>
    </row>
    <row r="15" spans="1:16" ht="31.5" customHeight="1">
      <c r="A15" s="229">
        <v>12</v>
      </c>
      <c r="B15" s="225" t="s">
        <v>548</v>
      </c>
      <c r="C15" s="226" t="s">
        <v>125</v>
      </c>
      <c r="D15" s="226" t="s">
        <v>125</v>
      </c>
      <c r="E15" s="226" t="s">
        <v>125</v>
      </c>
      <c r="F15" s="226" t="s">
        <v>1036</v>
      </c>
      <c r="G15" s="226" t="s">
        <v>1083</v>
      </c>
      <c r="H15" s="237" t="s">
        <v>1018</v>
      </c>
      <c r="I15" s="225" t="s">
        <v>559</v>
      </c>
      <c r="J15" s="231" t="s">
        <v>2053</v>
      </c>
      <c r="K15" s="231" t="s">
        <v>2056</v>
      </c>
      <c r="L15" s="231" t="s">
        <v>2056</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2053</v>
      </c>
      <c r="K16" s="231" t="s">
        <v>2057</v>
      </c>
      <c r="L16" s="231" t="s">
        <v>2057</v>
      </c>
      <c r="M16" s="231"/>
      <c r="N16" s="231"/>
      <c r="O16" s="231"/>
      <c r="P16" s="232"/>
    </row>
    <row r="17" spans="1:16">
      <c r="A17" s="229">
        <v>14</v>
      </c>
      <c r="B17" s="225" t="s">
        <v>548</v>
      </c>
      <c r="C17" s="226" t="s">
        <v>125</v>
      </c>
      <c r="D17" s="226" t="s">
        <v>125</v>
      </c>
      <c r="E17" s="226" t="s">
        <v>125</v>
      </c>
      <c r="F17" s="226" t="s">
        <v>1040</v>
      </c>
      <c r="G17" s="226" t="s">
        <v>1222</v>
      </c>
      <c r="H17" s="230" t="s">
        <v>562</v>
      </c>
      <c r="I17" s="225" t="s">
        <v>563</v>
      </c>
      <c r="J17" s="231" t="s">
        <v>2123</v>
      </c>
      <c r="K17" s="231" t="s">
        <v>2133</v>
      </c>
      <c r="L17" s="231" t="s">
        <v>2133</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2053</v>
      </c>
      <c r="K18" s="231" t="s">
        <v>2057</v>
      </c>
      <c r="L18" s="231" t="s">
        <v>2057</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2053</v>
      </c>
      <c r="K19" s="231" t="s">
        <v>2058</v>
      </c>
      <c r="L19" s="231" t="s">
        <v>2058</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2053</v>
      </c>
      <c r="K20" s="231" t="s">
        <v>2058</v>
      </c>
      <c r="L20" s="231" t="s">
        <v>2058</v>
      </c>
      <c r="M20" s="231"/>
      <c r="N20" s="231"/>
      <c r="O20" s="231"/>
      <c r="P20" s="232"/>
    </row>
    <row r="21" spans="1:16">
      <c r="A21" s="229">
        <v>18</v>
      </c>
      <c r="B21" s="225" t="s">
        <v>548</v>
      </c>
      <c r="C21" s="226" t="s">
        <v>125</v>
      </c>
      <c r="D21" s="226" t="s">
        <v>125</v>
      </c>
      <c r="E21" s="226" t="s">
        <v>125</v>
      </c>
      <c r="F21" s="226" t="s">
        <v>1050</v>
      </c>
      <c r="G21" s="226" t="s">
        <v>1224</v>
      </c>
      <c r="H21" s="230" t="s">
        <v>1048</v>
      </c>
      <c r="I21" s="225" t="s">
        <v>570</v>
      </c>
      <c r="J21" s="231" t="s">
        <v>2123</v>
      </c>
      <c r="K21" s="231" t="s">
        <v>2130</v>
      </c>
      <c r="L21" s="231" t="s">
        <v>2130</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2159</v>
      </c>
      <c r="K22" s="231" t="s">
        <v>2126</v>
      </c>
      <c r="L22" s="231" t="s">
        <v>2128</v>
      </c>
      <c r="M22" s="231"/>
      <c r="N22" s="231"/>
      <c r="O22" s="231"/>
      <c r="P22" s="232"/>
    </row>
    <row r="23" spans="1:16" ht="32">
      <c r="A23" s="229">
        <v>20</v>
      </c>
      <c r="B23" s="225" t="s">
        <v>548</v>
      </c>
      <c r="C23" s="230" t="s">
        <v>546</v>
      </c>
      <c r="D23" s="230" t="s">
        <v>546</v>
      </c>
      <c r="E23" s="230" t="s">
        <v>546</v>
      </c>
      <c r="F23" s="230" t="s">
        <v>1056</v>
      </c>
      <c r="G23" s="230" t="s">
        <v>1083</v>
      </c>
      <c r="H23" s="237" t="s">
        <v>1054</v>
      </c>
      <c r="I23" s="230" t="s">
        <v>571</v>
      </c>
      <c r="J23" s="231" t="s">
        <v>2053</v>
      </c>
      <c r="K23" s="231" t="s">
        <v>2059</v>
      </c>
      <c r="L23" s="231" t="s">
        <v>2059</v>
      </c>
      <c r="M23" s="231"/>
      <c r="N23" s="231"/>
      <c r="O23" s="231"/>
      <c r="P23" s="232"/>
    </row>
    <row r="24" spans="1:16" ht="48">
      <c r="A24" s="229">
        <v>21</v>
      </c>
      <c r="B24" s="225" t="s">
        <v>187</v>
      </c>
      <c r="C24" s="230" t="s">
        <v>142</v>
      </c>
      <c r="D24" s="230" t="s">
        <v>142</v>
      </c>
      <c r="E24" s="230" t="s">
        <v>142</v>
      </c>
      <c r="F24" s="230" t="s">
        <v>1058</v>
      </c>
      <c r="G24" s="230" t="s">
        <v>1083</v>
      </c>
      <c r="H24" s="237" t="s">
        <v>972</v>
      </c>
      <c r="I24" s="230" t="s">
        <v>572</v>
      </c>
      <c r="J24" s="231" t="s">
        <v>2053</v>
      </c>
      <c r="K24" s="231" t="s">
        <v>2059</v>
      </c>
      <c r="L24" s="231" t="s">
        <v>2059</v>
      </c>
      <c r="M24" s="231"/>
      <c r="N24" s="231"/>
      <c r="O24" s="231"/>
      <c r="P24" s="232"/>
    </row>
    <row r="25" spans="1:16" ht="80">
      <c r="A25" s="229">
        <v>22</v>
      </c>
      <c r="B25" s="225" t="s">
        <v>548</v>
      </c>
      <c r="C25" s="230" t="s">
        <v>546</v>
      </c>
      <c r="D25" s="230" t="s">
        <v>546</v>
      </c>
      <c r="E25" s="230" t="s">
        <v>546</v>
      </c>
      <c r="F25" s="230" t="s">
        <v>1058</v>
      </c>
      <c r="G25" s="230" t="s">
        <v>1083</v>
      </c>
      <c r="H25" s="237" t="s">
        <v>973</v>
      </c>
      <c r="I25" s="230" t="s">
        <v>572</v>
      </c>
      <c r="J25" s="231" t="s">
        <v>2053</v>
      </c>
      <c r="K25" s="231" t="s">
        <v>2060</v>
      </c>
      <c r="L25" s="231" t="s">
        <v>2060</v>
      </c>
      <c r="M25" s="231"/>
      <c r="N25" s="231"/>
      <c r="O25" s="231"/>
      <c r="P25" s="232"/>
    </row>
    <row r="26" spans="1:16">
      <c r="A26" s="229">
        <v>23</v>
      </c>
      <c r="B26" s="225" t="s">
        <v>548</v>
      </c>
      <c r="C26" s="230" t="s">
        <v>546</v>
      </c>
      <c r="D26" s="230" t="s">
        <v>546</v>
      </c>
      <c r="E26" s="230" t="s">
        <v>546</v>
      </c>
      <c r="F26" s="230" t="s">
        <v>1060</v>
      </c>
      <c r="G26" s="230" t="s">
        <v>1223</v>
      </c>
      <c r="H26" s="237" t="s">
        <v>974</v>
      </c>
      <c r="I26" s="230" t="s">
        <v>573</v>
      </c>
      <c r="J26" s="231" t="s">
        <v>2123</v>
      </c>
      <c r="K26" s="231" t="s">
        <v>2130</v>
      </c>
      <c r="L26" s="231" t="s">
        <v>2130</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2053</v>
      </c>
      <c r="K27" s="231" t="s">
        <v>2060</v>
      </c>
      <c r="L27" s="231" t="s">
        <v>2060</v>
      </c>
      <c r="M27" s="231"/>
      <c r="N27" s="231"/>
      <c r="O27" s="231"/>
      <c r="P27" s="232"/>
    </row>
    <row r="28" spans="1:16" ht="192">
      <c r="A28" s="229">
        <v>25</v>
      </c>
      <c r="B28" s="225" t="s">
        <v>548</v>
      </c>
      <c r="C28" s="230" t="s">
        <v>575</v>
      </c>
      <c r="D28" s="230" t="s">
        <v>575</v>
      </c>
      <c r="E28" s="230" t="s">
        <v>575</v>
      </c>
      <c r="F28" s="230" t="s">
        <v>1064</v>
      </c>
      <c r="G28" s="230" t="s">
        <v>1083</v>
      </c>
      <c r="H28" s="250" t="s">
        <v>976</v>
      </c>
      <c r="I28" s="230" t="s">
        <v>975</v>
      </c>
      <c r="J28" s="231" t="s">
        <v>2053</v>
      </c>
      <c r="K28" s="231" t="s">
        <v>2124</v>
      </c>
      <c r="L28" s="231" t="s">
        <v>2124</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2053</v>
      </c>
      <c r="K29" s="231" t="s">
        <v>2124</v>
      </c>
      <c r="L29" s="231" t="s">
        <v>2124</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2053</v>
      </c>
      <c r="K30" s="231" t="s">
        <v>2061</v>
      </c>
      <c r="L30" s="231" t="s">
        <v>2061</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2053</v>
      </c>
      <c r="K31" s="231" t="s">
        <v>2061</v>
      </c>
      <c r="L31" s="231" t="s">
        <v>2061</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2053</v>
      </c>
      <c r="K32" s="231" t="s">
        <v>2062</v>
      </c>
      <c r="L32" s="231" t="s">
        <v>2062</v>
      </c>
      <c r="M32" s="231"/>
      <c r="N32" s="231"/>
      <c r="O32" s="231"/>
      <c r="P32" s="232"/>
    </row>
    <row r="33" spans="1:16">
      <c r="A33" s="229">
        <v>30</v>
      </c>
      <c r="B33" s="251" t="s">
        <v>548</v>
      </c>
      <c r="C33" s="252" t="s">
        <v>575</v>
      </c>
      <c r="D33" s="252" t="s">
        <v>575</v>
      </c>
      <c r="E33" s="252" t="s">
        <v>575</v>
      </c>
      <c r="F33" s="252" t="s">
        <v>1070</v>
      </c>
      <c r="G33" s="252" t="s">
        <v>1082</v>
      </c>
      <c r="H33" s="253" t="s">
        <v>984</v>
      </c>
      <c r="I33" s="252" t="s">
        <v>988</v>
      </c>
      <c r="J33" s="231" t="s">
        <v>2158</v>
      </c>
      <c r="K33" s="231" t="s">
        <v>2126</v>
      </c>
      <c r="L33" s="231" t="s">
        <v>2128</v>
      </c>
      <c r="M33" s="231"/>
      <c r="N33" s="231"/>
      <c r="O33" s="231"/>
      <c r="P33" s="232"/>
    </row>
    <row r="34" spans="1:16">
      <c r="A34" s="229">
        <v>31</v>
      </c>
      <c r="B34" s="251" t="s">
        <v>548</v>
      </c>
      <c r="C34" s="252" t="s">
        <v>575</v>
      </c>
      <c r="D34" s="252" t="s">
        <v>575</v>
      </c>
      <c r="E34" s="252" t="s">
        <v>575</v>
      </c>
      <c r="F34" s="252" t="s">
        <v>1070</v>
      </c>
      <c r="G34" s="252" t="s">
        <v>1082</v>
      </c>
      <c r="H34" s="253" t="s">
        <v>985</v>
      </c>
      <c r="I34" s="252" t="s">
        <v>988</v>
      </c>
      <c r="J34" s="231" t="s">
        <v>2158</v>
      </c>
      <c r="K34" s="231" t="s">
        <v>2126</v>
      </c>
      <c r="L34" s="231" t="s">
        <v>2128</v>
      </c>
      <c r="M34" s="231"/>
      <c r="N34" s="231"/>
      <c r="O34" s="231"/>
      <c r="P34" s="232"/>
    </row>
    <row r="35" spans="1:16">
      <c r="A35" s="229">
        <v>32</v>
      </c>
      <c r="B35" s="251" t="s">
        <v>548</v>
      </c>
      <c r="C35" s="252" t="s">
        <v>575</v>
      </c>
      <c r="D35" s="252" t="s">
        <v>575</v>
      </c>
      <c r="E35" s="252" t="s">
        <v>575</v>
      </c>
      <c r="F35" s="252" t="s">
        <v>1070</v>
      </c>
      <c r="G35" s="252" t="s">
        <v>1082</v>
      </c>
      <c r="H35" s="253" t="s">
        <v>986</v>
      </c>
      <c r="I35" s="252" t="s">
        <v>988</v>
      </c>
      <c r="J35" s="231" t="s">
        <v>2158</v>
      </c>
      <c r="K35" s="231" t="s">
        <v>2126</v>
      </c>
      <c r="L35" s="231" t="s">
        <v>2128</v>
      </c>
      <c r="M35" s="231"/>
      <c r="N35" s="231"/>
      <c r="O35" s="231"/>
      <c r="P35" s="232"/>
    </row>
    <row r="36" spans="1:16">
      <c r="A36" s="229">
        <v>33</v>
      </c>
      <c r="B36" s="251" t="s">
        <v>548</v>
      </c>
      <c r="C36" s="252" t="s">
        <v>575</v>
      </c>
      <c r="D36" s="252" t="s">
        <v>575</v>
      </c>
      <c r="E36" s="252" t="s">
        <v>575</v>
      </c>
      <c r="F36" s="252" t="s">
        <v>1070</v>
      </c>
      <c r="G36" s="252" t="s">
        <v>1082</v>
      </c>
      <c r="H36" s="253" t="s">
        <v>987</v>
      </c>
      <c r="I36" s="252" t="s">
        <v>988</v>
      </c>
      <c r="J36" s="231" t="s">
        <v>2158</v>
      </c>
      <c r="K36" s="231" t="s">
        <v>2126</v>
      </c>
      <c r="L36" s="231" t="s">
        <v>2128</v>
      </c>
      <c r="M36" s="231"/>
      <c r="N36" s="231"/>
      <c r="O36" s="231"/>
      <c r="P36" s="232"/>
    </row>
    <row r="37" spans="1:16">
      <c r="A37" s="229">
        <v>34</v>
      </c>
      <c r="B37" s="251" t="s">
        <v>548</v>
      </c>
      <c r="C37" s="252" t="s">
        <v>575</v>
      </c>
      <c r="D37" s="252" t="s">
        <v>575</v>
      </c>
      <c r="E37" s="252" t="s">
        <v>575</v>
      </c>
      <c r="F37" s="252" t="s">
        <v>1072</v>
      </c>
      <c r="G37" s="252" t="s">
        <v>1082</v>
      </c>
      <c r="H37" s="253" t="s">
        <v>989</v>
      </c>
      <c r="I37" s="252" t="s">
        <v>990</v>
      </c>
      <c r="J37" s="231" t="s">
        <v>2158</v>
      </c>
      <c r="K37" s="231" t="s">
        <v>2126</v>
      </c>
      <c r="L37" s="231" t="s">
        <v>2128</v>
      </c>
      <c r="M37" s="231"/>
      <c r="N37" s="231"/>
      <c r="O37" s="231"/>
      <c r="P37" s="232"/>
    </row>
    <row r="38" spans="1:16">
      <c r="A38" s="229">
        <v>35</v>
      </c>
      <c r="B38" s="251" t="s">
        <v>548</v>
      </c>
      <c r="C38" s="252" t="s">
        <v>575</v>
      </c>
      <c r="D38" s="252" t="s">
        <v>575</v>
      </c>
      <c r="E38" s="252" t="s">
        <v>575</v>
      </c>
      <c r="F38" s="252" t="s">
        <v>1074</v>
      </c>
      <c r="G38" s="252" t="s">
        <v>1082</v>
      </c>
      <c r="H38" s="253" t="s">
        <v>991</v>
      </c>
      <c r="I38" s="252" t="s">
        <v>992</v>
      </c>
      <c r="J38" s="231" t="s">
        <v>2158</v>
      </c>
      <c r="K38" s="231" t="s">
        <v>2126</v>
      </c>
      <c r="L38" s="231" t="s">
        <v>2128</v>
      </c>
      <c r="M38" s="231"/>
      <c r="N38" s="231"/>
      <c r="O38" s="231"/>
      <c r="P38" s="232"/>
    </row>
    <row r="39" spans="1:16">
      <c r="A39" s="229">
        <v>36</v>
      </c>
      <c r="B39" s="251" t="s">
        <v>548</v>
      </c>
      <c r="C39" s="252" t="s">
        <v>575</v>
      </c>
      <c r="D39" s="252" t="s">
        <v>575</v>
      </c>
      <c r="E39" s="252" t="s">
        <v>575</v>
      </c>
      <c r="F39" s="252" t="s">
        <v>1074</v>
      </c>
      <c r="G39" s="252" t="s">
        <v>1082</v>
      </c>
      <c r="H39" s="253" t="s">
        <v>993</v>
      </c>
      <c r="I39" s="252" t="s">
        <v>994</v>
      </c>
      <c r="J39" s="231" t="s">
        <v>2158</v>
      </c>
      <c r="K39" s="231" t="s">
        <v>2126</v>
      </c>
      <c r="L39" s="231" t="s">
        <v>2128</v>
      </c>
      <c r="M39" s="231"/>
      <c r="N39" s="231"/>
      <c r="O39" s="231"/>
      <c r="P39" s="232"/>
    </row>
    <row r="40" spans="1:16">
      <c r="A40" s="229">
        <v>37</v>
      </c>
      <c r="B40" s="251" t="s">
        <v>548</v>
      </c>
      <c r="C40" s="252" t="s">
        <v>575</v>
      </c>
      <c r="D40" s="252" t="s">
        <v>575</v>
      </c>
      <c r="E40" s="252" t="s">
        <v>575</v>
      </c>
      <c r="F40" s="252" t="s">
        <v>1075</v>
      </c>
      <c r="G40" s="252" t="s">
        <v>1082</v>
      </c>
      <c r="H40" s="253" t="s">
        <v>995</v>
      </c>
      <c r="I40" s="252" t="s">
        <v>996</v>
      </c>
      <c r="J40" s="231" t="s">
        <v>2158</v>
      </c>
      <c r="K40" s="231" t="s">
        <v>2126</v>
      </c>
      <c r="L40" s="231" t="s">
        <v>2128</v>
      </c>
      <c r="M40" s="231"/>
      <c r="N40" s="231"/>
      <c r="O40" s="231"/>
      <c r="P40" s="232"/>
    </row>
    <row r="41" spans="1:16">
      <c r="A41" s="229">
        <v>38</v>
      </c>
      <c r="B41" s="251" t="s">
        <v>548</v>
      </c>
      <c r="C41" s="252" t="s">
        <v>575</v>
      </c>
      <c r="D41" s="252" t="s">
        <v>575</v>
      </c>
      <c r="E41" s="252" t="s">
        <v>575</v>
      </c>
      <c r="F41" s="252" t="s">
        <v>1075</v>
      </c>
      <c r="G41" s="252" t="s">
        <v>1082</v>
      </c>
      <c r="H41" s="253" t="s">
        <v>997</v>
      </c>
      <c r="I41" s="252" t="s">
        <v>998</v>
      </c>
      <c r="J41" s="231" t="s">
        <v>2158</v>
      </c>
      <c r="K41" s="231" t="s">
        <v>2126</v>
      </c>
      <c r="L41" s="231" t="s">
        <v>2128</v>
      </c>
      <c r="M41" s="231"/>
      <c r="N41" s="231"/>
      <c r="O41" s="231"/>
      <c r="P41" s="232"/>
    </row>
    <row r="42" spans="1:16">
      <c r="A42" s="229">
        <v>39</v>
      </c>
      <c r="B42" s="251" t="s">
        <v>548</v>
      </c>
      <c r="C42" s="252" t="s">
        <v>575</v>
      </c>
      <c r="D42" s="252" t="s">
        <v>575</v>
      </c>
      <c r="E42" s="252" t="s">
        <v>575</v>
      </c>
      <c r="F42" s="252" t="s">
        <v>1077</v>
      </c>
      <c r="G42" s="252" t="s">
        <v>1082</v>
      </c>
      <c r="H42" s="253" t="s">
        <v>999</v>
      </c>
      <c r="I42" s="252" t="s">
        <v>1000</v>
      </c>
      <c r="J42" s="231" t="s">
        <v>2158</v>
      </c>
      <c r="K42" s="231" t="s">
        <v>2126</v>
      </c>
      <c r="L42" s="231" t="s">
        <v>2128</v>
      </c>
      <c r="M42" s="231"/>
      <c r="N42" s="231"/>
      <c r="O42" s="231"/>
      <c r="P42" s="232"/>
    </row>
    <row r="43" spans="1:16">
      <c r="A43" s="229">
        <v>40</v>
      </c>
      <c r="B43" s="251" t="s">
        <v>187</v>
      </c>
      <c r="C43" s="252" t="s">
        <v>509</v>
      </c>
      <c r="D43" s="252" t="s">
        <v>509</v>
      </c>
      <c r="E43" s="252" t="s">
        <v>509</v>
      </c>
      <c r="F43" s="252" t="s">
        <v>1079</v>
      </c>
      <c r="G43" s="252" t="s">
        <v>1082</v>
      </c>
      <c r="H43" s="252" t="s">
        <v>1001</v>
      </c>
      <c r="I43" s="252" t="s">
        <v>1002</v>
      </c>
      <c r="J43" s="231" t="s">
        <v>2158</v>
      </c>
      <c r="K43" s="231" t="s">
        <v>2126</v>
      </c>
      <c r="L43" s="231" t="s">
        <v>2128</v>
      </c>
      <c r="M43" s="231"/>
      <c r="N43" s="231"/>
      <c r="O43" s="231"/>
      <c r="P43" s="232"/>
    </row>
    <row r="44" spans="1:16">
      <c r="A44" s="229">
        <v>41</v>
      </c>
      <c r="B44" s="251" t="s">
        <v>187</v>
      </c>
      <c r="C44" s="252" t="s">
        <v>509</v>
      </c>
      <c r="D44" s="252" t="s">
        <v>509</v>
      </c>
      <c r="E44" s="252" t="s">
        <v>509</v>
      </c>
      <c r="F44" s="252" t="s">
        <v>1079</v>
      </c>
      <c r="G44" s="252" t="s">
        <v>1082</v>
      </c>
      <c r="H44" s="252" t="s">
        <v>1003</v>
      </c>
      <c r="I44" s="252" t="s">
        <v>1005</v>
      </c>
      <c r="J44" s="231" t="s">
        <v>2158</v>
      </c>
      <c r="K44" s="231" t="s">
        <v>2126</v>
      </c>
      <c r="L44" s="231" t="s">
        <v>2128</v>
      </c>
      <c r="M44" s="231"/>
      <c r="N44" s="231"/>
      <c r="O44" s="231"/>
      <c r="P44" s="232"/>
    </row>
    <row r="45" spans="1:16">
      <c r="A45" s="229">
        <v>42</v>
      </c>
      <c r="B45" s="251" t="s">
        <v>187</v>
      </c>
      <c r="C45" s="252" t="s">
        <v>509</v>
      </c>
      <c r="D45" s="252" t="s">
        <v>509</v>
      </c>
      <c r="E45" s="252" t="s">
        <v>509</v>
      </c>
      <c r="F45" s="252" t="s">
        <v>1079</v>
      </c>
      <c r="G45" s="252" t="s">
        <v>1082</v>
      </c>
      <c r="H45" s="252" t="s">
        <v>1004</v>
      </c>
      <c r="I45" s="252" t="s">
        <v>1005</v>
      </c>
      <c r="J45" s="231" t="s">
        <v>2158</v>
      </c>
      <c r="K45" s="231" t="s">
        <v>2126</v>
      </c>
      <c r="L45" s="231" t="s">
        <v>2128</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509" t="s">
        <v>177</v>
      </c>
      <c r="B2" s="509" t="s">
        <v>3</v>
      </c>
      <c r="C2" s="511" t="s">
        <v>1</v>
      </c>
      <c r="D2" s="511" t="s">
        <v>2</v>
      </c>
      <c r="E2" s="511" t="s">
        <v>4</v>
      </c>
      <c r="F2" s="513" t="s">
        <v>1015</v>
      </c>
      <c r="G2" s="513" t="s">
        <v>1016</v>
      </c>
      <c r="H2" s="511" t="s">
        <v>168</v>
      </c>
      <c r="I2" s="511" t="s">
        <v>169</v>
      </c>
      <c r="J2" s="511" t="s">
        <v>170</v>
      </c>
      <c r="K2" s="514" t="s">
        <v>171</v>
      </c>
      <c r="L2" s="515"/>
      <c r="M2" s="511" t="s">
        <v>173</v>
      </c>
      <c r="N2" s="514" t="s">
        <v>176</v>
      </c>
      <c r="O2" s="515"/>
      <c r="P2" s="516" t="s">
        <v>119</v>
      </c>
    </row>
    <row r="3" spans="1:16" ht="18" thickBot="1">
      <c r="A3" s="510"/>
      <c r="B3" s="510"/>
      <c r="C3" s="512"/>
      <c r="D3" s="512"/>
      <c r="E3" s="512"/>
      <c r="F3" s="512"/>
      <c r="G3" s="512"/>
      <c r="H3" s="512"/>
      <c r="I3" s="512"/>
      <c r="J3" s="512"/>
      <c r="K3" s="45" t="s">
        <v>160</v>
      </c>
      <c r="L3" s="45" t="s">
        <v>172</v>
      </c>
      <c r="M3" s="512"/>
      <c r="N3" s="45" t="s">
        <v>174</v>
      </c>
      <c r="O3" s="45" t="s">
        <v>175</v>
      </c>
      <c r="P3" s="517"/>
    </row>
    <row r="4" spans="1:16">
      <c r="A4" s="229">
        <v>1</v>
      </c>
      <c r="B4" s="225" t="s">
        <v>188</v>
      </c>
      <c r="C4" s="225" t="s">
        <v>5</v>
      </c>
      <c r="D4" s="225" t="s">
        <v>5</v>
      </c>
      <c r="E4" s="238" t="s">
        <v>6</v>
      </c>
      <c r="F4" s="238" t="s">
        <v>1157</v>
      </c>
      <c r="G4" s="238" t="s">
        <v>1083</v>
      </c>
      <c r="H4" s="230" t="s">
        <v>1150</v>
      </c>
      <c r="I4" s="239" t="s">
        <v>576</v>
      </c>
      <c r="J4" s="231" t="s">
        <v>2123</v>
      </c>
      <c r="K4" s="231" t="s">
        <v>2054</v>
      </c>
      <c r="L4" s="231" t="s">
        <v>2054</v>
      </c>
      <c r="M4" s="231"/>
      <c r="N4" s="231"/>
      <c r="O4" s="231"/>
      <c r="P4" s="232"/>
    </row>
    <row r="5" spans="1:16">
      <c r="A5" s="229">
        <v>2</v>
      </c>
      <c r="B5" s="225" t="s">
        <v>188</v>
      </c>
      <c r="C5" s="225" t="s">
        <v>5</v>
      </c>
      <c r="D5" s="225" t="s">
        <v>5</v>
      </c>
      <c r="E5" s="238" t="s">
        <v>6</v>
      </c>
      <c r="F5" s="238" t="s">
        <v>1157</v>
      </c>
      <c r="G5" s="238" t="s">
        <v>1083</v>
      </c>
      <c r="H5" s="230" t="s">
        <v>1151</v>
      </c>
      <c r="I5" s="239" t="s">
        <v>577</v>
      </c>
      <c r="J5" s="231" t="s">
        <v>2123</v>
      </c>
      <c r="K5" s="231" t="s">
        <v>2054</v>
      </c>
      <c r="L5" s="231" t="s">
        <v>2054</v>
      </c>
      <c r="M5" s="231"/>
      <c r="N5" s="231"/>
      <c r="O5" s="231"/>
      <c r="P5" s="232"/>
    </row>
    <row r="6" spans="1:16">
      <c r="A6" s="229">
        <v>3</v>
      </c>
      <c r="B6" s="225" t="s">
        <v>188</v>
      </c>
      <c r="C6" s="225" t="s">
        <v>5</v>
      </c>
      <c r="D6" s="225" t="s">
        <v>5</v>
      </c>
      <c r="E6" s="238" t="s">
        <v>6</v>
      </c>
      <c r="F6" s="238" t="s">
        <v>1157</v>
      </c>
      <c r="G6" s="238" t="s">
        <v>1222</v>
      </c>
      <c r="H6" s="230" t="s">
        <v>578</v>
      </c>
      <c r="I6" s="239" t="s">
        <v>579</v>
      </c>
      <c r="J6" s="231" t="s">
        <v>2123</v>
      </c>
      <c r="K6" s="231" t="s">
        <v>2134</v>
      </c>
      <c r="L6" s="231" t="s">
        <v>2134</v>
      </c>
      <c r="M6" s="231"/>
      <c r="N6" s="231"/>
      <c r="O6" s="231"/>
      <c r="P6" s="232"/>
    </row>
    <row r="7" spans="1:16">
      <c r="A7" s="229">
        <v>4</v>
      </c>
      <c r="B7" s="225" t="s">
        <v>188</v>
      </c>
      <c r="C7" s="225" t="s">
        <v>5</v>
      </c>
      <c r="D7" s="225" t="s">
        <v>5</v>
      </c>
      <c r="E7" s="238" t="s">
        <v>6</v>
      </c>
      <c r="F7" s="238" t="s">
        <v>1157</v>
      </c>
      <c r="G7" s="238" t="s">
        <v>1083</v>
      </c>
      <c r="H7" s="230" t="s">
        <v>1152</v>
      </c>
      <c r="I7" s="239" t="s">
        <v>580</v>
      </c>
      <c r="J7" s="231" t="s">
        <v>2123</v>
      </c>
      <c r="K7" s="231" t="s">
        <v>2055</v>
      </c>
      <c r="L7" s="231" t="s">
        <v>2055</v>
      </c>
      <c r="M7" s="231"/>
      <c r="N7" s="231"/>
      <c r="O7" s="231"/>
      <c r="P7" s="232"/>
    </row>
    <row r="8" spans="1:16">
      <c r="A8" s="229">
        <v>5</v>
      </c>
      <c r="B8" s="225" t="s">
        <v>188</v>
      </c>
      <c r="C8" s="225" t="s">
        <v>5</v>
      </c>
      <c r="D8" s="225" t="s">
        <v>5</v>
      </c>
      <c r="E8" s="238" t="s">
        <v>6</v>
      </c>
      <c r="F8" s="238" t="s">
        <v>1157</v>
      </c>
      <c r="G8" s="238" t="s">
        <v>1224</v>
      </c>
      <c r="H8" s="230" t="s">
        <v>1006</v>
      </c>
      <c r="I8" s="239" t="s">
        <v>580</v>
      </c>
      <c r="J8" s="231" t="s">
        <v>2123</v>
      </c>
      <c r="K8" s="231" t="s">
        <v>2131</v>
      </c>
      <c r="L8" s="231" t="s">
        <v>2131</v>
      </c>
      <c r="M8" s="231"/>
      <c r="N8" s="231"/>
      <c r="O8" s="231"/>
      <c r="P8" s="232"/>
    </row>
    <row r="9" spans="1:16">
      <c r="A9" s="229">
        <v>6</v>
      </c>
      <c r="B9" s="225" t="s">
        <v>188</v>
      </c>
      <c r="C9" s="225" t="s">
        <v>5</v>
      </c>
      <c r="D9" s="225" t="s">
        <v>5</v>
      </c>
      <c r="E9" s="238" t="s">
        <v>6</v>
      </c>
      <c r="F9" s="238" t="s">
        <v>1157</v>
      </c>
      <c r="G9" s="238" t="s">
        <v>1083</v>
      </c>
      <c r="H9" s="230" t="s">
        <v>581</v>
      </c>
      <c r="I9" s="239" t="s">
        <v>582</v>
      </c>
      <c r="J9" s="231" t="s">
        <v>2123</v>
      </c>
      <c r="K9" s="231" t="s">
        <v>2055</v>
      </c>
      <c r="L9" s="231" t="s">
        <v>2055</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2053</v>
      </c>
      <c r="K10" s="231" t="s">
        <v>2146</v>
      </c>
      <c r="L10" s="231" t="s">
        <v>2146</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2123</v>
      </c>
      <c r="K11" s="231" t="s">
        <v>2056</v>
      </c>
      <c r="L11" s="231" t="s">
        <v>2056</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2123</v>
      </c>
      <c r="K12" s="231" t="s">
        <v>2056</v>
      </c>
      <c r="L12" s="231" t="s">
        <v>2056</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2123</v>
      </c>
      <c r="K13" s="231" t="s">
        <v>2057</v>
      </c>
      <c r="L13" s="231" t="s">
        <v>2057</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2053</v>
      </c>
      <c r="K14" s="231" t="s">
        <v>2146</v>
      </c>
      <c r="L14" s="231" t="s">
        <v>2146</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2123</v>
      </c>
      <c r="K15" s="231" t="s">
        <v>2057</v>
      </c>
      <c r="L15" s="231" t="s">
        <v>2057</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2053</v>
      </c>
      <c r="K16" s="231" t="s">
        <v>2133</v>
      </c>
      <c r="L16" s="231" t="s">
        <v>2133</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2123</v>
      </c>
      <c r="K17" s="231" t="s">
        <v>2058</v>
      </c>
      <c r="L17" s="231" t="s">
        <v>2058</v>
      </c>
      <c r="M17" s="231"/>
      <c r="N17" s="231"/>
      <c r="O17" s="231"/>
      <c r="P17" s="232"/>
    </row>
    <row r="18" spans="1:16">
      <c r="A18" s="229">
        <v>15</v>
      </c>
      <c r="B18" s="225" t="s">
        <v>188</v>
      </c>
      <c r="C18" s="230" t="s">
        <v>19</v>
      </c>
      <c r="D18" s="230" t="s">
        <v>19</v>
      </c>
      <c r="E18" s="230" t="s">
        <v>20</v>
      </c>
      <c r="F18" s="263" t="s">
        <v>1161</v>
      </c>
      <c r="G18" s="230" t="s">
        <v>1083</v>
      </c>
      <c r="H18" s="230" t="s">
        <v>1156</v>
      </c>
      <c r="I18" s="230" t="s">
        <v>593</v>
      </c>
      <c r="J18" s="231" t="s">
        <v>2123</v>
      </c>
      <c r="K18" s="231" t="s">
        <v>2058</v>
      </c>
      <c r="L18" s="231" t="s">
        <v>2058</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509" t="s">
        <v>177</v>
      </c>
      <c r="B2" s="511" t="s">
        <v>3</v>
      </c>
      <c r="C2" s="511" t="s">
        <v>1</v>
      </c>
      <c r="D2" s="511" t="s">
        <v>2</v>
      </c>
      <c r="E2" s="511" t="s">
        <v>4</v>
      </c>
      <c r="F2" s="513" t="s">
        <v>1015</v>
      </c>
      <c r="G2" s="513" t="s">
        <v>1016</v>
      </c>
      <c r="H2" s="511" t="s">
        <v>168</v>
      </c>
      <c r="I2" s="511" t="s">
        <v>169</v>
      </c>
      <c r="J2" s="511" t="s">
        <v>170</v>
      </c>
      <c r="K2" s="514" t="s">
        <v>171</v>
      </c>
      <c r="L2" s="515"/>
      <c r="M2" s="511" t="s">
        <v>173</v>
      </c>
      <c r="N2" s="514" t="s">
        <v>176</v>
      </c>
      <c r="O2" s="515"/>
      <c r="P2" s="516" t="s">
        <v>119</v>
      </c>
    </row>
    <row r="3" spans="1:16" ht="18" thickBot="1">
      <c r="A3" s="510"/>
      <c r="B3" s="512"/>
      <c r="C3" s="512"/>
      <c r="D3" s="512"/>
      <c r="E3" s="512"/>
      <c r="F3" s="512"/>
      <c r="G3" s="512"/>
      <c r="H3" s="512"/>
      <c r="I3" s="512"/>
      <c r="J3" s="512"/>
      <c r="K3" s="45" t="s">
        <v>160</v>
      </c>
      <c r="L3" s="45" t="s">
        <v>172</v>
      </c>
      <c r="M3" s="512"/>
      <c r="N3" s="45" t="s">
        <v>174</v>
      </c>
      <c r="O3" s="45" t="s">
        <v>175</v>
      </c>
      <c r="P3" s="517"/>
    </row>
    <row r="4" spans="1:16">
      <c r="A4" s="224">
        <v>1</v>
      </c>
      <c r="B4" s="225" t="s">
        <v>668</v>
      </c>
      <c r="C4" s="225" t="s">
        <v>669</v>
      </c>
      <c r="D4" s="225" t="s">
        <v>669</v>
      </c>
      <c r="E4" s="225" t="s">
        <v>608</v>
      </c>
      <c r="F4" s="239" t="s">
        <v>1172</v>
      </c>
      <c r="G4" s="225" t="s">
        <v>1081</v>
      </c>
      <c r="H4" s="239" t="s">
        <v>1169</v>
      </c>
      <c r="I4" s="225" t="s">
        <v>607</v>
      </c>
      <c r="J4" s="240" t="s">
        <v>2123</v>
      </c>
      <c r="K4" s="240" t="s">
        <v>2118</v>
      </c>
      <c r="L4" s="240" t="s">
        <v>2118</v>
      </c>
      <c r="M4" s="240"/>
      <c r="N4" s="240"/>
      <c r="O4" s="240"/>
      <c r="P4" s="228"/>
    </row>
    <row r="5" spans="1:16">
      <c r="A5" s="229">
        <v>2</v>
      </c>
      <c r="B5" s="225" t="s">
        <v>189</v>
      </c>
      <c r="C5" s="225" t="s">
        <v>26</v>
      </c>
      <c r="D5" s="225" t="s">
        <v>26</v>
      </c>
      <c r="E5" s="225" t="s">
        <v>27</v>
      </c>
      <c r="F5" s="262" t="s">
        <v>1173</v>
      </c>
      <c r="G5" s="225" t="s">
        <v>1081</v>
      </c>
      <c r="H5" s="262" t="s">
        <v>1170</v>
      </c>
      <c r="I5" s="225" t="s">
        <v>607</v>
      </c>
      <c r="J5" s="240" t="s">
        <v>2123</v>
      </c>
      <c r="K5" s="240" t="s">
        <v>2118</v>
      </c>
      <c r="L5" s="240" t="s">
        <v>2118</v>
      </c>
      <c r="M5" s="231"/>
      <c r="N5" s="231"/>
      <c r="O5" s="231"/>
      <c r="P5" s="232"/>
    </row>
    <row r="6" spans="1:16">
      <c r="A6" s="229">
        <v>3</v>
      </c>
      <c r="B6" s="225" t="s">
        <v>189</v>
      </c>
      <c r="C6" s="225" t="s">
        <v>26</v>
      </c>
      <c r="D6" s="225" t="s">
        <v>26</v>
      </c>
      <c r="E6" s="225" t="s">
        <v>27</v>
      </c>
      <c r="F6" s="262" t="s">
        <v>1173</v>
      </c>
      <c r="G6" s="225" t="s">
        <v>1083</v>
      </c>
      <c r="H6" s="262" t="s">
        <v>1171</v>
      </c>
      <c r="I6" s="225" t="s">
        <v>607</v>
      </c>
      <c r="J6" s="240" t="s">
        <v>2123</v>
      </c>
      <c r="K6" s="240" t="s">
        <v>2059</v>
      </c>
      <c r="L6" s="240" t="s">
        <v>2059</v>
      </c>
      <c r="M6" s="231"/>
      <c r="N6" s="231"/>
      <c r="O6" s="231"/>
      <c r="P6" s="232"/>
    </row>
    <row r="7" spans="1:16">
      <c r="A7" s="224">
        <v>4</v>
      </c>
      <c r="B7" s="225" t="s">
        <v>668</v>
      </c>
      <c r="C7" s="225" t="s">
        <v>669</v>
      </c>
      <c r="D7" s="225" t="s">
        <v>669</v>
      </c>
      <c r="E7" s="225" t="s">
        <v>608</v>
      </c>
      <c r="F7" s="225" t="s">
        <v>1200</v>
      </c>
      <c r="G7" s="225" t="s">
        <v>1083</v>
      </c>
      <c r="H7" s="230" t="s">
        <v>1204</v>
      </c>
      <c r="I7" s="225" t="s">
        <v>607</v>
      </c>
      <c r="J7" s="240" t="s">
        <v>2123</v>
      </c>
      <c r="K7" s="240" t="s">
        <v>2059</v>
      </c>
      <c r="L7" s="240" t="s">
        <v>2059</v>
      </c>
      <c r="M7" s="231"/>
      <c r="N7" s="231"/>
      <c r="O7" s="231"/>
      <c r="P7" s="232"/>
    </row>
    <row r="8" spans="1:16">
      <c r="A8" s="229">
        <v>5</v>
      </c>
      <c r="B8" s="225" t="s">
        <v>189</v>
      </c>
      <c r="C8" s="225" t="s">
        <v>26</v>
      </c>
      <c r="D8" s="225" t="s">
        <v>26</v>
      </c>
      <c r="E8" s="225" t="s">
        <v>27</v>
      </c>
      <c r="F8" s="225" t="s">
        <v>1200</v>
      </c>
      <c r="G8" s="225" t="s">
        <v>1083</v>
      </c>
      <c r="H8" s="230" t="s">
        <v>1206</v>
      </c>
      <c r="I8" s="225" t="s">
        <v>607</v>
      </c>
      <c r="J8" s="240" t="s">
        <v>2123</v>
      </c>
      <c r="K8" s="240" t="s">
        <v>2060</v>
      </c>
      <c r="L8" s="240" t="s">
        <v>2060</v>
      </c>
      <c r="M8" s="231"/>
      <c r="N8" s="231"/>
      <c r="O8" s="231"/>
      <c r="P8" s="232"/>
    </row>
    <row r="9" spans="1:16">
      <c r="A9" s="229">
        <v>6</v>
      </c>
      <c r="B9" s="225" t="s">
        <v>668</v>
      </c>
      <c r="C9" s="225" t="s">
        <v>669</v>
      </c>
      <c r="D9" s="225" t="s">
        <v>669</v>
      </c>
      <c r="E9" s="225" t="s">
        <v>608</v>
      </c>
      <c r="F9" s="225" t="s">
        <v>1200</v>
      </c>
      <c r="G9" s="225" t="s">
        <v>1081</v>
      </c>
      <c r="H9" s="230" t="s">
        <v>1202</v>
      </c>
      <c r="I9" s="225" t="s">
        <v>607</v>
      </c>
      <c r="J9" s="240" t="s">
        <v>2123</v>
      </c>
      <c r="K9" s="240" t="s">
        <v>2122</v>
      </c>
      <c r="L9" s="240" t="s">
        <v>2122</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2053</v>
      </c>
      <c r="K10" s="231" t="s">
        <v>2157</v>
      </c>
      <c r="L10" s="231" t="s">
        <v>2157</v>
      </c>
      <c r="M10" s="231"/>
      <c r="N10" s="231"/>
      <c r="O10" s="231"/>
      <c r="P10" s="232"/>
    </row>
    <row r="11" spans="1:16">
      <c r="A11" s="224">
        <v>8</v>
      </c>
      <c r="B11" s="225" t="s">
        <v>668</v>
      </c>
      <c r="C11" s="225" t="s">
        <v>669</v>
      </c>
      <c r="D11" s="225" t="s">
        <v>669</v>
      </c>
      <c r="E11" s="225" t="s">
        <v>608</v>
      </c>
      <c r="F11" s="225" t="s">
        <v>1162</v>
      </c>
      <c r="G11" s="225" t="s">
        <v>1168</v>
      </c>
      <c r="H11" s="230" t="s">
        <v>1174</v>
      </c>
      <c r="I11" s="225" t="s">
        <v>607</v>
      </c>
      <c r="J11" s="231" t="s">
        <v>2053</v>
      </c>
      <c r="K11" s="231" t="s">
        <v>2133</v>
      </c>
      <c r="L11" s="231" t="s">
        <v>2133</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2053</v>
      </c>
      <c r="K12" s="231" t="s">
        <v>2157</v>
      </c>
      <c r="L12" s="231" t="s">
        <v>2157</v>
      </c>
      <c r="M12" s="231"/>
      <c r="N12" s="231"/>
      <c r="O12" s="231"/>
      <c r="P12" s="232"/>
    </row>
    <row r="13" spans="1:16">
      <c r="A13" s="229">
        <v>10</v>
      </c>
      <c r="B13" s="225" t="s">
        <v>668</v>
      </c>
      <c r="C13" s="225" t="s">
        <v>669</v>
      </c>
      <c r="D13" s="225" t="s">
        <v>669</v>
      </c>
      <c r="E13" s="225" t="s">
        <v>608</v>
      </c>
      <c r="F13" s="225" t="s">
        <v>1214</v>
      </c>
      <c r="G13" s="225" t="s">
        <v>1288</v>
      </c>
      <c r="H13" s="230" t="s">
        <v>1881</v>
      </c>
      <c r="I13" s="225" t="s">
        <v>613</v>
      </c>
      <c r="J13" s="231" t="s">
        <v>2123</v>
      </c>
      <c r="K13" s="231" t="s">
        <v>2134</v>
      </c>
      <c r="L13" s="231" t="s">
        <v>2134</v>
      </c>
      <c r="M13" s="231"/>
      <c r="N13" s="231"/>
      <c r="O13" s="231"/>
      <c r="P13" s="232"/>
    </row>
    <row r="14" spans="1:16">
      <c r="A14" s="229">
        <v>11</v>
      </c>
      <c r="B14" s="225" t="s">
        <v>668</v>
      </c>
      <c r="C14" s="225" t="s">
        <v>669</v>
      </c>
      <c r="D14" s="225" t="s">
        <v>669</v>
      </c>
      <c r="E14" s="225" t="s">
        <v>608</v>
      </c>
      <c r="F14" s="225" t="s">
        <v>1214</v>
      </c>
      <c r="G14" s="230" t="s">
        <v>1083</v>
      </c>
      <c r="H14" s="230" t="s">
        <v>611</v>
      </c>
      <c r="I14" s="225" t="s">
        <v>613</v>
      </c>
      <c r="J14" s="240" t="s">
        <v>2123</v>
      </c>
      <c r="K14" s="240" t="s">
        <v>2060</v>
      </c>
      <c r="L14" s="240" t="s">
        <v>2060</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2053</v>
      </c>
      <c r="K15" s="231" t="s">
        <v>2157</v>
      </c>
      <c r="L15" s="231" t="s">
        <v>2157</v>
      </c>
      <c r="M15" s="231"/>
      <c r="N15" s="231"/>
      <c r="O15" s="231"/>
      <c r="P15" s="232"/>
    </row>
    <row r="16" spans="1:16">
      <c r="A16" s="229">
        <v>13</v>
      </c>
      <c r="B16" s="225" t="s">
        <v>668</v>
      </c>
      <c r="C16" s="225" t="s">
        <v>669</v>
      </c>
      <c r="D16" s="225" t="s">
        <v>669</v>
      </c>
      <c r="E16" s="225" t="s">
        <v>608</v>
      </c>
      <c r="F16" s="225" t="s">
        <v>1214</v>
      </c>
      <c r="G16" s="230" t="s">
        <v>1083</v>
      </c>
      <c r="H16" s="230" t="s">
        <v>1212</v>
      </c>
      <c r="I16" s="225" t="s">
        <v>613</v>
      </c>
      <c r="J16" s="240" t="s">
        <v>2123</v>
      </c>
      <c r="K16" s="240" t="s">
        <v>2061</v>
      </c>
      <c r="L16" s="240" t="s">
        <v>2061</v>
      </c>
      <c r="M16" s="231"/>
      <c r="N16" s="231"/>
      <c r="O16" s="231"/>
      <c r="P16" s="232"/>
    </row>
    <row r="17" spans="1:16" ht="32">
      <c r="A17" s="229">
        <v>14</v>
      </c>
      <c r="B17" s="225" t="s">
        <v>668</v>
      </c>
      <c r="C17" s="225" t="s">
        <v>669</v>
      </c>
      <c r="D17" s="225" t="s">
        <v>669</v>
      </c>
      <c r="E17" s="225" t="s">
        <v>608</v>
      </c>
      <c r="F17" s="225" t="s">
        <v>1214</v>
      </c>
      <c r="G17" s="230" t="s">
        <v>1083</v>
      </c>
      <c r="H17" s="237" t="s">
        <v>1176</v>
      </c>
      <c r="I17" s="225" t="s">
        <v>613</v>
      </c>
      <c r="J17" s="240" t="s">
        <v>2123</v>
      </c>
      <c r="K17" s="240" t="s">
        <v>2061</v>
      </c>
      <c r="L17" s="240" t="s">
        <v>2061</v>
      </c>
      <c r="M17" s="231"/>
      <c r="N17" s="231"/>
      <c r="O17" s="231"/>
      <c r="P17" s="232"/>
    </row>
    <row r="18" spans="1:16">
      <c r="A18" s="229">
        <v>15</v>
      </c>
      <c r="B18" s="225" t="s">
        <v>668</v>
      </c>
      <c r="C18" s="225" t="s">
        <v>669</v>
      </c>
      <c r="D18" s="225" t="s">
        <v>669</v>
      </c>
      <c r="E18" s="225" t="s">
        <v>608</v>
      </c>
      <c r="F18" s="225" t="s">
        <v>1214</v>
      </c>
      <c r="G18" s="230" t="s">
        <v>1083</v>
      </c>
      <c r="H18" s="230" t="s">
        <v>1178</v>
      </c>
      <c r="I18" s="225" t="s">
        <v>613</v>
      </c>
      <c r="J18" s="240" t="s">
        <v>2123</v>
      </c>
      <c r="K18" s="240" t="s">
        <v>2062</v>
      </c>
      <c r="L18" s="240" t="s">
        <v>2062</v>
      </c>
      <c r="M18" s="231"/>
      <c r="N18" s="231"/>
      <c r="O18" s="231"/>
      <c r="P18" s="232"/>
    </row>
    <row r="19" spans="1:16">
      <c r="A19" s="224">
        <v>16</v>
      </c>
      <c r="B19" s="225" t="s">
        <v>189</v>
      </c>
      <c r="C19" s="225" t="s">
        <v>26</v>
      </c>
      <c r="D19" s="225" t="s">
        <v>26</v>
      </c>
      <c r="E19" s="225" t="s">
        <v>27</v>
      </c>
      <c r="F19" s="225" t="s">
        <v>1214</v>
      </c>
      <c r="G19" s="230" t="s">
        <v>1083</v>
      </c>
      <c r="H19" s="230" t="s">
        <v>1180</v>
      </c>
      <c r="I19" s="225" t="s">
        <v>613</v>
      </c>
      <c r="J19" s="240" t="s">
        <v>2123</v>
      </c>
      <c r="K19" s="240" t="s">
        <v>2062</v>
      </c>
      <c r="L19" s="240" t="s">
        <v>2062</v>
      </c>
      <c r="M19" s="231"/>
      <c r="N19" s="231"/>
      <c r="O19" s="231"/>
      <c r="P19" s="232"/>
    </row>
    <row r="20" spans="1:16" ht="48">
      <c r="A20" s="229">
        <v>17</v>
      </c>
      <c r="B20" s="225" t="s">
        <v>668</v>
      </c>
      <c r="C20" s="225" t="s">
        <v>669</v>
      </c>
      <c r="D20" s="225" t="s">
        <v>669</v>
      </c>
      <c r="E20" s="225" t="s">
        <v>608</v>
      </c>
      <c r="F20" s="225" t="s">
        <v>1200</v>
      </c>
      <c r="G20" s="230" t="s">
        <v>1083</v>
      </c>
      <c r="H20" s="237" t="s">
        <v>1182</v>
      </c>
      <c r="I20" s="225" t="s">
        <v>614</v>
      </c>
      <c r="J20" s="240" t="s">
        <v>2123</v>
      </c>
      <c r="K20" s="240" t="s">
        <v>2063</v>
      </c>
      <c r="L20" s="240" t="s">
        <v>2063</v>
      </c>
      <c r="M20" s="231"/>
      <c r="N20" s="231"/>
      <c r="O20" s="231"/>
      <c r="P20" s="232"/>
    </row>
    <row r="21" spans="1:16" ht="32">
      <c r="A21" s="229">
        <v>18</v>
      </c>
      <c r="B21" s="225" t="s">
        <v>668</v>
      </c>
      <c r="C21" s="225" t="s">
        <v>669</v>
      </c>
      <c r="D21" s="225" t="s">
        <v>669</v>
      </c>
      <c r="E21" s="225" t="s">
        <v>608</v>
      </c>
      <c r="F21" s="225" t="s">
        <v>1200</v>
      </c>
      <c r="G21" s="230" t="s">
        <v>1083</v>
      </c>
      <c r="H21" s="237" t="s">
        <v>1184</v>
      </c>
      <c r="I21" s="225" t="s">
        <v>614</v>
      </c>
      <c r="J21" s="240" t="s">
        <v>2123</v>
      </c>
      <c r="K21" s="240" t="s">
        <v>2063</v>
      </c>
      <c r="L21" s="240" t="s">
        <v>2063</v>
      </c>
      <c r="M21" s="231"/>
      <c r="N21" s="231"/>
      <c r="O21" s="231"/>
      <c r="P21" s="232"/>
    </row>
    <row r="22" spans="1:16" ht="48">
      <c r="A22" s="229">
        <v>19</v>
      </c>
      <c r="B22" s="225" t="s">
        <v>668</v>
      </c>
      <c r="C22" s="225" t="s">
        <v>669</v>
      </c>
      <c r="D22" s="225" t="s">
        <v>669</v>
      </c>
      <c r="E22" s="230" t="s">
        <v>615</v>
      </c>
      <c r="F22" s="230" t="s">
        <v>1200</v>
      </c>
      <c r="G22" s="230" t="s">
        <v>1083</v>
      </c>
      <c r="H22" s="237" t="s">
        <v>1182</v>
      </c>
      <c r="I22" s="225" t="s">
        <v>616</v>
      </c>
      <c r="J22" s="240" t="s">
        <v>2123</v>
      </c>
      <c r="K22" s="240" t="s">
        <v>2064</v>
      </c>
      <c r="L22" s="240" t="s">
        <v>2064</v>
      </c>
      <c r="M22" s="231"/>
      <c r="N22" s="231"/>
      <c r="O22" s="231"/>
      <c r="P22" s="232"/>
    </row>
    <row r="23" spans="1:16" ht="32">
      <c r="A23" s="224">
        <v>20</v>
      </c>
      <c r="B23" s="225" t="s">
        <v>668</v>
      </c>
      <c r="C23" s="225" t="s">
        <v>669</v>
      </c>
      <c r="D23" s="225" t="s">
        <v>669</v>
      </c>
      <c r="E23" s="230" t="s">
        <v>615</v>
      </c>
      <c r="F23" s="230" t="s">
        <v>1200</v>
      </c>
      <c r="G23" s="230" t="s">
        <v>1083</v>
      </c>
      <c r="H23" s="237" t="s">
        <v>1184</v>
      </c>
      <c r="I23" s="225" t="s">
        <v>616</v>
      </c>
      <c r="J23" s="240" t="s">
        <v>2123</v>
      </c>
      <c r="K23" s="240" t="s">
        <v>2064</v>
      </c>
      <c r="L23" s="240" t="s">
        <v>2064</v>
      </c>
      <c r="M23" s="231"/>
      <c r="N23" s="231"/>
      <c r="O23" s="231"/>
      <c r="P23" s="232"/>
    </row>
    <row r="24" spans="1:16">
      <c r="A24" s="229">
        <v>21</v>
      </c>
      <c r="B24" s="225" t="s">
        <v>668</v>
      </c>
      <c r="C24" s="225" t="s">
        <v>669</v>
      </c>
      <c r="D24" s="225" t="s">
        <v>669</v>
      </c>
      <c r="E24" s="230" t="s">
        <v>615</v>
      </c>
      <c r="F24" s="230" t="s">
        <v>1200</v>
      </c>
      <c r="G24" s="230" t="s">
        <v>1083</v>
      </c>
      <c r="H24" s="230" t="s">
        <v>1208</v>
      </c>
      <c r="I24" s="225" t="s">
        <v>621</v>
      </c>
      <c r="J24" s="240" t="s">
        <v>2123</v>
      </c>
      <c r="K24" s="240" t="s">
        <v>2065</v>
      </c>
      <c r="L24" s="240" t="s">
        <v>2065</v>
      </c>
      <c r="M24" s="231"/>
      <c r="N24" s="231"/>
      <c r="O24" s="231"/>
      <c r="P24" s="232"/>
    </row>
    <row r="25" spans="1:16">
      <c r="A25" s="229">
        <v>22</v>
      </c>
      <c r="B25" s="225" t="s">
        <v>668</v>
      </c>
      <c r="C25" s="225" t="s">
        <v>669</v>
      </c>
      <c r="D25" s="225" t="s">
        <v>669</v>
      </c>
      <c r="E25" s="230" t="s">
        <v>615</v>
      </c>
      <c r="F25" s="230" t="s">
        <v>1200</v>
      </c>
      <c r="G25" s="230" t="s">
        <v>1083</v>
      </c>
      <c r="H25" s="230" t="s">
        <v>1206</v>
      </c>
      <c r="I25" s="225" t="s">
        <v>621</v>
      </c>
      <c r="J25" s="240" t="s">
        <v>2123</v>
      </c>
      <c r="K25" s="240" t="s">
        <v>2065</v>
      </c>
      <c r="L25" s="240" t="s">
        <v>2065</v>
      </c>
      <c r="M25" s="231"/>
      <c r="N25" s="231"/>
      <c r="O25" s="231"/>
      <c r="P25" s="232"/>
    </row>
    <row r="26" spans="1:16">
      <c r="A26" s="229">
        <v>23</v>
      </c>
      <c r="B26" s="225" t="s">
        <v>668</v>
      </c>
      <c r="C26" s="225" t="s">
        <v>669</v>
      </c>
      <c r="D26" s="225" t="s">
        <v>669</v>
      </c>
      <c r="E26" s="230" t="s">
        <v>615</v>
      </c>
      <c r="F26" s="230" t="s">
        <v>1200</v>
      </c>
      <c r="G26" s="230" t="s">
        <v>1083</v>
      </c>
      <c r="H26" s="230" t="s">
        <v>617</v>
      </c>
      <c r="I26" s="225" t="s">
        <v>622</v>
      </c>
      <c r="J26" s="240" t="s">
        <v>2123</v>
      </c>
      <c r="K26" s="240" t="s">
        <v>2066</v>
      </c>
      <c r="L26" s="240" t="s">
        <v>2066</v>
      </c>
      <c r="M26" s="231"/>
      <c r="N26" s="231"/>
      <c r="O26" s="231"/>
      <c r="P26" s="232"/>
    </row>
    <row r="27" spans="1:16">
      <c r="A27" s="224">
        <v>24</v>
      </c>
      <c r="B27" s="225" t="s">
        <v>668</v>
      </c>
      <c r="C27" s="225" t="s">
        <v>669</v>
      </c>
      <c r="D27" s="225" t="s">
        <v>669</v>
      </c>
      <c r="E27" s="230" t="s">
        <v>615</v>
      </c>
      <c r="F27" s="230" t="s">
        <v>1214</v>
      </c>
      <c r="G27" s="230" t="s">
        <v>1083</v>
      </c>
      <c r="H27" s="230" t="s">
        <v>618</v>
      </c>
      <c r="I27" s="225" t="s">
        <v>622</v>
      </c>
      <c r="J27" s="240" t="s">
        <v>2123</v>
      </c>
      <c r="K27" s="240" t="s">
        <v>2066</v>
      </c>
      <c r="L27" s="240" t="s">
        <v>2066</v>
      </c>
      <c r="M27" s="231"/>
      <c r="N27" s="231"/>
      <c r="O27" s="231"/>
      <c r="P27" s="232"/>
    </row>
    <row r="28" spans="1:16">
      <c r="A28" s="229">
        <v>25</v>
      </c>
      <c r="B28" s="225" t="s">
        <v>668</v>
      </c>
      <c r="C28" s="225" t="s">
        <v>669</v>
      </c>
      <c r="D28" s="225" t="s">
        <v>669</v>
      </c>
      <c r="E28" s="230" t="s">
        <v>615</v>
      </c>
      <c r="F28" s="230" t="s">
        <v>1214</v>
      </c>
      <c r="G28" s="230" t="s">
        <v>1083</v>
      </c>
      <c r="H28" s="230" t="s">
        <v>619</v>
      </c>
      <c r="I28" s="225" t="s">
        <v>622</v>
      </c>
      <c r="J28" s="240" t="s">
        <v>2123</v>
      </c>
      <c r="K28" s="240" t="s">
        <v>2067</v>
      </c>
      <c r="L28" s="240" t="s">
        <v>2067</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2053</v>
      </c>
      <c r="K29" s="231" t="s">
        <v>2147</v>
      </c>
      <c r="L29" s="231" t="s">
        <v>2147</v>
      </c>
      <c r="M29" s="231"/>
      <c r="N29" s="231"/>
      <c r="O29" s="231"/>
      <c r="P29" s="232"/>
    </row>
    <row r="30" spans="1:16">
      <c r="A30" s="229">
        <v>27</v>
      </c>
      <c r="B30" s="225" t="s">
        <v>668</v>
      </c>
      <c r="C30" s="225" t="s">
        <v>669</v>
      </c>
      <c r="D30" s="225" t="s">
        <v>669</v>
      </c>
      <c r="E30" s="230" t="s">
        <v>615</v>
      </c>
      <c r="F30" s="230" t="s">
        <v>1214</v>
      </c>
      <c r="G30" s="230" t="s">
        <v>1224</v>
      </c>
      <c r="H30" s="230" t="s">
        <v>623</v>
      </c>
      <c r="I30" s="225" t="s">
        <v>622</v>
      </c>
      <c r="J30" s="231" t="s">
        <v>2123</v>
      </c>
      <c r="K30" s="231" t="s">
        <v>2131</v>
      </c>
      <c r="L30" s="231" t="s">
        <v>2131</v>
      </c>
      <c r="M30" s="231"/>
      <c r="N30" s="231"/>
      <c r="O30" s="231"/>
      <c r="P30" s="232"/>
    </row>
    <row r="31" spans="1:16">
      <c r="A31" s="224">
        <v>28</v>
      </c>
      <c r="B31" s="225" t="s">
        <v>668</v>
      </c>
      <c r="C31" s="225" t="s">
        <v>669</v>
      </c>
      <c r="D31" s="225" t="s">
        <v>669</v>
      </c>
      <c r="E31" s="230" t="s">
        <v>671</v>
      </c>
      <c r="F31" s="230" t="s">
        <v>1216</v>
      </c>
      <c r="G31" s="230" t="s">
        <v>1083</v>
      </c>
      <c r="H31" s="230" t="s">
        <v>1186</v>
      </c>
      <c r="I31" s="225" t="s">
        <v>624</v>
      </c>
      <c r="J31" s="240" t="s">
        <v>2123</v>
      </c>
      <c r="K31" s="240" t="s">
        <v>2067</v>
      </c>
      <c r="L31" s="240" t="s">
        <v>2067</v>
      </c>
      <c r="M31" s="231"/>
      <c r="N31" s="231"/>
      <c r="O31" s="231"/>
      <c r="P31" s="232"/>
    </row>
    <row r="32" spans="1:16">
      <c r="A32" s="229">
        <v>29</v>
      </c>
      <c r="B32" s="225" t="s">
        <v>668</v>
      </c>
      <c r="C32" s="225" t="s">
        <v>669</v>
      </c>
      <c r="D32" s="225" t="s">
        <v>669</v>
      </c>
      <c r="E32" s="230" t="s">
        <v>627</v>
      </c>
      <c r="F32" s="230" t="s">
        <v>1200</v>
      </c>
      <c r="G32" s="230" t="s">
        <v>1083</v>
      </c>
      <c r="H32" s="230" t="s">
        <v>1210</v>
      </c>
      <c r="I32" s="225" t="s">
        <v>625</v>
      </c>
      <c r="J32" s="240" t="s">
        <v>2123</v>
      </c>
      <c r="K32" s="240" t="s">
        <v>2068</v>
      </c>
      <c r="L32" s="240" t="s">
        <v>2068</v>
      </c>
      <c r="M32" s="231"/>
      <c r="N32" s="231"/>
      <c r="O32" s="231"/>
      <c r="P32" s="232"/>
    </row>
    <row r="33" spans="1:16">
      <c r="A33" s="229">
        <v>30</v>
      </c>
      <c r="B33" s="225" t="s">
        <v>668</v>
      </c>
      <c r="C33" s="225" t="s">
        <v>669</v>
      </c>
      <c r="D33" s="225" t="s">
        <v>669</v>
      </c>
      <c r="E33" s="230" t="s">
        <v>627</v>
      </c>
      <c r="F33" s="230" t="s">
        <v>1200</v>
      </c>
      <c r="G33" s="230" t="s">
        <v>1083</v>
      </c>
      <c r="H33" s="230" t="s">
        <v>1206</v>
      </c>
      <c r="I33" s="225" t="s">
        <v>625</v>
      </c>
      <c r="J33" s="240" t="s">
        <v>2123</v>
      </c>
      <c r="K33" s="240" t="s">
        <v>2068</v>
      </c>
      <c r="L33" s="240" t="s">
        <v>2068</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2053</v>
      </c>
      <c r="K34" s="231" t="s">
        <v>2147</v>
      </c>
      <c r="L34" s="231" t="s">
        <v>2147</v>
      </c>
      <c r="M34" s="231"/>
      <c r="N34" s="231"/>
      <c r="O34" s="231"/>
      <c r="P34" s="232"/>
    </row>
    <row r="35" spans="1:16">
      <c r="A35" s="224">
        <v>32</v>
      </c>
      <c r="B35" s="225" t="s">
        <v>668</v>
      </c>
      <c r="C35" s="225" t="s">
        <v>669</v>
      </c>
      <c r="D35" s="225" t="s">
        <v>669</v>
      </c>
      <c r="E35" s="230" t="s">
        <v>627</v>
      </c>
      <c r="F35" s="230" t="s">
        <v>1200</v>
      </c>
      <c r="G35" s="230" t="s">
        <v>1083</v>
      </c>
      <c r="H35" s="230" t="s">
        <v>1007</v>
      </c>
      <c r="I35" s="225" t="s">
        <v>626</v>
      </c>
      <c r="J35" s="240" t="s">
        <v>2123</v>
      </c>
      <c r="K35" s="240" t="s">
        <v>2069</v>
      </c>
      <c r="L35" s="240" t="s">
        <v>2069</v>
      </c>
      <c r="M35" s="231"/>
      <c r="N35" s="231"/>
      <c r="O35" s="231"/>
      <c r="P35" s="232"/>
    </row>
    <row r="36" spans="1:16">
      <c r="A36" s="229">
        <v>33</v>
      </c>
      <c r="B36" s="225" t="s">
        <v>668</v>
      </c>
      <c r="C36" s="225" t="s">
        <v>669</v>
      </c>
      <c r="D36" s="225" t="s">
        <v>669</v>
      </c>
      <c r="E36" s="230" t="s">
        <v>627</v>
      </c>
      <c r="F36" s="230" t="s">
        <v>1217</v>
      </c>
      <c r="G36" s="230" t="s">
        <v>1083</v>
      </c>
      <c r="H36" s="230" t="s">
        <v>1188</v>
      </c>
      <c r="I36" s="225" t="s">
        <v>626</v>
      </c>
      <c r="J36" s="240" t="s">
        <v>2123</v>
      </c>
      <c r="K36" s="240" t="s">
        <v>2069</v>
      </c>
      <c r="L36" s="240" t="s">
        <v>2069</v>
      </c>
      <c r="M36" s="231"/>
      <c r="N36" s="231"/>
      <c r="O36" s="231"/>
      <c r="P36" s="232"/>
    </row>
    <row r="37" spans="1:16">
      <c r="A37" s="229">
        <v>34</v>
      </c>
      <c r="B37" s="225" t="s">
        <v>668</v>
      </c>
      <c r="C37" s="225" t="s">
        <v>669</v>
      </c>
      <c r="D37" s="225" t="s">
        <v>669</v>
      </c>
      <c r="E37" s="230" t="s">
        <v>627</v>
      </c>
      <c r="F37" s="230" t="s">
        <v>1200</v>
      </c>
      <c r="G37" s="230" t="s">
        <v>1083</v>
      </c>
      <c r="H37" s="230" t="s">
        <v>628</v>
      </c>
      <c r="I37" s="225" t="s">
        <v>629</v>
      </c>
      <c r="J37" s="240" t="s">
        <v>2123</v>
      </c>
      <c r="K37" s="240" t="s">
        <v>2070</v>
      </c>
      <c r="L37" s="240" t="s">
        <v>2070</v>
      </c>
      <c r="M37" s="231"/>
      <c r="N37" s="231"/>
      <c r="O37" s="231"/>
      <c r="P37" s="232"/>
    </row>
    <row r="38" spans="1:16">
      <c r="A38" s="229">
        <v>35</v>
      </c>
      <c r="B38" s="225" t="s">
        <v>668</v>
      </c>
      <c r="C38" s="225" t="s">
        <v>669</v>
      </c>
      <c r="D38" s="225" t="s">
        <v>669</v>
      </c>
      <c r="E38" s="230" t="s">
        <v>627</v>
      </c>
      <c r="F38" s="230" t="s">
        <v>1217</v>
      </c>
      <c r="G38" s="230" t="s">
        <v>1083</v>
      </c>
      <c r="H38" s="230" t="s">
        <v>1008</v>
      </c>
      <c r="I38" s="225" t="s">
        <v>629</v>
      </c>
      <c r="J38" s="240" t="s">
        <v>2123</v>
      </c>
      <c r="K38" s="240" t="s">
        <v>2070</v>
      </c>
      <c r="L38" s="240" t="s">
        <v>2070</v>
      </c>
      <c r="M38" s="231"/>
      <c r="N38" s="231"/>
      <c r="O38" s="231"/>
      <c r="P38" s="232"/>
    </row>
    <row r="39" spans="1:16">
      <c r="A39" s="224">
        <v>36</v>
      </c>
      <c r="B39" s="225" t="s">
        <v>668</v>
      </c>
      <c r="C39" s="225" t="s">
        <v>669</v>
      </c>
      <c r="D39" s="225" t="s">
        <v>669</v>
      </c>
      <c r="E39" s="230" t="s">
        <v>627</v>
      </c>
      <c r="F39" s="230" t="s">
        <v>1218</v>
      </c>
      <c r="G39" s="230" t="s">
        <v>1083</v>
      </c>
      <c r="H39" s="230" t="s">
        <v>1190</v>
      </c>
      <c r="I39" s="225" t="s">
        <v>630</v>
      </c>
      <c r="J39" s="240" t="s">
        <v>2123</v>
      </c>
      <c r="K39" s="240" t="s">
        <v>2071</v>
      </c>
      <c r="L39" s="240" t="s">
        <v>2071</v>
      </c>
      <c r="M39" s="231"/>
      <c r="N39" s="231"/>
      <c r="O39" s="231"/>
      <c r="P39" s="232"/>
    </row>
    <row r="40" spans="1:16">
      <c r="A40" s="229">
        <v>37</v>
      </c>
      <c r="B40" s="225" t="s">
        <v>189</v>
      </c>
      <c r="C40" s="225" t="s">
        <v>26</v>
      </c>
      <c r="D40" s="225" t="s">
        <v>26</v>
      </c>
      <c r="E40" s="230" t="s">
        <v>627</v>
      </c>
      <c r="F40" s="230" t="s">
        <v>1218</v>
      </c>
      <c r="G40" s="230" t="s">
        <v>1083</v>
      </c>
      <c r="H40" s="230" t="s">
        <v>1192</v>
      </c>
      <c r="I40" s="225" t="s">
        <v>631</v>
      </c>
      <c r="J40" s="240" t="s">
        <v>2123</v>
      </c>
      <c r="K40" s="240" t="s">
        <v>2071</v>
      </c>
      <c r="L40" s="240" t="s">
        <v>2071</v>
      </c>
      <c r="M40" s="231"/>
      <c r="N40" s="231"/>
      <c r="O40" s="231"/>
      <c r="P40" s="232"/>
    </row>
    <row r="41" spans="1:16">
      <c r="A41" s="229">
        <v>38</v>
      </c>
      <c r="B41" s="225" t="s">
        <v>668</v>
      </c>
      <c r="C41" s="225" t="s">
        <v>669</v>
      </c>
      <c r="D41" s="225" t="s">
        <v>669</v>
      </c>
      <c r="E41" s="230" t="s">
        <v>627</v>
      </c>
      <c r="F41" s="230" t="s">
        <v>1218</v>
      </c>
      <c r="G41" s="230" t="s">
        <v>1083</v>
      </c>
      <c r="H41" s="230" t="s">
        <v>1194</v>
      </c>
      <c r="I41" s="225" t="s">
        <v>631</v>
      </c>
      <c r="J41" s="240" t="s">
        <v>2123</v>
      </c>
      <c r="K41" s="240" t="s">
        <v>2072</v>
      </c>
      <c r="L41" s="240" t="s">
        <v>2072</v>
      </c>
      <c r="M41" s="231"/>
      <c r="N41" s="231"/>
      <c r="O41" s="231"/>
      <c r="P41" s="232"/>
    </row>
    <row r="42" spans="1:16" ht="48">
      <c r="A42" s="229">
        <v>39</v>
      </c>
      <c r="B42" s="225" t="s">
        <v>668</v>
      </c>
      <c r="C42" s="225" t="s">
        <v>669</v>
      </c>
      <c r="D42" s="225" t="s">
        <v>669</v>
      </c>
      <c r="E42" s="230" t="s">
        <v>633</v>
      </c>
      <c r="F42" s="230" t="s">
        <v>1200</v>
      </c>
      <c r="G42" s="230" t="s">
        <v>1083</v>
      </c>
      <c r="H42" s="237" t="s">
        <v>1182</v>
      </c>
      <c r="I42" s="225" t="s">
        <v>634</v>
      </c>
      <c r="J42" s="240" t="s">
        <v>2123</v>
      </c>
      <c r="K42" s="240" t="s">
        <v>2072</v>
      </c>
      <c r="L42" s="240" t="s">
        <v>2072</v>
      </c>
      <c r="M42" s="231"/>
      <c r="N42" s="231"/>
      <c r="O42" s="231"/>
      <c r="P42" s="232"/>
    </row>
    <row r="43" spans="1:16" ht="32">
      <c r="A43" s="224">
        <v>40</v>
      </c>
      <c r="B43" s="225" t="s">
        <v>668</v>
      </c>
      <c r="C43" s="225" t="s">
        <v>669</v>
      </c>
      <c r="D43" s="225" t="s">
        <v>669</v>
      </c>
      <c r="E43" s="230" t="s">
        <v>633</v>
      </c>
      <c r="F43" s="230" t="s">
        <v>1200</v>
      </c>
      <c r="G43" s="230" t="s">
        <v>1083</v>
      </c>
      <c r="H43" s="237" t="s">
        <v>1184</v>
      </c>
      <c r="I43" s="225" t="s">
        <v>635</v>
      </c>
      <c r="J43" s="240" t="s">
        <v>2123</v>
      </c>
      <c r="K43" s="240" t="s">
        <v>2073</v>
      </c>
      <c r="L43" s="240" t="s">
        <v>2073</v>
      </c>
      <c r="M43" s="231"/>
      <c r="N43" s="231"/>
      <c r="O43" s="231"/>
      <c r="P43" s="232"/>
    </row>
    <row r="44" spans="1:16">
      <c r="A44" s="229">
        <v>41</v>
      </c>
      <c r="B44" s="225" t="s">
        <v>668</v>
      </c>
      <c r="C44" s="225" t="s">
        <v>669</v>
      </c>
      <c r="D44" s="225" t="s">
        <v>669</v>
      </c>
      <c r="E44" s="230" t="s">
        <v>633</v>
      </c>
      <c r="F44" s="230" t="s">
        <v>1221</v>
      </c>
      <c r="G44" s="230" t="s">
        <v>1083</v>
      </c>
      <c r="H44" s="230" t="s">
        <v>1196</v>
      </c>
      <c r="I44" s="225" t="s">
        <v>636</v>
      </c>
      <c r="J44" s="240" t="s">
        <v>2123</v>
      </c>
      <c r="K44" s="240" t="s">
        <v>2073</v>
      </c>
      <c r="L44" s="240" t="s">
        <v>2073</v>
      </c>
      <c r="M44" s="231"/>
      <c r="N44" s="231"/>
      <c r="O44" s="231"/>
      <c r="P44" s="232"/>
    </row>
    <row r="45" spans="1:16">
      <c r="A45" s="229">
        <v>42</v>
      </c>
      <c r="B45" s="225" t="s">
        <v>668</v>
      </c>
      <c r="C45" s="225" t="s">
        <v>669</v>
      </c>
      <c r="D45" s="225" t="s">
        <v>669</v>
      </c>
      <c r="E45" s="230" t="s">
        <v>633</v>
      </c>
      <c r="F45" s="230" t="s">
        <v>1221</v>
      </c>
      <c r="G45" s="230" t="s">
        <v>1083</v>
      </c>
      <c r="H45" s="230" t="s">
        <v>1198</v>
      </c>
      <c r="I45" s="225" t="s">
        <v>637</v>
      </c>
      <c r="J45" s="240" t="s">
        <v>2123</v>
      </c>
      <c r="K45" s="240" t="s">
        <v>2074</v>
      </c>
      <c r="L45" s="240" t="s">
        <v>2074</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2053</v>
      </c>
      <c r="K46" s="231" t="s">
        <v>2147</v>
      </c>
      <c r="L46" s="231" t="s">
        <v>2147</v>
      </c>
      <c r="M46" s="231"/>
      <c r="N46" s="231"/>
      <c r="O46" s="231"/>
      <c r="P46" s="232"/>
    </row>
    <row r="47" spans="1:16">
      <c r="A47" s="224">
        <v>44</v>
      </c>
      <c r="B47" s="225" t="s">
        <v>668</v>
      </c>
      <c r="C47" s="230" t="s">
        <v>642</v>
      </c>
      <c r="D47" s="230" t="s">
        <v>642</v>
      </c>
      <c r="E47" s="230" t="s">
        <v>642</v>
      </c>
      <c r="F47" s="230" t="s">
        <v>1245</v>
      </c>
      <c r="G47" s="230" t="s">
        <v>1083</v>
      </c>
      <c r="H47" s="230" t="s">
        <v>645</v>
      </c>
      <c r="I47" s="230" t="s">
        <v>643</v>
      </c>
      <c r="J47" s="240" t="s">
        <v>2123</v>
      </c>
      <c r="K47" s="240" t="s">
        <v>2075</v>
      </c>
      <c r="L47" s="240" t="s">
        <v>2075</v>
      </c>
      <c r="M47" s="231"/>
      <c r="N47" s="231"/>
      <c r="O47" s="231"/>
      <c r="P47" s="232"/>
    </row>
    <row r="48" spans="1:16">
      <c r="A48" s="229">
        <v>45</v>
      </c>
      <c r="B48" s="225" t="s">
        <v>189</v>
      </c>
      <c r="C48" s="230" t="s">
        <v>35</v>
      </c>
      <c r="D48" s="230" t="s">
        <v>35</v>
      </c>
      <c r="E48" s="230" t="s">
        <v>35</v>
      </c>
      <c r="F48" s="230" t="s">
        <v>1245</v>
      </c>
      <c r="G48" s="230" t="s">
        <v>1083</v>
      </c>
      <c r="H48" s="230" t="s">
        <v>646</v>
      </c>
      <c r="I48" s="230" t="s">
        <v>643</v>
      </c>
      <c r="J48" s="240" t="s">
        <v>2123</v>
      </c>
      <c r="K48" s="240" t="s">
        <v>2075</v>
      </c>
      <c r="L48" s="240" t="s">
        <v>2075</v>
      </c>
      <c r="M48" s="231"/>
      <c r="N48" s="231"/>
      <c r="O48" s="231"/>
      <c r="P48" s="232"/>
    </row>
    <row r="49" spans="1:16">
      <c r="A49" s="229">
        <v>46</v>
      </c>
      <c r="B49" s="225" t="s">
        <v>668</v>
      </c>
      <c r="C49" s="230" t="s">
        <v>642</v>
      </c>
      <c r="D49" s="230" t="s">
        <v>642</v>
      </c>
      <c r="E49" s="230" t="s">
        <v>642</v>
      </c>
      <c r="F49" s="230" t="s">
        <v>1245</v>
      </c>
      <c r="G49" s="230" t="s">
        <v>1083</v>
      </c>
      <c r="H49" s="230" t="s">
        <v>1226</v>
      </c>
      <c r="I49" s="230" t="s">
        <v>643</v>
      </c>
      <c r="J49" s="240" t="s">
        <v>2123</v>
      </c>
      <c r="K49" s="240" t="s">
        <v>2076</v>
      </c>
      <c r="L49" s="240" t="s">
        <v>2076</v>
      </c>
      <c r="M49" s="231"/>
      <c r="N49" s="231"/>
      <c r="O49" s="231"/>
      <c r="P49" s="232"/>
    </row>
    <row r="50" spans="1:16">
      <c r="A50" s="229">
        <v>47</v>
      </c>
      <c r="B50" s="225" t="s">
        <v>668</v>
      </c>
      <c r="C50" s="230" t="s">
        <v>642</v>
      </c>
      <c r="D50" s="230" t="s">
        <v>642</v>
      </c>
      <c r="E50" s="230" t="s">
        <v>647</v>
      </c>
      <c r="F50" s="230" t="s">
        <v>1247</v>
      </c>
      <c r="G50" s="230" t="s">
        <v>1222</v>
      </c>
      <c r="H50" s="230" t="s">
        <v>648</v>
      </c>
      <c r="I50" s="230" t="s">
        <v>649</v>
      </c>
      <c r="J50" s="231" t="s">
        <v>2123</v>
      </c>
      <c r="K50" s="231" t="s">
        <v>2134</v>
      </c>
      <c r="L50" s="231" t="s">
        <v>2134</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2053</v>
      </c>
      <c r="K51" s="231" t="s">
        <v>2148</v>
      </c>
      <c r="L51" s="231" t="s">
        <v>2148</v>
      </c>
      <c r="M51" s="231"/>
      <c r="N51" s="231"/>
      <c r="O51" s="231"/>
      <c r="P51" s="232"/>
    </row>
    <row r="52" spans="1:16">
      <c r="A52" s="229">
        <v>49</v>
      </c>
      <c r="B52" s="225" t="s">
        <v>668</v>
      </c>
      <c r="C52" s="230" t="s">
        <v>642</v>
      </c>
      <c r="D52" s="230" t="s">
        <v>642</v>
      </c>
      <c r="E52" s="230" t="s">
        <v>647</v>
      </c>
      <c r="F52" s="230" t="s">
        <v>1247</v>
      </c>
      <c r="G52" s="230" t="s">
        <v>1083</v>
      </c>
      <c r="H52" s="230" t="s">
        <v>1230</v>
      </c>
      <c r="I52" s="230" t="s">
        <v>651</v>
      </c>
      <c r="J52" s="240" t="s">
        <v>2123</v>
      </c>
      <c r="K52" s="240" t="s">
        <v>2076</v>
      </c>
      <c r="L52" s="240" t="s">
        <v>2076</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2053</v>
      </c>
      <c r="K53" s="231" t="s">
        <v>2148</v>
      </c>
      <c r="L53" s="231" t="s">
        <v>2148</v>
      </c>
      <c r="M53" s="231"/>
      <c r="N53" s="231"/>
      <c r="O53" s="231"/>
      <c r="P53" s="232"/>
    </row>
    <row r="54" spans="1:16">
      <c r="A54" s="229">
        <v>51</v>
      </c>
      <c r="B54" s="225" t="s">
        <v>668</v>
      </c>
      <c r="C54" s="230" t="s">
        <v>642</v>
      </c>
      <c r="D54" s="230" t="s">
        <v>642</v>
      </c>
      <c r="E54" s="230" t="s">
        <v>647</v>
      </c>
      <c r="F54" s="230" t="s">
        <v>1247</v>
      </c>
      <c r="G54" s="230" t="s">
        <v>1083</v>
      </c>
      <c r="H54" s="230" t="s">
        <v>1228</v>
      </c>
      <c r="I54" s="230" t="s">
        <v>651</v>
      </c>
      <c r="J54" s="240" t="s">
        <v>2123</v>
      </c>
      <c r="K54" s="240" t="s">
        <v>2077</v>
      </c>
      <c r="L54" s="240" t="s">
        <v>2077</v>
      </c>
      <c r="M54" s="231"/>
      <c r="N54" s="231"/>
      <c r="O54" s="231"/>
      <c r="P54" s="232"/>
    </row>
    <row r="55" spans="1:16">
      <c r="A55" s="224">
        <v>52</v>
      </c>
      <c r="B55" s="225" t="s">
        <v>668</v>
      </c>
      <c r="C55" s="230" t="s">
        <v>642</v>
      </c>
      <c r="D55" s="230" t="s">
        <v>642</v>
      </c>
      <c r="E55" s="230" t="s">
        <v>647</v>
      </c>
      <c r="F55" s="230" t="s">
        <v>1247</v>
      </c>
      <c r="G55" s="230" t="s">
        <v>1083</v>
      </c>
      <c r="H55" s="230" t="s">
        <v>1232</v>
      </c>
      <c r="I55" s="230" t="s">
        <v>651</v>
      </c>
      <c r="J55" s="240" t="s">
        <v>2123</v>
      </c>
      <c r="K55" s="240" t="s">
        <v>2077</v>
      </c>
      <c r="L55" s="240" t="s">
        <v>2077</v>
      </c>
      <c r="M55" s="231"/>
      <c r="N55" s="231"/>
      <c r="O55" s="231"/>
      <c r="P55" s="232"/>
    </row>
    <row r="56" spans="1:16">
      <c r="A56" s="229">
        <v>53</v>
      </c>
      <c r="B56" s="225" t="s">
        <v>668</v>
      </c>
      <c r="C56" s="230" t="s">
        <v>642</v>
      </c>
      <c r="D56" s="230" t="s">
        <v>642</v>
      </c>
      <c r="E56" s="230" t="s">
        <v>647</v>
      </c>
      <c r="F56" s="230" t="s">
        <v>1247</v>
      </c>
      <c r="G56" s="230" t="s">
        <v>1083</v>
      </c>
      <c r="H56" s="230" t="s">
        <v>1234</v>
      </c>
      <c r="I56" s="230" t="s">
        <v>653</v>
      </c>
      <c r="J56" s="240" t="s">
        <v>2123</v>
      </c>
      <c r="K56" s="240" t="s">
        <v>2078</v>
      </c>
      <c r="L56" s="240" t="s">
        <v>2078</v>
      </c>
      <c r="M56" s="231"/>
      <c r="N56" s="231"/>
      <c r="O56" s="231"/>
      <c r="P56" s="232"/>
    </row>
    <row r="57" spans="1:16">
      <c r="A57" s="229">
        <v>54</v>
      </c>
      <c r="B57" s="225" t="s">
        <v>668</v>
      </c>
      <c r="C57" s="230" t="s">
        <v>642</v>
      </c>
      <c r="D57" s="230" t="s">
        <v>642</v>
      </c>
      <c r="E57" s="230" t="s">
        <v>647</v>
      </c>
      <c r="F57" s="230" t="s">
        <v>1247</v>
      </c>
      <c r="G57" s="230" t="s">
        <v>1083</v>
      </c>
      <c r="H57" s="230" t="s">
        <v>1236</v>
      </c>
      <c r="I57" s="230" t="s">
        <v>653</v>
      </c>
      <c r="J57" s="240" t="s">
        <v>2123</v>
      </c>
      <c r="K57" s="240" t="s">
        <v>2078</v>
      </c>
      <c r="L57" s="240" t="s">
        <v>2078</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2053</v>
      </c>
      <c r="K58" s="231" t="s">
        <v>2148</v>
      </c>
      <c r="L58" s="231" t="s">
        <v>2148</v>
      </c>
      <c r="M58" s="231"/>
      <c r="N58" s="231"/>
      <c r="O58" s="231"/>
      <c r="P58" s="232"/>
    </row>
    <row r="59" spans="1:16" ht="48">
      <c r="A59" s="224">
        <v>56</v>
      </c>
      <c r="B59" s="225" t="s">
        <v>189</v>
      </c>
      <c r="C59" s="230" t="s">
        <v>35</v>
      </c>
      <c r="D59" s="230" t="s">
        <v>35</v>
      </c>
      <c r="E59" s="230" t="s">
        <v>38</v>
      </c>
      <c r="F59" s="230" t="s">
        <v>1249</v>
      </c>
      <c r="G59" s="230" t="s">
        <v>1083</v>
      </c>
      <c r="H59" s="237" t="s">
        <v>1009</v>
      </c>
      <c r="I59" s="230" t="s">
        <v>657</v>
      </c>
      <c r="J59" s="240" t="s">
        <v>2123</v>
      </c>
      <c r="K59" s="240" t="s">
        <v>2079</v>
      </c>
      <c r="L59" s="240" t="s">
        <v>2079</v>
      </c>
      <c r="M59" s="231"/>
      <c r="N59" s="231"/>
      <c r="O59" s="231"/>
      <c r="P59" s="232"/>
    </row>
    <row r="60" spans="1:16" ht="32">
      <c r="A60" s="229">
        <v>57</v>
      </c>
      <c r="B60" s="225" t="s">
        <v>668</v>
      </c>
      <c r="C60" s="230" t="s">
        <v>642</v>
      </c>
      <c r="D60" s="230" t="s">
        <v>642</v>
      </c>
      <c r="E60" s="230" t="s">
        <v>654</v>
      </c>
      <c r="F60" s="230" t="s">
        <v>1249</v>
      </c>
      <c r="G60" s="230" t="s">
        <v>1083</v>
      </c>
      <c r="H60" s="237" t="s">
        <v>1238</v>
      </c>
      <c r="I60" s="230" t="s">
        <v>657</v>
      </c>
      <c r="J60" s="240" t="s">
        <v>2123</v>
      </c>
      <c r="K60" s="240" t="s">
        <v>2079</v>
      </c>
      <c r="L60" s="240" t="s">
        <v>2079</v>
      </c>
      <c r="M60" s="231"/>
      <c r="N60" s="231"/>
      <c r="O60" s="231"/>
      <c r="P60" s="232"/>
    </row>
    <row r="61" spans="1:16">
      <c r="A61" s="229">
        <v>58</v>
      </c>
      <c r="B61" s="225" t="s">
        <v>668</v>
      </c>
      <c r="C61" s="230" t="s">
        <v>642</v>
      </c>
      <c r="D61" s="230" t="s">
        <v>642</v>
      </c>
      <c r="E61" s="230" t="s">
        <v>654</v>
      </c>
      <c r="F61" s="230" t="s">
        <v>1249</v>
      </c>
      <c r="G61" s="230" t="s">
        <v>1083</v>
      </c>
      <c r="H61" s="230" t="s">
        <v>1240</v>
      </c>
      <c r="I61" s="230" t="s">
        <v>658</v>
      </c>
      <c r="J61" s="240" t="s">
        <v>2123</v>
      </c>
      <c r="K61" s="240" t="s">
        <v>2080</v>
      </c>
      <c r="L61" s="240" t="s">
        <v>2080</v>
      </c>
      <c r="M61" s="231"/>
      <c r="N61" s="231"/>
      <c r="O61" s="231"/>
      <c r="P61" s="232"/>
    </row>
    <row r="62" spans="1:16">
      <c r="A62" s="229">
        <v>59</v>
      </c>
      <c r="B62" s="225" t="s">
        <v>668</v>
      </c>
      <c r="C62" s="230" t="s">
        <v>642</v>
      </c>
      <c r="D62" s="230" t="s">
        <v>642</v>
      </c>
      <c r="E62" s="230" t="s">
        <v>654</v>
      </c>
      <c r="F62" s="230" t="s">
        <v>1249</v>
      </c>
      <c r="G62" s="230" t="s">
        <v>1083</v>
      </c>
      <c r="H62" s="230" t="s">
        <v>1242</v>
      </c>
      <c r="I62" s="230" t="s">
        <v>658</v>
      </c>
      <c r="J62" s="240" t="s">
        <v>2123</v>
      </c>
      <c r="K62" s="240" t="s">
        <v>2080</v>
      </c>
      <c r="L62" s="240" t="s">
        <v>2080</v>
      </c>
      <c r="M62" s="231"/>
      <c r="N62" s="231"/>
      <c r="O62" s="231"/>
      <c r="P62" s="232"/>
    </row>
    <row r="63" spans="1:16">
      <c r="A63" s="224">
        <v>60</v>
      </c>
      <c r="B63" s="225" t="s">
        <v>668</v>
      </c>
      <c r="C63" s="230" t="s">
        <v>642</v>
      </c>
      <c r="D63" s="230" t="s">
        <v>642</v>
      </c>
      <c r="E63" s="230" t="s">
        <v>654</v>
      </c>
      <c r="F63" s="230" t="s">
        <v>1249</v>
      </c>
      <c r="G63" s="230" t="s">
        <v>1083</v>
      </c>
      <c r="H63" s="230" t="s">
        <v>1244</v>
      </c>
      <c r="I63" s="230" t="s">
        <v>658</v>
      </c>
      <c r="J63" s="240" t="s">
        <v>2123</v>
      </c>
      <c r="K63" s="240" t="s">
        <v>2081</v>
      </c>
      <c r="L63" s="240" t="s">
        <v>2081</v>
      </c>
      <c r="M63" s="231"/>
      <c r="N63" s="231"/>
      <c r="O63" s="231"/>
      <c r="P63" s="232"/>
    </row>
    <row r="64" spans="1:16">
      <c r="A64" s="229">
        <v>61</v>
      </c>
      <c r="B64" s="225" t="s">
        <v>668</v>
      </c>
      <c r="C64" s="230" t="s">
        <v>660</v>
      </c>
      <c r="D64" s="230" t="s">
        <v>660</v>
      </c>
      <c r="E64" s="230" t="s">
        <v>660</v>
      </c>
      <c r="F64" s="230" t="s">
        <v>1257</v>
      </c>
      <c r="G64" s="230" t="s">
        <v>1083</v>
      </c>
      <c r="H64" s="230" t="s">
        <v>1251</v>
      </c>
      <c r="I64" s="230" t="s">
        <v>661</v>
      </c>
      <c r="J64" s="240" t="s">
        <v>2123</v>
      </c>
      <c r="K64" s="240" t="s">
        <v>2081</v>
      </c>
      <c r="L64" s="240" t="s">
        <v>2081</v>
      </c>
      <c r="M64" s="231"/>
      <c r="N64" s="231"/>
      <c r="O64" s="231"/>
      <c r="P64" s="232"/>
    </row>
    <row r="65" spans="1:16" ht="48">
      <c r="A65" s="229">
        <v>62</v>
      </c>
      <c r="B65" s="225" t="s">
        <v>668</v>
      </c>
      <c r="C65" s="230" t="s">
        <v>660</v>
      </c>
      <c r="D65" s="230" t="s">
        <v>660</v>
      </c>
      <c r="E65" s="230" t="s">
        <v>660</v>
      </c>
      <c r="F65" s="230" t="s">
        <v>1257</v>
      </c>
      <c r="G65" s="230" t="s">
        <v>1083</v>
      </c>
      <c r="H65" s="237" t="s">
        <v>1253</v>
      </c>
      <c r="I65" s="230" t="s">
        <v>661</v>
      </c>
      <c r="J65" s="240" t="s">
        <v>2123</v>
      </c>
      <c r="K65" s="240" t="s">
        <v>2082</v>
      </c>
      <c r="L65" s="240" t="s">
        <v>2082</v>
      </c>
      <c r="M65" s="231"/>
      <c r="N65" s="231"/>
      <c r="O65" s="231"/>
      <c r="P65" s="232"/>
    </row>
    <row r="66" spans="1:16">
      <c r="A66" s="229">
        <v>63</v>
      </c>
      <c r="B66" s="225" t="s">
        <v>668</v>
      </c>
      <c r="C66" s="230" t="s">
        <v>660</v>
      </c>
      <c r="D66" s="230" t="s">
        <v>660</v>
      </c>
      <c r="E66" s="230" t="s">
        <v>660</v>
      </c>
      <c r="F66" s="230" t="s">
        <v>1257</v>
      </c>
      <c r="G66" s="230" t="s">
        <v>1083</v>
      </c>
      <c r="H66" s="230" t="s">
        <v>1255</v>
      </c>
      <c r="I66" s="230" t="s">
        <v>661</v>
      </c>
      <c r="J66" s="240" t="s">
        <v>2123</v>
      </c>
      <c r="K66" s="240" t="s">
        <v>2082</v>
      </c>
      <c r="L66" s="240" t="s">
        <v>2082</v>
      </c>
      <c r="M66" s="231"/>
      <c r="N66" s="231"/>
      <c r="O66" s="231"/>
      <c r="P66" s="232"/>
    </row>
    <row r="67" spans="1:16">
      <c r="A67" s="224">
        <v>64</v>
      </c>
      <c r="B67" s="225" t="s">
        <v>668</v>
      </c>
      <c r="C67" s="230" t="s">
        <v>662</v>
      </c>
      <c r="D67" s="230" t="s">
        <v>662</v>
      </c>
      <c r="E67" s="230" t="s">
        <v>662</v>
      </c>
      <c r="F67" s="230" t="s">
        <v>1286</v>
      </c>
      <c r="G67" s="230" t="s">
        <v>1286</v>
      </c>
      <c r="H67" s="230" t="s">
        <v>1260</v>
      </c>
      <c r="I67" s="230" t="s">
        <v>663</v>
      </c>
      <c r="J67" s="231" t="s">
        <v>2123</v>
      </c>
      <c r="K67" s="231" t="s">
        <v>2148</v>
      </c>
      <c r="L67" s="231" t="s">
        <v>2148</v>
      </c>
      <c r="M67" s="231"/>
      <c r="N67" s="231"/>
      <c r="O67" s="231"/>
      <c r="P67" s="232"/>
    </row>
    <row r="68" spans="1:16">
      <c r="A68" s="229">
        <v>65</v>
      </c>
      <c r="B68" s="225" t="s">
        <v>668</v>
      </c>
      <c r="C68" s="230" t="s">
        <v>662</v>
      </c>
      <c r="D68" s="230" t="s">
        <v>662</v>
      </c>
      <c r="E68" s="230" t="s">
        <v>662</v>
      </c>
      <c r="F68" s="230" t="s">
        <v>1258</v>
      </c>
      <c r="G68" s="230" t="s">
        <v>1083</v>
      </c>
      <c r="H68" s="230" t="s">
        <v>1262</v>
      </c>
      <c r="I68" s="230" t="s">
        <v>663</v>
      </c>
      <c r="J68" s="240" t="s">
        <v>2123</v>
      </c>
      <c r="K68" s="240" t="s">
        <v>2083</v>
      </c>
      <c r="L68" s="240" t="s">
        <v>2083</v>
      </c>
      <c r="M68" s="231"/>
      <c r="N68" s="231"/>
      <c r="O68" s="231"/>
      <c r="P68" s="232"/>
    </row>
    <row r="69" spans="1:16">
      <c r="A69" s="229">
        <v>66</v>
      </c>
      <c r="B69" s="225" t="s">
        <v>668</v>
      </c>
      <c r="C69" s="230" t="s">
        <v>662</v>
      </c>
      <c r="D69" s="230" t="s">
        <v>662</v>
      </c>
      <c r="E69" s="230" t="s">
        <v>662</v>
      </c>
      <c r="F69" s="230" t="s">
        <v>1164</v>
      </c>
      <c r="G69" s="230" t="s">
        <v>1166</v>
      </c>
      <c r="H69" s="230" t="s">
        <v>1264</v>
      </c>
      <c r="I69" s="230" t="s">
        <v>663</v>
      </c>
      <c r="J69" s="231" t="s">
        <v>2053</v>
      </c>
      <c r="K69" s="231" t="s">
        <v>2149</v>
      </c>
      <c r="L69" s="231" t="s">
        <v>2149</v>
      </c>
      <c r="M69" s="231"/>
      <c r="N69" s="231"/>
      <c r="O69" s="231"/>
      <c r="P69" s="232"/>
    </row>
    <row r="70" spans="1:16">
      <c r="A70" s="229">
        <v>67</v>
      </c>
      <c r="B70" s="225" t="s">
        <v>668</v>
      </c>
      <c r="C70" s="230" t="s">
        <v>662</v>
      </c>
      <c r="D70" s="230" t="s">
        <v>662</v>
      </c>
      <c r="E70" s="230" t="s">
        <v>662</v>
      </c>
      <c r="F70" s="230" t="s">
        <v>1287</v>
      </c>
      <c r="G70" s="230" t="s">
        <v>1166</v>
      </c>
      <c r="H70" s="230" t="s">
        <v>1266</v>
      </c>
      <c r="I70" s="230" t="s">
        <v>663</v>
      </c>
      <c r="J70" s="231" t="s">
        <v>2053</v>
      </c>
      <c r="K70" s="231" t="s">
        <v>2149</v>
      </c>
      <c r="L70" s="231" t="s">
        <v>2149</v>
      </c>
      <c r="M70" s="231"/>
      <c r="N70" s="231"/>
      <c r="O70" s="231"/>
      <c r="P70" s="232"/>
    </row>
    <row r="71" spans="1:16">
      <c r="A71" s="224">
        <v>68</v>
      </c>
      <c r="B71" s="225" t="s">
        <v>189</v>
      </c>
      <c r="C71" s="230" t="s">
        <v>40</v>
      </c>
      <c r="D71" s="230" t="s">
        <v>40</v>
      </c>
      <c r="E71" s="230" t="s">
        <v>40</v>
      </c>
      <c r="F71" s="230" t="s">
        <v>1258</v>
      </c>
      <c r="G71" s="230" t="s">
        <v>1224</v>
      </c>
      <c r="H71" s="230" t="s">
        <v>2174</v>
      </c>
      <c r="I71" s="230" t="s">
        <v>663</v>
      </c>
      <c r="J71" s="231" t="s">
        <v>2123</v>
      </c>
      <c r="K71" s="231" t="s">
        <v>2131</v>
      </c>
      <c r="L71" s="231" t="s">
        <v>2131</v>
      </c>
      <c r="M71" s="231"/>
      <c r="N71" s="231"/>
      <c r="O71" s="231"/>
      <c r="P71" s="232"/>
    </row>
    <row r="72" spans="1:16">
      <c r="A72" s="229">
        <v>69</v>
      </c>
      <c r="B72" s="225" t="s">
        <v>668</v>
      </c>
      <c r="C72" s="230" t="s">
        <v>662</v>
      </c>
      <c r="D72" s="230" t="s">
        <v>662</v>
      </c>
      <c r="E72" s="230" t="s">
        <v>662</v>
      </c>
      <c r="F72" s="230" t="s">
        <v>1258</v>
      </c>
      <c r="G72" s="230" t="s">
        <v>1083</v>
      </c>
      <c r="H72" s="230" t="s">
        <v>1268</v>
      </c>
      <c r="I72" s="230" t="s">
        <v>663</v>
      </c>
      <c r="J72" s="240" t="s">
        <v>2123</v>
      </c>
      <c r="K72" s="240" t="s">
        <v>2083</v>
      </c>
      <c r="L72" s="240" t="s">
        <v>2083</v>
      </c>
      <c r="M72" s="231"/>
      <c r="N72" s="231"/>
      <c r="O72" s="231"/>
      <c r="P72" s="232"/>
    </row>
    <row r="73" spans="1:16">
      <c r="A73" s="229">
        <v>70</v>
      </c>
      <c r="B73" s="225" t="s">
        <v>668</v>
      </c>
      <c r="C73" s="230" t="s">
        <v>662</v>
      </c>
      <c r="D73" s="230" t="s">
        <v>662</v>
      </c>
      <c r="E73" s="230" t="s">
        <v>662</v>
      </c>
      <c r="F73" s="230" t="s">
        <v>1258</v>
      </c>
      <c r="G73" s="230" t="s">
        <v>1083</v>
      </c>
      <c r="H73" s="230" t="s">
        <v>1270</v>
      </c>
      <c r="I73" s="230" t="s">
        <v>664</v>
      </c>
      <c r="J73" s="240" t="s">
        <v>2123</v>
      </c>
      <c r="K73" s="240" t="s">
        <v>2084</v>
      </c>
      <c r="L73" s="240" t="s">
        <v>2084</v>
      </c>
      <c r="M73" s="231"/>
      <c r="N73" s="231"/>
      <c r="O73" s="231"/>
      <c r="P73" s="232"/>
    </row>
    <row r="74" spans="1:16">
      <c r="A74" s="229">
        <v>71</v>
      </c>
      <c r="B74" s="225" t="s">
        <v>668</v>
      </c>
      <c r="C74" s="230" t="s">
        <v>662</v>
      </c>
      <c r="D74" s="230" t="s">
        <v>662</v>
      </c>
      <c r="E74" s="230" t="s">
        <v>662</v>
      </c>
      <c r="F74" s="230" t="s">
        <v>1258</v>
      </c>
      <c r="G74" s="230" t="s">
        <v>1083</v>
      </c>
      <c r="H74" s="230" t="s">
        <v>1272</v>
      </c>
      <c r="I74" s="230" t="s">
        <v>664</v>
      </c>
      <c r="J74" s="240" t="s">
        <v>2123</v>
      </c>
      <c r="K74" s="240" t="s">
        <v>2084</v>
      </c>
      <c r="L74" s="240" t="s">
        <v>2084</v>
      </c>
      <c r="M74" s="231"/>
      <c r="N74" s="231"/>
      <c r="O74" s="231"/>
      <c r="P74" s="232"/>
    </row>
    <row r="75" spans="1:16">
      <c r="A75" s="224">
        <v>72</v>
      </c>
      <c r="B75" s="225" t="s">
        <v>668</v>
      </c>
      <c r="C75" s="230" t="s">
        <v>662</v>
      </c>
      <c r="D75" s="230" t="s">
        <v>662</v>
      </c>
      <c r="E75" s="230" t="s">
        <v>662</v>
      </c>
      <c r="F75" s="230" t="s">
        <v>1258</v>
      </c>
      <c r="G75" s="230" t="s">
        <v>1288</v>
      </c>
      <c r="H75" s="230" t="s">
        <v>1273</v>
      </c>
      <c r="I75" s="230" t="s">
        <v>664</v>
      </c>
      <c r="J75" s="231" t="s">
        <v>2123</v>
      </c>
      <c r="K75" s="231" t="s">
        <v>2136</v>
      </c>
      <c r="L75" s="231" t="s">
        <v>2136</v>
      </c>
      <c r="M75" s="231"/>
      <c r="N75" s="231"/>
      <c r="O75" s="231"/>
      <c r="P75" s="232"/>
    </row>
    <row r="76" spans="1:16">
      <c r="A76" s="229">
        <v>73</v>
      </c>
      <c r="B76" s="225" t="s">
        <v>668</v>
      </c>
      <c r="C76" s="230" t="s">
        <v>662</v>
      </c>
      <c r="D76" s="230" t="s">
        <v>662</v>
      </c>
      <c r="E76" s="230" t="s">
        <v>662</v>
      </c>
      <c r="F76" s="230" t="s">
        <v>1258</v>
      </c>
      <c r="G76" s="230" t="s">
        <v>1288</v>
      </c>
      <c r="H76" s="230" t="s">
        <v>1274</v>
      </c>
      <c r="I76" s="230" t="s">
        <v>664</v>
      </c>
      <c r="J76" s="231" t="s">
        <v>2123</v>
      </c>
      <c r="K76" s="231" t="s">
        <v>2138</v>
      </c>
      <c r="L76" s="231" t="s">
        <v>2138</v>
      </c>
      <c r="M76" s="231"/>
      <c r="N76" s="231"/>
      <c r="O76" s="231"/>
      <c r="P76" s="232"/>
    </row>
    <row r="77" spans="1:16">
      <c r="A77" s="229">
        <v>74</v>
      </c>
      <c r="B77" s="225" t="s">
        <v>668</v>
      </c>
      <c r="C77" s="230" t="s">
        <v>662</v>
      </c>
      <c r="D77" s="230" t="s">
        <v>662</v>
      </c>
      <c r="E77" s="230" t="s">
        <v>662</v>
      </c>
      <c r="F77" s="230" t="s">
        <v>1258</v>
      </c>
      <c r="G77" s="230" t="s">
        <v>1083</v>
      </c>
      <c r="H77" s="230" t="s">
        <v>1276</v>
      </c>
      <c r="I77" s="230" t="s">
        <v>664</v>
      </c>
      <c r="J77" s="240" t="s">
        <v>2123</v>
      </c>
      <c r="K77" s="240" t="s">
        <v>2085</v>
      </c>
      <c r="L77" s="240" t="s">
        <v>2085</v>
      </c>
      <c r="M77" s="231"/>
      <c r="N77" s="231"/>
      <c r="O77" s="231"/>
      <c r="P77" s="232"/>
    </row>
    <row r="78" spans="1:16">
      <c r="A78" s="229">
        <v>75</v>
      </c>
      <c r="B78" s="225" t="s">
        <v>668</v>
      </c>
      <c r="C78" s="230" t="s">
        <v>662</v>
      </c>
      <c r="D78" s="230" t="s">
        <v>662</v>
      </c>
      <c r="E78" s="230" t="s">
        <v>662</v>
      </c>
      <c r="F78" s="230" t="s">
        <v>1258</v>
      </c>
      <c r="G78" s="230" t="s">
        <v>1166</v>
      </c>
      <c r="H78" s="230" t="s">
        <v>666</v>
      </c>
      <c r="I78" s="230" t="s">
        <v>665</v>
      </c>
      <c r="J78" s="231" t="s">
        <v>2053</v>
      </c>
      <c r="K78" s="231" t="s">
        <v>2149</v>
      </c>
      <c r="L78" s="231" t="s">
        <v>2149</v>
      </c>
      <c r="M78" s="231"/>
      <c r="N78" s="231"/>
      <c r="O78" s="231"/>
      <c r="P78" s="232"/>
    </row>
    <row r="79" spans="1:16">
      <c r="A79" s="224">
        <v>76</v>
      </c>
      <c r="B79" s="225" t="s">
        <v>668</v>
      </c>
      <c r="C79" s="230" t="s">
        <v>662</v>
      </c>
      <c r="D79" s="230" t="s">
        <v>662</v>
      </c>
      <c r="E79" s="230" t="s">
        <v>662</v>
      </c>
      <c r="F79" s="230" t="s">
        <v>1258</v>
      </c>
      <c r="G79" s="230" t="s">
        <v>1083</v>
      </c>
      <c r="H79" s="230" t="s">
        <v>1278</v>
      </c>
      <c r="I79" s="230" t="s">
        <v>667</v>
      </c>
      <c r="J79" s="240" t="s">
        <v>2123</v>
      </c>
      <c r="K79" s="240" t="s">
        <v>2085</v>
      </c>
      <c r="L79" s="240" t="s">
        <v>2085</v>
      </c>
      <c r="M79" s="231"/>
      <c r="N79" s="231"/>
      <c r="O79" s="231"/>
      <c r="P79" s="232"/>
    </row>
    <row r="80" spans="1:16">
      <c r="A80" s="229">
        <v>77</v>
      </c>
      <c r="B80" s="225" t="s">
        <v>668</v>
      </c>
      <c r="C80" s="230" t="s">
        <v>662</v>
      </c>
      <c r="D80" s="230" t="s">
        <v>662</v>
      </c>
      <c r="E80" s="230" t="s">
        <v>662</v>
      </c>
      <c r="F80" s="230" t="s">
        <v>1258</v>
      </c>
      <c r="G80" s="230" t="s">
        <v>1083</v>
      </c>
      <c r="H80" s="230" t="s">
        <v>1280</v>
      </c>
      <c r="I80" s="230" t="s">
        <v>667</v>
      </c>
      <c r="J80" s="240" t="s">
        <v>2123</v>
      </c>
      <c r="K80" s="240" t="s">
        <v>2086</v>
      </c>
      <c r="L80" s="240" t="s">
        <v>2086</v>
      </c>
      <c r="M80" s="231"/>
      <c r="N80" s="231"/>
      <c r="O80" s="231"/>
      <c r="P80" s="232"/>
    </row>
    <row r="81" spans="1:16">
      <c r="A81" s="229">
        <v>78</v>
      </c>
      <c r="B81" s="225" t="s">
        <v>189</v>
      </c>
      <c r="C81" s="230" t="s">
        <v>40</v>
      </c>
      <c r="D81" s="230" t="s">
        <v>40</v>
      </c>
      <c r="E81" s="230" t="s">
        <v>40</v>
      </c>
      <c r="F81" s="230" t="s">
        <v>1258</v>
      </c>
      <c r="G81" s="230" t="s">
        <v>1083</v>
      </c>
      <c r="H81" s="230" t="s">
        <v>1282</v>
      </c>
      <c r="I81" s="230" t="s">
        <v>667</v>
      </c>
      <c r="J81" s="240" t="s">
        <v>2123</v>
      </c>
      <c r="K81" s="240" t="s">
        <v>2086</v>
      </c>
      <c r="L81" s="240" t="s">
        <v>2086</v>
      </c>
      <c r="M81" s="231"/>
      <c r="N81" s="231"/>
      <c r="O81" s="231"/>
      <c r="P81" s="232"/>
    </row>
    <row r="82" spans="1:16">
      <c r="A82" s="229">
        <v>79</v>
      </c>
      <c r="B82" s="225" t="s">
        <v>189</v>
      </c>
      <c r="C82" s="230" t="s">
        <v>40</v>
      </c>
      <c r="D82" s="230" t="s">
        <v>40</v>
      </c>
      <c r="E82" s="230" t="s">
        <v>40</v>
      </c>
      <c r="F82" s="230" t="s">
        <v>1258</v>
      </c>
      <c r="G82" s="230" t="s">
        <v>1083</v>
      </c>
      <c r="H82" s="230" t="s">
        <v>1010</v>
      </c>
      <c r="I82" s="230" t="s">
        <v>667</v>
      </c>
      <c r="J82" s="240" t="s">
        <v>2123</v>
      </c>
      <c r="K82" s="240" t="s">
        <v>2087</v>
      </c>
      <c r="L82" s="240" t="s">
        <v>2087</v>
      </c>
      <c r="M82" s="231"/>
      <c r="N82" s="231"/>
      <c r="O82" s="231"/>
      <c r="P82" s="232"/>
    </row>
    <row r="83" spans="1:16">
      <c r="A83" s="224">
        <v>80</v>
      </c>
      <c r="B83" s="225" t="s">
        <v>189</v>
      </c>
      <c r="C83" s="230" t="s">
        <v>40</v>
      </c>
      <c r="D83" s="230" t="s">
        <v>40</v>
      </c>
      <c r="E83" s="230" t="s">
        <v>40</v>
      </c>
      <c r="F83" s="230" t="s">
        <v>1258</v>
      </c>
      <c r="G83" s="230" t="s">
        <v>1083</v>
      </c>
      <c r="H83" s="230" t="s">
        <v>1284</v>
      </c>
      <c r="I83" s="230" t="s">
        <v>667</v>
      </c>
      <c r="J83" s="240" t="s">
        <v>2123</v>
      </c>
      <c r="K83" s="240" t="s">
        <v>2087</v>
      </c>
      <c r="L83" s="240" t="s">
        <v>2087</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509" t="s">
        <v>177</v>
      </c>
      <c r="B2" s="509" t="s">
        <v>3</v>
      </c>
      <c r="C2" s="511" t="s">
        <v>1</v>
      </c>
      <c r="D2" s="511" t="s">
        <v>2</v>
      </c>
      <c r="E2" s="511" t="s">
        <v>4</v>
      </c>
      <c r="F2" s="513" t="s">
        <v>1015</v>
      </c>
      <c r="G2" s="513" t="s">
        <v>1016</v>
      </c>
      <c r="H2" s="511" t="s">
        <v>168</v>
      </c>
      <c r="I2" s="511" t="s">
        <v>169</v>
      </c>
      <c r="J2" s="511" t="s">
        <v>170</v>
      </c>
      <c r="K2" s="514" t="s">
        <v>171</v>
      </c>
      <c r="L2" s="515"/>
      <c r="M2" s="511" t="s">
        <v>173</v>
      </c>
      <c r="N2" s="514" t="s">
        <v>176</v>
      </c>
      <c r="O2" s="515"/>
      <c r="P2" s="516" t="s">
        <v>119</v>
      </c>
    </row>
    <row r="3" spans="1:16" ht="18" hidden="1" thickBot="1">
      <c r="A3" s="510"/>
      <c r="B3" s="510"/>
      <c r="C3" s="512"/>
      <c r="D3" s="512"/>
      <c r="E3" s="512"/>
      <c r="F3" s="512"/>
      <c r="G3" s="512"/>
      <c r="H3" s="512"/>
      <c r="I3" s="512"/>
      <c r="J3" s="512"/>
      <c r="K3" s="45" t="s">
        <v>160</v>
      </c>
      <c r="L3" s="45" t="s">
        <v>172</v>
      </c>
      <c r="M3" s="512"/>
      <c r="N3" s="45" t="s">
        <v>174</v>
      </c>
      <c r="O3" s="45" t="s">
        <v>175</v>
      </c>
      <c r="P3" s="517"/>
    </row>
    <row r="4" spans="1:16" hidden="1">
      <c r="A4" s="224">
        <v>1</v>
      </c>
      <c r="B4" s="225" t="s">
        <v>674</v>
      </c>
      <c r="C4" s="225" t="s">
        <v>675</v>
      </c>
      <c r="D4" s="225" t="s">
        <v>675</v>
      </c>
      <c r="E4" s="225" t="s">
        <v>676</v>
      </c>
      <c r="F4" s="225" t="s">
        <v>1378</v>
      </c>
      <c r="G4" s="225" t="s">
        <v>1380</v>
      </c>
      <c r="H4" s="225" t="s">
        <v>677</v>
      </c>
      <c r="I4" s="225" t="s">
        <v>672</v>
      </c>
      <c r="J4" s="231" t="s">
        <v>2123</v>
      </c>
      <c r="K4" s="231" t="s">
        <v>2149</v>
      </c>
      <c r="L4" s="231" t="s">
        <v>2149</v>
      </c>
      <c r="M4" s="240"/>
      <c r="N4" s="240"/>
      <c r="O4" s="240"/>
      <c r="P4" s="228"/>
    </row>
    <row r="5" spans="1:16" hidden="1">
      <c r="A5" s="229">
        <v>2</v>
      </c>
      <c r="B5" s="225" t="s">
        <v>674</v>
      </c>
      <c r="C5" s="225" t="s">
        <v>675</v>
      </c>
      <c r="D5" s="225" t="s">
        <v>675</v>
      </c>
      <c r="E5" s="225" t="s">
        <v>676</v>
      </c>
      <c r="F5" s="225" t="s">
        <v>1379</v>
      </c>
      <c r="G5" s="225" t="s">
        <v>1380</v>
      </c>
      <c r="H5" s="230" t="s">
        <v>1349</v>
      </c>
      <c r="I5" s="225" t="s">
        <v>672</v>
      </c>
      <c r="J5" s="231" t="s">
        <v>2123</v>
      </c>
      <c r="K5" s="231" t="s">
        <v>2149</v>
      </c>
      <c r="L5" s="231" t="s">
        <v>2149</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2123</v>
      </c>
      <c r="K6" s="231" t="s">
        <v>2142</v>
      </c>
      <c r="L6" s="231" t="s">
        <v>2142</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2123</v>
      </c>
      <c r="K7" s="231" t="s">
        <v>2149</v>
      </c>
      <c r="L7" s="231" t="s">
        <v>2149</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2123</v>
      </c>
      <c r="K8" s="231" t="s">
        <v>2150</v>
      </c>
      <c r="L8" s="231" t="s">
        <v>2150</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2123</v>
      </c>
      <c r="K9" s="231" t="s">
        <v>2150</v>
      </c>
      <c r="L9" s="231" t="s">
        <v>2150</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2123</v>
      </c>
      <c r="K10" s="231" t="s">
        <v>2088</v>
      </c>
      <c r="L10" s="231" t="s">
        <v>2088</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2123</v>
      </c>
      <c r="K11" s="231" t="s">
        <v>2088</v>
      </c>
      <c r="L11" s="231" t="s">
        <v>2088</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2123</v>
      </c>
      <c r="K12" s="231" t="s">
        <v>2089</v>
      </c>
      <c r="L12" s="231" t="s">
        <v>2089</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2123</v>
      </c>
      <c r="K13" s="231" t="s">
        <v>2089</v>
      </c>
      <c r="L13" s="231" t="s">
        <v>2089</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2123</v>
      </c>
      <c r="K14" s="231" t="s">
        <v>2090</v>
      </c>
      <c r="L14" s="231" t="s">
        <v>2090</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2123</v>
      </c>
      <c r="K15" s="231" t="s">
        <v>2090</v>
      </c>
      <c r="L15" s="231" t="s">
        <v>2090</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2123</v>
      </c>
      <c r="K16" s="231" t="s">
        <v>2091</v>
      </c>
      <c r="L16" s="231" t="s">
        <v>2091</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2123</v>
      </c>
      <c r="K17" s="231" t="s">
        <v>2092</v>
      </c>
      <c r="L17" s="231" t="s">
        <v>2092</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2123</v>
      </c>
      <c r="K18" s="231" t="s">
        <v>2093</v>
      </c>
      <c r="L18" s="231" t="s">
        <v>2093</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2123</v>
      </c>
      <c r="K19" s="231" t="s">
        <v>2093</v>
      </c>
      <c r="L19" s="231" t="s">
        <v>2093</v>
      </c>
      <c r="M19" s="231"/>
      <c r="N19" s="231"/>
      <c r="O19" s="231"/>
      <c r="P19" s="232"/>
    </row>
    <row r="20" spans="1:16" hidden="1">
      <c r="A20" s="224">
        <v>17</v>
      </c>
      <c r="B20" s="225" t="s">
        <v>191</v>
      </c>
      <c r="C20" s="225" t="s">
        <v>55</v>
      </c>
      <c r="D20" s="225" t="s">
        <v>55</v>
      </c>
      <c r="E20" s="225" t="s">
        <v>208</v>
      </c>
      <c r="F20" s="225" t="s">
        <v>1384</v>
      </c>
      <c r="G20" s="225" t="s">
        <v>1224</v>
      </c>
      <c r="H20" s="230" t="s">
        <v>1361</v>
      </c>
      <c r="I20" s="225" t="s">
        <v>684</v>
      </c>
      <c r="J20" s="231" t="s">
        <v>2123</v>
      </c>
      <c r="K20" s="231" t="s">
        <v>2132</v>
      </c>
      <c r="L20" s="231" t="s">
        <v>2132</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2123</v>
      </c>
      <c r="K21" s="231" t="s">
        <v>2094</v>
      </c>
      <c r="L21" s="231" t="s">
        <v>2094</v>
      </c>
      <c r="M21" s="231"/>
      <c r="N21" s="231"/>
      <c r="O21" s="231"/>
      <c r="P21" s="232"/>
    </row>
    <row r="22" spans="1:16" ht="48" hidden="1">
      <c r="A22" s="229">
        <v>19</v>
      </c>
      <c r="B22" s="225" t="s">
        <v>674</v>
      </c>
      <c r="C22" s="225" t="s">
        <v>675</v>
      </c>
      <c r="D22" s="225" t="s">
        <v>675</v>
      </c>
      <c r="E22" s="225" t="s">
        <v>676</v>
      </c>
      <c r="F22" s="225"/>
      <c r="G22" s="225" t="s">
        <v>1377</v>
      </c>
      <c r="H22" s="237" t="s">
        <v>685</v>
      </c>
      <c r="I22" s="225" t="s">
        <v>686</v>
      </c>
      <c r="J22" s="231" t="s">
        <v>2053</v>
      </c>
      <c r="K22" s="231" t="s">
        <v>2140</v>
      </c>
      <c r="L22" s="231" t="s">
        <v>2140</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2123</v>
      </c>
      <c r="K23" s="231" t="s">
        <v>2094</v>
      </c>
      <c r="L23" s="231" t="s">
        <v>2094</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2053</v>
      </c>
      <c r="K24" s="231" t="s">
        <v>2142</v>
      </c>
      <c r="L24" s="231" t="s">
        <v>2142</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2123</v>
      </c>
      <c r="K25" s="231" t="s">
        <v>2095</v>
      </c>
      <c r="L25" s="231" t="s">
        <v>2095</v>
      </c>
      <c r="M25" s="231"/>
      <c r="N25" s="231"/>
      <c r="O25" s="231"/>
      <c r="P25" s="232"/>
    </row>
    <row r="26" spans="1:16" ht="48" hidden="1">
      <c r="A26" s="229">
        <v>23</v>
      </c>
      <c r="B26" s="225" t="s">
        <v>674</v>
      </c>
      <c r="C26" s="225" t="s">
        <v>675</v>
      </c>
      <c r="D26" s="225" t="s">
        <v>675</v>
      </c>
      <c r="E26" s="230" t="s">
        <v>689</v>
      </c>
      <c r="F26" s="230"/>
      <c r="G26" s="230" t="s">
        <v>1166</v>
      </c>
      <c r="H26" s="237" t="s">
        <v>692</v>
      </c>
      <c r="I26" s="225" t="s">
        <v>691</v>
      </c>
      <c r="J26" s="231" t="s">
        <v>2053</v>
      </c>
      <c r="K26" s="231" t="s">
        <v>2150</v>
      </c>
      <c r="L26" s="231" t="s">
        <v>2150</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2123</v>
      </c>
      <c r="K27" s="231" t="s">
        <v>2095</v>
      </c>
      <c r="L27" s="231" t="s">
        <v>2095</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2123</v>
      </c>
      <c r="K28" s="231" t="s">
        <v>2096</v>
      </c>
      <c r="L28" s="231" t="s">
        <v>2096</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2123</v>
      </c>
      <c r="K29" s="231" t="s">
        <v>2120</v>
      </c>
      <c r="L29" s="231" t="s">
        <v>2120</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2123</v>
      </c>
      <c r="K30" s="231" t="s">
        <v>2120</v>
      </c>
      <c r="L30" s="231" t="s">
        <v>2120</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2123</v>
      </c>
      <c r="K31" s="231" t="s">
        <v>2122</v>
      </c>
      <c r="L31" s="231" t="s">
        <v>2122</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2123</v>
      </c>
      <c r="K32" s="231" t="s">
        <v>2122</v>
      </c>
      <c r="L32" s="231" t="s">
        <v>2122</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2053</v>
      </c>
      <c r="K33" s="231" t="s">
        <v>2114</v>
      </c>
      <c r="L33" s="231" t="s">
        <v>2114</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2053</v>
      </c>
      <c r="K34" s="231" t="s">
        <v>2114</v>
      </c>
      <c r="L34" s="231" t="s">
        <v>2114</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2053</v>
      </c>
      <c r="K35" s="231" t="s">
        <v>2116</v>
      </c>
      <c r="L35" s="231" t="s">
        <v>2116</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2053</v>
      </c>
      <c r="K36" s="231" t="s">
        <v>2116</v>
      </c>
      <c r="L36" s="231" t="s">
        <v>2116</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2053</v>
      </c>
      <c r="K37" s="231" t="s">
        <v>2118</v>
      </c>
      <c r="L37" s="231" t="s">
        <v>2118</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2053</v>
      </c>
      <c r="K38" s="231" t="s">
        <v>2118</v>
      </c>
      <c r="L38" s="231" t="s">
        <v>2118</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2053</v>
      </c>
      <c r="K39" s="231" t="s">
        <v>2120</v>
      </c>
      <c r="L39" s="231" t="s">
        <v>2120</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2053</v>
      </c>
      <c r="K40" s="231" t="s">
        <v>2120</v>
      </c>
      <c r="L40" s="231" t="s">
        <v>2120</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2123</v>
      </c>
      <c r="K41" s="231" t="s">
        <v>2096</v>
      </c>
      <c r="L41" s="231" t="s">
        <v>2096</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2123</v>
      </c>
      <c r="K42" s="231" t="s">
        <v>2097</v>
      </c>
      <c r="L42" s="231" t="s">
        <v>2097</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2053</v>
      </c>
      <c r="K43" s="231" t="s">
        <v>2150</v>
      </c>
      <c r="L43" s="231" t="s">
        <v>2150</v>
      </c>
      <c r="M43" s="231"/>
      <c r="N43" s="231"/>
      <c r="O43" s="231"/>
      <c r="P43" s="232"/>
    </row>
    <row r="44" spans="1:16">
      <c r="A44" s="229">
        <v>41</v>
      </c>
      <c r="B44" s="225" t="s">
        <v>674</v>
      </c>
      <c r="C44" s="230" t="s">
        <v>700</v>
      </c>
      <c r="D44" s="230" t="s">
        <v>701</v>
      </c>
      <c r="E44" s="230" t="s">
        <v>702</v>
      </c>
      <c r="F44" s="230" t="s">
        <v>1416</v>
      </c>
      <c r="G44" s="230" t="s">
        <v>1168</v>
      </c>
      <c r="H44" s="230" t="s">
        <v>1387</v>
      </c>
      <c r="I44" s="230" t="s">
        <v>699</v>
      </c>
      <c r="J44" s="231" t="s">
        <v>2053</v>
      </c>
      <c r="K44" s="231" t="s">
        <v>2133</v>
      </c>
      <c r="L44" s="231" t="s">
        <v>2133</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2053</v>
      </c>
      <c r="K45" s="231" t="s">
        <v>2104</v>
      </c>
      <c r="L45" s="231" t="s">
        <v>2104</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2053</v>
      </c>
      <c r="K46" s="231" t="s">
        <v>2104</v>
      </c>
      <c r="L46" s="231" t="s">
        <v>2104</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2053</v>
      </c>
      <c r="K47" s="231" t="s">
        <v>2106</v>
      </c>
      <c r="L47" s="231" t="s">
        <v>2106</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2053</v>
      </c>
      <c r="K48" s="231" t="s">
        <v>2106</v>
      </c>
      <c r="L48" s="231" t="s">
        <v>2106</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2053</v>
      </c>
      <c r="K49" s="231" t="s">
        <v>2108</v>
      </c>
      <c r="L49" s="231" t="s">
        <v>2108</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2053</v>
      </c>
      <c r="K50" s="231" t="s">
        <v>2108</v>
      </c>
      <c r="L50" s="231" t="s">
        <v>2108</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2053</v>
      </c>
      <c r="K51" s="231" t="s">
        <v>2110</v>
      </c>
      <c r="L51" s="231" t="s">
        <v>2110</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2053</v>
      </c>
      <c r="K52" s="231" t="s">
        <v>2110</v>
      </c>
      <c r="L52" s="231" t="s">
        <v>2110</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2053</v>
      </c>
      <c r="K53" s="231" t="s">
        <v>2112</v>
      </c>
      <c r="L53" s="231" t="s">
        <v>2112</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2053</v>
      </c>
      <c r="K54" s="231" t="s">
        <v>2112</v>
      </c>
      <c r="L54" s="231" t="s">
        <v>2112</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2053</v>
      </c>
      <c r="K55" s="231" t="s">
        <v>2112</v>
      </c>
      <c r="L55" s="231" t="s">
        <v>2112</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2123</v>
      </c>
      <c r="K56" s="231" t="s">
        <v>2144</v>
      </c>
      <c r="L56" s="231" t="s">
        <v>2144</v>
      </c>
      <c r="M56" s="231"/>
      <c r="N56" s="231"/>
      <c r="O56" s="231"/>
      <c r="P56" s="232"/>
    </row>
    <row r="57" spans="1:16" hidden="1">
      <c r="A57" s="224">
        <v>54</v>
      </c>
      <c r="B57" s="225" t="s">
        <v>674</v>
      </c>
      <c r="C57" s="230" t="s">
        <v>700</v>
      </c>
      <c r="D57" s="230" t="s">
        <v>709</v>
      </c>
      <c r="E57" s="230" t="s">
        <v>710</v>
      </c>
      <c r="F57" s="230" t="s">
        <v>1418</v>
      </c>
      <c r="G57" s="230" t="s">
        <v>1224</v>
      </c>
      <c r="H57" s="230" t="s">
        <v>1400</v>
      </c>
      <c r="I57" s="230" t="s">
        <v>711</v>
      </c>
      <c r="J57" s="231" t="s">
        <v>2123</v>
      </c>
      <c r="K57" s="231" t="s">
        <v>2132</v>
      </c>
      <c r="L57" s="231" t="s">
        <v>2132</v>
      </c>
      <c r="M57" s="231" t="s">
        <v>2170</v>
      </c>
      <c r="N57" s="231" t="s">
        <v>2171</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2123</v>
      </c>
      <c r="K58" s="231" t="s">
        <v>2097</v>
      </c>
      <c r="L58" s="231" t="s">
        <v>2097</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2123</v>
      </c>
      <c r="K59" s="231" t="s">
        <v>2098</v>
      </c>
      <c r="L59" s="231" t="s">
        <v>2098</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2123</v>
      </c>
      <c r="K60" s="231" t="s">
        <v>2098</v>
      </c>
      <c r="L60" s="231" t="s">
        <v>2098</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2053</v>
      </c>
      <c r="K61" s="231" t="s">
        <v>2150</v>
      </c>
      <c r="L61" s="231" t="s">
        <v>2150</v>
      </c>
      <c r="M61" s="231"/>
      <c r="N61" s="231"/>
      <c r="O61" s="231"/>
      <c r="P61" s="232"/>
    </row>
    <row r="62" spans="1:16" ht="64" hidden="1">
      <c r="A62" s="224">
        <v>59</v>
      </c>
      <c r="B62" s="225" t="s">
        <v>674</v>
      </c>
      <c r="C62" s="230" t="s">
        <v>700</v>
      </c>
      <c r="D62" s="230" t="s">
        <v>709</v>
      </c>
      <c r="E62" s="230" t="s">
        <v>716</v>
      </c>
      <c r="F62" s="230" t="s">
        <v>1420</v>
      </c>
      <c r="G62" s="230" t="s">
        <v>1166</v>
      </c>
      <c r="H62" s="237" t="s">
        <v>1404</v>
      </c>
      <c r="I62" s="230" t="s">
        <v>717</v>
      </c>
      <c r="J62" s="231" t="s">
        <v>2053</v>
      </c>
      <c r="K62" s="231" t="s">
        <v>2151</v>
      </c>
      <c r="L62" s="231" t="s">
        <v>2151</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2053</v>
      </c>
      <c r="K63" s="231" t="s">
        <v>2144</v>
      </c>
      <c r="L63" s="231" t="s">
        <v>2144</v>
      </c>
      <c r="M63" s="231"/>
      <c r="N63" s="231"/>
      <c r="O63" s="231"/>
      <c r="P63" s="232"/>
    </row>
    <row r="64" spans="1:16" ht="64" hidden="1">
      <c r="A64" s="229">
        <v>61</v>
      </c>
      <c r="B64" s="225" t="s">
        <v>674</v>
      </c>
      <c r="C64" s="230" t="s">
        <v>700</v>
      </c>
      <c r="D64" s="230" t="s">
        <v>709</v>
      </c>
      <c r="E64" s="230" t="s">
        <v>716</v>
      </c>
      <c r="F64" s="230" t="s">
        <v>1420</v>
      </c>
      <c r="G64" s="230" t="s">
        <v>1288</v>
      </c>
      <c r="H64" s="237" t="s">
        <v>1406</v>
      </c>
      <c r="I64" s="230" t="s">
        <v>718</v>
      </c>
      <c r="J64" s="231" t="s">
        <v>2123</v>
      </c>
      <c r="K64" s="231" t="s">
        <v>2138</v>
      </c>
      <c r="L64" s="231" t="s">
        <v>2138</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2123</v>
      </c>
      <c r="K65" s="231" t="s">
        <v>2099</v>
      </c>
      <c r="L65" s="231" t="s">
        <v>2099</v>
      </c>
      <c r="M65" s="231"/>
      <c r="N65" s="231"/>
      <c r="O65" s="231"/>
      <c r="P65" s="232"/>
    </row>
    <row r="66" spans="1:16" ht="64" hidden="1">
      <c r="A66" s="224">
        <v>63</v>
      </c>
      <c r="B66" s="225" t="s">
        <v>674</v>
      </c>
      <c r="C66" s="230" t="s">
        <v>700</v>
      </c>
      <c r="D66" s="230" t="s">
        <v>709</v>
      </c>
      <c r="E66" s="230" t="s">
        <v>719</v>
      </c>
      <c r="F66" s="230" t="s">
        <v>1421</v>
      </c>
      <c r="G66" s="230" t="s">
        <v>1083</v>
      </c>
      <c r="H66" s="237" t="s">
        <v>1408</v>
      </c>
      <c r="I66" s="230" t="s">
        <v>720</v>
      </c>
      <c r="J66" s="231" t="s">
        <v>2123</v>
      </c>
      <c r="K66" s="231" t="s">
        <v>2099</v>
      </c>
      <c r="L66" s="231" t="s">
        <v>2099</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2053</v>
      </c>
      <c r="K67" s="231" t="s">
        <v>2151</v>
      </c>
      <c r="L67" s="231" t="s">
        <v>2151</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2123</v>
      </c>
      <c r="K68" s="231" t="s">
        <v>2100</v>
      </c>
      <c r="L68" s="231" t="s">
        <v>2100</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2123</v>
      </c>
      <c r="K69" s="231" t="s">
        <v>2100</v>
      </c>
      <c r="L69" s="231" t="s">
        <v>2100</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2123</v>
      </c>
      <c r="K70" s="231" t="s">
        <v>2101</v>
      </c>
      <c r="L70" s="231" t="s">
        <v>2101</v>
      </c>
      <c r="M70" s="231"/>
      <c r="N70" s="231"/>
      <c r="O70" s="231"/>
      <c r="P70" s="232"/>
    </row>
    <row r="71" spans="1:16" ht="32" hidden="1">
      <c r="A71" s="229">
        <v>68</v>
      </c>
      <c r="B71" s="225" t="s">
        <v>674</v>
      </c>
      <c r="C71" s="230" t="s">
        <v>700</v>
      </c>
      <c r="D71" s="230" t="s">
        <v>709</v>
      </c>
      <c r="E71" s="230" t="s">
        <v>719</v>
      </c>
      <c r="F71" s="230" t="s">
        <v>1422</v>
      </c>
      <c r="G71" s="230" t="s">
        <v>1288</v>
      </c>
      <c r="H71" s="237" t="s">
        <v>1412</v>
      </c>
      <c r="I71" s="230" t="s">
        <v>723</v>
      </c>
      <c r="J71" s="231" t="s">
        <v>2123</v>
      </c>
      <c r="K71" s="231" t="s">
        <v>2138</v>
      </c>
      <c r="L71" s="231" t="s">
        <v>2138</v>
      </c>
      <c r="M71" s="231"/>
      <c r="N71" s="231"/>
      <c r="O71" s="231"/>
      <c r="P71" s="232"/>
    </row>
    <row r="72" spans="1:16" ht="80" hidden="1">
      <c r="A72" s="229">
        <v>69</v>
      </c>
      <c r="B72" s="225" t="s">
        <v>674</v>
      </c>
      <c r="C72" s="230" t="s">
        <v>700</v>
      </c>
      <c r="D72" s="230" t="s">
        <v>709</v>
      </c>
      <c r="E72" s="230" t="s">
        <v>719</v>
      </c>
      <c r="F72" s="230" t="s">
        <v>1422</v>
      </c>
      <c r="G72" s="230" t="s">
        <v>1083</v>
      </c>
      <c r="H72" s="237" t="s">
        <v>1413</v>
      </c>
      <c r="I72" s="230" t="s">
        <v>724</v>
      </c>
      <c r="J72" s="231" t="s">
        <v>2123</v>
      </c>
      <c r="K72" s="231" t="s">
        <v>2101</v>
      </c>
      <c r="L72" s="231" t="s">
        <v>2101</v>
      </c>
      <c r="M72" s="231"/>
      <c r="N72" s="231"/>
      <c r="O72" s="231"/>
      <c r="P72" s="232"/>
    </row>
    <row r="73" spans="1:16" ht="64" hidden="1">
      <c r="A73" s="224">
        <v>70</v>
      </c>
      <c r="B73" s="225" t="s">
        <v>674</v>
      </c>
      <c r="C73" s="230" t="s">
        <v>700</v>
      </c>
      <c r="D73" s="230" t="s">
        <v>709</v>
      </c>
      <c r="E73" s="230" t="s">
        <v>719</v>
      </c>
      <c r="F73" s="230" t="s">
        <v>1422</v>
      </c>
      <c r="G73" s="230" t="s">
        <v>1083</v>
      </c>
      <c r="H73" s="237" t="s">
        <v>1414</v>
      </c>
      <c r="I73" s="230" t="s">
        <v>725</v>
      </c>
      <c r="J73" s="231" t="s">
        <v>2123</v>
      </c>
      <c r="K73" s="231" t="s">
        <v>2102</v>
      </c>
      <c r="L73" s="231" t="s">
        <v>2102</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2053</v>
      </c>
      <c r="K74" s="231" t="s">
        <v>2134</v>
      </c>
      <c r="L74" s="231" t="s">
        <v>2134</v>
      </c>
      <c r="M74" s="231"/>
      <c r="N74" s="231"/>
      <c r="O74" s="231"/>
      <c r="P74" s="232"/>
    </row>
    <row r="75" spans="1:16" ht="32" hidden="1">
      <c r="A75" s="229">
        <v>72</v>
      </c>
      <c r="B75" s="225" t="s">
        <v>674</v>
      </c>
      <c r="C75" s="230" t="s">
        <v>700</v>
      </c>
      <c r="D75" s="230" t="s">
        <v>726</v>
      </c>
      <c r="E75" s="230" t="s">
        <v>726</v>
      </c>
      <c r="F75" s="230"/>
      <c r="G75" s="230" t="s">
        <v>1288</v>
      </c>
      <c r="H75" s="237" t="s">
        <v>1415</v>
      </c>
      <c r="I75" s="230" t="s">
        <v>728</v>
      </c>
      <c r="J75" s="231" t="s">
        <v>2123</v>
      </c>
      <c r="K75" s="231" t="s">
        <v>2139</v>
      </c>
      <c r="L75" s="231" t="s">
        <v>2139</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2053</v>
      </c>
      <c r="K76" s="231" t="s">
        <v>2151</v>
      </c>
      <c r="L76" s="231" t="s">
        <v>2151</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2053</v>
      </c>
      <c r="K77" s="231" t="s">
        <v>2134</v>
      </c>
      <c r="L77" s="231" t="s">
        <v>2134</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2053</v>
      </c>
      <c r="K78" s="231" t="s">
        <v>2134</v>
      </c>
      <c r="L78" s="231" t="s">
        <v>2134</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2123</v>
      </c>
      <c r="K79" s="231" t="s">
        <v>2102</v>
      </c>
      <c r="L79" s="231" t="s">
        <v>2102</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2123</v>
      </c>
      <c r="K80" s="231" t="s">
        <v>2103</v>
      </c>
      <c r="L80" s="231" t="s">
        <v>2103</v>
      </c>
      <c r="M80" s="231"/>
      <c r="N80" s="231"/>
      <c r="O80" s="231"/>
      <c r="P80" s="232"/>
    </row>
    <row r="81" spans="1:16">
      <c r="A81" s="224">
        <v>78</v>
      </c>
      <c r="B81" s="225" t="s">
        <v>674</v>
      </c>
      <c r="C81" s="230" t="s">
        <v>700</v>
      </c>
      <c r="D81" s="230" t="s">
        <v>732</v>
      </c>
      <c r="E81" s="230" t="s">
        <v>733</v>
      </c>
      <c r="F81" s="230"/>
      <c r="G81" s="230" t="s">
        <v>1386</v>
      </c>
      <c r="H81" s="230" t="s">
        <v>737</v>
      </c>
      <c r="I81" s="230" t="s">
        <v>735</v>
      </c>
      <c r="J81" s="231" t="s">
        <v>2053</v>
      </c>
      <c r="K81" s="231" t="s">
        <v>2130</v>
      </c>
      <c r="L81" s="231" t="s">
        <v>2132</v>
      </c>
      <c r="M81" s="231"/>
      <c r="N81" s="231"/>
      <c r="O81" s="231"/>
      <c r="P81" s="232"/>
    </row>
    <row r="82" spans="1:16" ht="48" hidden="1">
      <c r="A82" s="229">
        <v>79</v>
      </c>
      <c r="B82" s="225" t="s">
        <v>674</v>
      </c>
      <c r="C82" s="230" t="s">
        <v>738</v>
      </c>
      <c r="D82" s="230" t="s">
        <v>739</v>
      </c>
      <c r="E82" s="230" t="s">
        <v>740</v>
      </c>
      <c r="F82" s="230" t="s">
        <v>1424</v>
      </c>
      <c r="G82" s="230" t="s">
        <v>1081</v>
      </c>
      <c r="H82" s="237" t="s">
        <v>1423</v>
      </c>
      <c r="I82" s="230" t="s">
        <v>741</v>
      </c>
      <c r="J82" s="231" t="s">
        <v>2123</v>
      </c>
      <c r="K82" s="231" t="s">
        <v>2118</v>
      </c>
      <c r="L82" s="231" t="s">
        <v>2118</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2123</v>
      </c>
      <c r="K83" s="231" t="s">
        <v>2150</v>
      </c>
      <c r="L83" s="231" t="s">
        <v>2150</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2123</v>
      </c>
      <c r="K84" s="231" t="s">
        <v>2144</v>
      </c>
      <c r="L84" s="231" t="s">
        <v>2144</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2123</v>
      </c>
      <c r="K85" s="231" t="s">
        <v>2103</v>
      </c>
      <c r="L85" s="231" t="s">
        <v>2103</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2123</v>
      </c>
      <c r="K86" s="231" t="s">
        <v>2104</v>
      </c>
      <c r="L86" s="231" t="s">
        <v>2104</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2123</v>
      </c>
      <c r="K87" s="231" t="s">
        <v>2104</v>
      </c>
      <c r="L87" s="231" t="s">
        <v>2104</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2123</v>
      </c>
      <c r="K88" s="231" t="s">
        <v>2106</v>
      </c>
      <c r="L88" s="231" t="s">
        <v>2106</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2053</v>
      </c>
      <c r="K89" s="231" t="s">
        <v>2152</v>
      </c>
      <c r="L89" s="231" t="s">
        <v>2152</v>
      </c>
      <c r="M89" s="231"/>
      <c r="N89" s="231"/>
      <c r="O89" s="231"/>
      <c r="P89" s="232"/>
    </row>
    <row r="90" spans="1:16" hidden="1">
      <c r="A90" s="229">
        <v>87</v>
      </c>
      <c r="B90" s="225" t="s">
        <v>674</v>
      </c>
      <c r="C90" s="230" t="s">
        <v>738</v>
      </c>
      <c r="D90" s="230" t="s">
        <v>743</v>
      </c>
      <c r="E90" s="230" t="s">
        <v>744</v>
      </c>
      <c r="F90" s="230" t="s">
        <v>1425</v>
      </c>
      <c r="G90" s="230" t="s">
        <v>1288</v>
      </c>
      <c r="H90" s="230" t="s">
        <v>756</v>
      </c>
      <c r="I90" s="230" t="s">
        <v>754</v>
      </c>
      <c r="J90" s="231" t="s">
        <v>2123</v>
      </c>
      <c r="K90" s="231" t="s">
        <v>2139</v>
      </c>
      <c r="L90" s="231" t="s">
        <v>2139</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2123</v>
      </c>
      <c r="K91" s="231" t="s">
        <v>2106</v>
      </c>
      <c r="L91" s="231" t="s">
        <v>2106</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2123</v>
      </c>
      <c r="K92" s="231" t="s">
        <v>2108</v>
      </c>
      <c r="L92" s="231" t="s">
        <v>2108</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2123</v>
      </c>
      <c r="K93" s="231" t="s">
        <v>2108</v>
      </c>
      <c r="L93" s="231" t="s">
        <v>2108</v>
      </c>
      <c r="M93" s="231"/>
      <c r="N93" s="231"/>
      <c r="O93" s="231"/>
      <c r="P93" s="232"/>
    </row>
    <row r="94" spans="1:16">
      <c r="A94" s="229">
        <v>91</v>
      </c>
      <c r="B94" s="225" t="s">
        <v>674</v>
      </c>
      <c r="C94" s="230" t="s">
        <v>738</v>
      </c>
      <c r="D94" s="230" t="s">
        <v>743</v>
      </c>
      <c r="E94" s="230" t="s">
        <v>744</v>
      </c>
      <c r="F94" s="230" t="s">
        <v>1425</v>
      </c>
      <c r="G94" s="230" t="s">
        <v>1386</v>
      </c>
      <c r="H94" s="230" t="s">
        <v>761</v>
      </c>
      <c r="I94" s="230" t="s">
        <v>759</v>
      </c>
      <c r="J94" s="231" t="s">
        <v>2053</v>
      </c>
      <c r="K94" s="231" t="s">
        <v>2130</v>
      </c>
      <c r="L94" s="231" t="s">
        <v>2132</v>
      </c>
      <c r="M94" s="231"/>
      <c r="N94" s="231"/>
      <c r="O94" s="231"/>
      <c r="P94" s="232"/>
    </row>
    <row r="95" spans="1:16" hidden="1">
      <c r="A95" s="229">
        <v>92</v>
      </c>
      <c r="B95" s="225" t="s">
        <v>674</v>
      </c>
      <c r="C95" s="230" t="s">
        <v>738</v>
      </c>
      <c r="D95" s="230" t="s">
        <v>743</v>
      </c>
      <c r="E95" s="230" t="s">
        <v>744</v>
      </c>
      <c r="F95" s="230" t="s">
        <v>1425</v>
      </c>
      <c r="G95" s="230" t="s">
        <v>1288</v>
      </c>
      <c r="H95" s="230" t="s">
        <v>762</v>
      </c>
      <c r="I95" s="230" t="s">
        <v>759</v>
      </c>
      <c r="J95" s="231" t="s">
        <v>2123</v>
      </c>
      <c r="K95" s="231" t="s">
        <v>2139</v>
      </c>
      <c r="L95" s="231" t="s">
        <v>2139</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2123</v>
      </c>
      <c r="K96" s="231" t="s">
        <v>2110</v>
      </c>
      <c r="L96" s="231" t="s">
        <v>2110</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2123</v>
      </c>
      <c r="K97" s="231" t="s">
        <v>2110</v>
      </c>
      <c r="L97" s="231" t="s">
        <v>2110</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2123</v>
      </c>
      <c r="K98" s="231" t="s">
        <v>2112</v>
      </c>
      <c r="L98" s="231" t="s">
        <v>2112</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2123</v>
      </c>
      <c r="K99" s="231" t="s">
        <v>2118</v>
      </c>
      <c r="L99" s="231" t="s">
        <v>2118</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2123</v>
      </c>
      <c r="K100" s="231" t="s">
        <v>2151</v>
      </c>
      <c r="L100" s="231" t="s">
        <v>2151</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2123</v>
      </c>
      <c r="K101" s="231" t="s">
        <v>2151</v>
      </c>
      <c r="L101" s="231" t="s">
        <v>2151</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2123</v>
      </c>
      <c r="K102" s="231" t="s">
        <v>2151</v>
      </c>
      <c r="L102" s="231" t="s">
        <v>2151</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2053</v>
      </c>
      <c r="K103" s="231" t="s">
        <v>2144</v>
      </c>
      <c r="L103" s="231" t="s">
        <v>2144</v>
      </c>
      <c r="M103" s="231"/>
      <c r="N103" s="231"/>
      <c r="O103" s="231"/>
      <c r="P103" s="232"/>
    </row>
    <row r="104" spans="1:16" hidden="1">
      <c r="A104" s="224">
        <v>101</v>
      </c>
      <c r="B104" s="225" t="s">
        <v>674</v>
      </c>
      <c r="C104" s="230" t="s">
        <v>738</v>
      </c>
      <c r="D104" s="230" t="s">
        <v>770</v>
      </c>
      <c r="E104" s="230" t="s">
        <v>769</v>
      </c>
      <c r="F104" s="230" t="s">
        <v>1428</v>
      </c>
      <c r="G104" s="230" t="s">
        <v>1286</v>
      </c>
      <c r="H104" s="230" t="s">
        <v>776</v>
      </c>
      <c r="I104" s="230" t="s">
        <v>775</v>
      </c>
      <c r="J104" s="231" t="s">
        <v>2123</v>
      </c>
      <c r="K104" s="231" t="s">
        <v>2148</v>
      </c>
      <c r="L104" s="231" t="s">
        <v>2148</v>
      </c>
      <c r="M104" s="231"/>
      <c r="N104" s="231"/>
      <c r="O104" s="231"/>
      <c r="P104" s="232"/>
    </row>
    <row r="105" spans="1:16" hidden="1">
      <c r="A105" s="229">
        <v>102</v>
      </c>
      <c r="B105" s="225" t="s">
        <v>674</v>
      </c>
      <c r="C105" s="230" t="s">
        <v>738</v>
      </c>
      <c r="D105" s="230" t="s">
        <v>770</v>
      </c>
      <c r="E105" s="230" t="s">
        <v>769</v>
      </c>
      <c r="F105" s="230" t="s">
        <v>1428</v>
      </c>
      <c r="G105" s="230" t="s">
        <v>1288</v>
      </c>
      <c r="H105" s="230" t="s">
        <v>777</v>
      </c>
      <c r="I105" s="230" t="s">
        <v>775</v>
      </c>
      <c r="J105" s="231" t="s">
        <v>2123</v>
      </c>
      <c r="K105" s="231" t="s">
        <v>2140</v>
      </c>
      <c r="L105" s="231" t="s">
        <v>2140</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2123</v>
      </c>
      <c r="K106" s="231" t="s">
        <v>2112</v>
      </c>
      <c r="L106" s="231" t="s">
        <v>2112</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2123</v>
      </c>
      <c r="K107" s="231" t="s">
        <v>2114</v>
      </c>
      <c r="L107" s="231" t="s">
        <v>2114</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2123</v>
      </c>
      <c r="K108" s="231" t="s">
        <v>2114</v>
      </c>
      <c r="L108" s="231" t="s">
        <v>2114</v>
      </c>
      <c r="M108" s="231"/>
      <c r="N108" s="231"/>
      <c r="O108" s="231"/>
      <c r="P108" s="232"/>
    </row>
    <row r="109" spans="1:16" hidden="1">
      <c r="A109" s="229">
        <v>106</v>
      </c>
      <c r="B109" s="225" t="s">
        <v>674</v>
      </c>
      <c r="C109" s="230" t="s">
        <v>738</v>
      </c>
      <c r="D109" s="230" t="s">
        <v>770</v>
      </c>
      <c r="E109" s="230" t="s">
        <v>769</v>
      </c>
      <c r="F109" s="230" t="s">
        <v>1428</v>
      </c>
      <c r="G109" s="230" t="s">
        <v>1288</v>
      </c>
      <c r="H109" s="230" t="s">
        <v>782</v>
      </c>
      <c r="I109" s="230" t="s">
        <v>780</v>
      </c>
      <c r="J109" s="231" t="s">
        <v>2123</v>
      </c>
      <c r="K109" s="231" t="s">
        <v>2140</v>
      </c>
      <c r="L109" s="231" t="s">
        <v>2140</v>
      </c>
      <c r="M109" s="231"/>
      <c r="N109" s="231"/>
      <c r="O109" s="231"/>
      <c r="P109" s="232"/>
    </row>
    <row r="110" spans="1:16">
      <c r="A110" s="229">
        <v>107</v>
      </c>
      <c r="B110" s="225" t="s">
        <v>674</v>
      </c>
      <c r="C110" s="230" t="s">
        <v>738</v>
      </c>
      <c r="D110" s="230" t="s">
        <v>770</v>
      </c>
      <c r="E110" s="230" t="s">
        <v>769</v>
      </c>
      <c r="F110" s="230" t="s">
        <v>1428</v>
      </c>
      <c r="G110" s="230" t="s">
        <v>1168</v>
      </c>
      <c r="H110" s="230" t="s">
        <v>783</v>
      </c>
      <c r="I110" s="230" t="s">
        <v>780</v>
      </c>
      <c r="J110" s="231" t="s">
        <v>2053</v>
      </c>
      <c r="K110" s="231" t="s">
        <v>2136</v>
      </c>
      <c r="L110" s="231" t="s">
        <v>2136</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2123</v>
      </c>
      <c r="K111" s="231" t="s">
        <v>2116</v>
      </c>
      <c r="L111" s="231" t="s">
        <v>2116</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2123</v>
      </c>
      <c r="K112" s="231" t="s">
        <v>2116</v>
      </c>
      <c r="L112" s="231" t="s">
        <v>2116</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2053</v>
      </c>
      <c r="K113" s="231" t="s">
        <v>2096</v>
      </c>
      <c r="L113" s="231" t="s">
        <v>2096</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2053</v>
      </c>
      <c r="K114" s="231" t="s">
        <v>2096</v>
      </c>
      <c r="L114" s="231" t="s">
        <v>2096</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2053</v>
      </c>
      <c r="K115" s="231" t="s">
        <v>2097</v>
      </c>
      <c r="L115" s="231" t="s">
        <v>2097</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2053</v>
      </c>
      <c r="K116" s="231" t="s">
        <v>2097</v>
      </c>
      <c r="L116" s="231" t="s">
        <v>2097</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2053</v>
      </c>
      <c r="K117" s="231" t="s">
        <v>2098</v>
      </c>
      <c r="L117" s="231" t="s">
        <v>2098</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2053</v>
      </c>
      <c r="K118" s="231" t="s">
        <v>2098</v>
      </c>
      <c r="L118" s="231" t="s">
        <v>2098</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2053</v>
      </c>
      <c r="K119" s="231" t="s">
        <v>2099</v>
      </c>
      <c r="L119" s="231" t="s">
        <v>2099</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2053</v>
      </c>
      <c r="K120" s="231" t="s">
        <v>2099</v>
      </c>
      <c r="L120" s="231" t="s">
        <v>2099</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2053</v>
      </c>
      <c r="K121" s="231" t="s">
        <v>2100</v>
      </c>
      <c r="L121" s="231" t="s">
        <v>2100</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2053</v>
      </c>
      <c r="K122" s="231" t="s">
        <v>2100</v>
      </c>
      <c r="L122" s="231" t="s">
        <v>2100</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2053</v>
      </c>
      <c r="K123" s="231" t="s">
        <v>2101</v>
      </c>
      <c r="L123" s="231" t="s">
        <v>2101</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2053</v>
      </c>
      <c r="K124" s="231" t="s">
        <v>2101</v>
      </c>
      <c r="L124" s="231" t="s">
        <v>2101</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2053</v>
      </c>
      <c r="K125" s="231" t="s">
        <v>2102</v>
      </c>
      <c r="L125" s="231" t="s">
        <v>2102</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2053</v>
      </c>
      <c r="K126" s="231" t="s">
        <v>2102</v>
      </c>
      <c r="L126" s="231" t="s">
        <v>2102</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2123</v>
      </c>
      <c r="K127" s="231" t="s">
        <v>2144</v>
      </c>
      <c r="L127" s="231" t="s">
        <v>2144</v>
      </c>
      <c r="M127" s="231"/>
      <c r="N127" s="231"/>
      <c r="O127" s="231"/>
      <c r="P127" s="232"/>
    </row>
    <row r="128" spans="1:16" ht="64" hidden="1">
      <c r="A128" s="229">
        <v>125</v>
      </c>
      <c r="B128" s="225" t="s">
        <v>674</v>
      </c>
      <c r="C128" s="230" t="s">
        <v>793</v>
      </c>
      <c r="D128" s="230" t="s">
        <v>794</v>
      </c>
      <c r="E128" s="230" t="s">
        <v>795</v>
      </c>
      <c r="F128" s="230" t="s">
        <v>1461</v>
      </c>
      <c r="G128" s="230" t="s">
        <v>1431</v>
      </c>
      <c r="H128" s="237" t="s">
        <v>1463</v>
      </c>
      <c r="I128" s="230" t="s">
        <v>1473</v>
      </c>
      <c r="J128" s="231" t="s">
        <v>2053</v>
      </c>
      <c r="K128" s="231" t="s">
        <v>2063</v>
      </c>
      <c r="L128" s="231" t="s">
        <v>2063</v>
      </c>
      <c r="M128" s="231"/>
      <c r="N128" s="231"/>
      <c r="O128" s="231"/>
      <c r="P128" s="232"/>
    </row>
    <row r="129" spans="1:16" hidden="1">
      <c r="A129" s="229">
        <v>126</v>
      </c>
      <c r="B129" s="225" t="s">
        <v>674</v>
      </c>
      <c r="C129" s="230" t="s">
        <v>793</v>
      </c>
      <c r="D129" s="230" t="s">
        <v>794</v>
      </c>
      <c r="E129" s="230" t="s">
        <v>795</v>
      </c>
      <c r="F129" s="230" t="s">
        <v>1461</v>
      </c>
      <c r="G129" s="230" t="s">
        <v>1286</v>
      </c>
      <c r="H129" s="230" t="s">
        <v>797</v>
      </c>
      <c r="I129" s="230" t="s">
        <v>1473</v>
      </c>
      <c r="J129" s="231" t="s">
        <v>2123</v>
      </c>
      <c r="K129" s="231" t="s">
        <v>2148</v>
      </c>
      <c r="L129" s="231" t="s">
        <v>2148</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2053</v>
      </c>
      <c r="K130" s="231" t="s">
        <v>2153</v>
      </c>
      <c r="L130" s="231" t="s">
        <v>2153</v>
      </c>
      <c r="M130" s="231"/>
      <c r="N130" s="231"/>
      <c r="O130" s="231"/>
      <c r="P130" s="232"/>
    </row>
    <row r="131" spans="1:16">
      <c r="A131" s="224">
        <v>128</v>
      </c>
      <c r="B131" s="225" t="s">
        <v>674</v>
      </c>
      <c r="C131" s="230" t="s">
        <v>793</v>
      </c>
      <c r="D131" s="230" t="s">
        <v>794</v>
      </c>
      <c r="E131" s="230" t="s">
        <v>795</v>
      </c>
      <c r="F131" s="230" t="s">
        <v>1461</v>
      </c>
      <c r="G131" s="230" t="s">
        <v>1386</v>
      </c>
      <c r="H131" s="230" t="s">
        <v>799</v>
      </c>
      <c r="I131" s="230" t="s">
        <v>1473</v>
      </c>
      <c r="J131" s="231" t="s">
        <v>2053</v>
      </c>
      <c r="K131" s="231" t="s">
        <v>2130</v>
      </c>
      <c r="L131" s="231" t="s">
        <v>2132</v>
      </c>
      <c r="M131" s="231"/>
      <c r="N131" s="231"/>
      <c r="O131" s="231"/>
      <c r="P131" s="232"/>
    </row>
    <row r="132" spans="1:16" ht="48" hidden="1">
      <c r="A132" s="229">
        <v>129</v>
      </c>
      <c r="B132" s="225" t="s">
        <v>674</v>
      </c>
      <c r="C132" s="230" t="s">
        <v>793</v>
      </c>
      <c r="D132" s="230" t="s">
        <v>794</v>
      </c>
      <c r="E132" s="230" t="s">
        <v>795</v>
      </c>
      <c r="F132" s="230" t="s">
        <v>1461</v>
      </c>
      <c r="G132" s="230" t="s">
        <v>1431</v>
      </c>
      <c r="H132" s="237" t="s">
        <v>1465</v>
      </c>
      <c r="I132" s="230" t="s">
        <v>1475</v>
      </c>
      <c r="J132" s="231" t="s">
        <v>2053</v>
      </c>
      <c r="K132" s="231" t="s">
        <v>2063</v>
      </c>
      <c r="L132" s="231" t="s">
        <v>2063</v>
      </c>
      <c r="M132" s="231"/>
      <c r="N132" s="231"/>
      <c r="O132" s="231"/>
      <c r="P132" s="232"/>
    </row>
    <row r="133" spans="1:16" ht="64" hidden="1">
      <c r="A133" s="229">
        <v>130</v>
      </c>
      <c r="B133" s="225" t="s">
        <v>674</v>
      </c>
      <c r="C133" s="230" t="s">
        <v>793</v>
      </c>
      <c r="D133" s="230" t="s">
        <v>794</v>
      </c>
      <c r="E133" s="230" t="s">
        <v>795</v>
      </c>
      <c r="F133" s="230" t="s">
        <v>1461</v>
      </c>
      <c r="G133" s="230" t="s">
        <v>1431</v>
      </c>
      <c r="H133" s="237" t="s">
        <v>1467</v>
      </c>
      <c r="I133" s="230" t="s">
        <v>1475</v>
      </c>
      <c r="J133" s="231" t="s">
        <v>2053</v>
      </c>
      <c r="K133" s="231" t="s">
        <v>2064</v>
      </c>
      <c r="L133" s="231" t="s">
        <v>2064</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2053</v>
      </c>
      <c r="K134" s="231" t="s">
        <v>2064</v>
      </c>
      <c r="L134" s="231" t="s">
        <v>2064</v>
      </c>
      <c r="M134" s="231"/>
      <c r="N134" s="231"/>
      <c r="O134" s="231"/>
      <c r="P134" s="232"/>
    </row>
    <row r="135" spans="1:16">
      <c r="A135" s="224">
        <v>132</v>
      </c>
      <c r="B135" s="225" t="s">
        <v>674</v>
      </c>
      <c r="C135" s="230" t="s">
        <v>793</v>
      </c>
      <c r="D135" s="230" t="s">
        <v>794</v>
      </c>
      <c r="E135" s="230" t="s">
        <v>795</v>
      </c>
      <c r="F135" s="230" t="s">
        <v>1461</v>
      </c>
      <c r="G135" s="230" t="s">
        <v>1168</v>
      </c>
      <c r="H135" s="230" t="s">
        <v>800</v>
      </c>
      <c r="I135" s="230" t="s">
        <v>1475</v>
      </c>
      <c r="J135" s="231" t="s">
        <v>2053</v>
      </c>
      <c r="K135" s="231" t="s">
        <v>2136</v>
      </c>
      <c r="L135" s="231" t="s">
        <v>2136</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2053</v>
      </c>
      <c r="K136" s="231" t="s">
        <v>2065</v>
      </c>
      <c r="L136" s="231" t="s">
        <v>2065</v>
      </c>
      <c r="M136" s="231"/>
      <c r="N136" s="231"/>
      <c r="O136" s="231"/>
      <c r="P136" s="232"/>
    </row>
    <row r="137" spans="1:16" ht="64" hidden="1">
      <c r="A137" s="229">
        <v>134</v>
      </c>
      <c r="B137" s="225" t="s">
        <v>674</v>
      </c>
      <c r="C137" s="230" t="s">
        <v>793</v>
      </c>
      <c r="D137" s="230" t="s">
        <v>794</v>
      </c>
      <c r="E137" s="230" t="s">
        <v>795</v>
      </c>
      <c r="F137" s="230" t="s">
        <v>1461</v>
      </c>
      <c r="G137" s="230" t="s">
        <v>1431</v>
      </c>
      <c r="H137" s="237" t="s">
        <v>1471</v>
      </c>
      <c r="I137" s="230" t="s">
        <v>1477</v>
      </c>
      <c r="J137" s="231" t="s">
        <v>2053</v>
      </c>
      <c r="K137" s="231" t="s">
        <v>2065</v>
      </c>
      <c r="L137" s="231" t="s">
        <v>2065</v>
      </c>
      <c r="M137" s="231"/>
      <c r="N137" s="231"/>
      <c r="O137" s="231"/>
      <c r="P137" s="232"/>
    </row>
    <row r="138" spans="1:16" hidden="1">
      <c r="A138" s="224">
        <v>135</v>
      </c>
      <c r="B138" s="225" t="s">
        <v>674</v>
      </c>
      <c r="C138" s="230" t="s">
        <v>793</v>
      </c>
      <c r="D138" s="230" t="s">
        <v>794</v>
      </c>
      <c r="E138" s="230" t="s">
        <v>795</v>
      </c>
      <c r="F138" s="230" t="s">
        <v>1461</v>
      </c>
      <c r="G138" s="230" t="s">
        <v>1288</v>
      </c>
      <c r="H138" s="230" t="s">
        <v>802</v>
      </c>
      <c r="I138" s="230" t="s">
        <v>1477</v>
      </c>
      <c r="J138" s="231" t="s">
        <v>2123</v>
      </c>
      <c r="K138" s="231" t="s">
        <v>2140</v>
      </c>
      <c r="L138" s="231" t="s">
        <v>2140</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2053</v>
      </c>
      <c r="K139" s="231" t="s">
        <v>2066</v>
      </c>
      <c r="L139" s="231" t="s">
        <v>2066</v>
      </c>
      <c r="M139" s="231"/>
      <c r="N139" s="231"/>
      <c r="O139" s="231"/>
      <c r="P139" s="232"/>
    </row>
    <row r="140" spans="1:16" hidden="1">
      <c r="A140" s="229">
        <v>137</v>
      </c>
      <c r="B140" s="225" t="s">
        <v>674</v>
      </c>
      <c r="C140" s="230" t="s">
        <v>804</v>
      </c>
      <c r="D140" s="230" t="s">
        <v>805</v>
      </c>
      <c r="E140" s="230" t="s">
        <v>808</v>
      </c>
      <c r="F140" s="230" t="s">
        <v>1528</v>
      </c>
      <c r="G140" s="230" t="s">
        <v>1380</v>
      </c>
      <c r="H140" s="230" t="s">
        <v>806</v>
      </c>
      <c r="I140" s="230" t="s">
        <v>807</v>
      </c>
      <c r="J140" s="231" t="s">
        <v>2123</v>
      </c>
      <c r="K140" s="231" t="s">
        <v>2152</v>
      </c>
      <c r="L140" s="231" t="s">
        <v>2152</v>
      </c>
      <c r="M140" s="231"/>
      <c r="N140" s="231"/>
      <c r="O140" s="231"/>
      <c r="P140" s="232"/>
    </row>
    <row r="141" spans="1:16" hidden="1">
      <c r="A141" s="229">
        <v>138</v>
      </c>
      <c r="B141" s="225" t="s">
        <v>674</v>
      </c>
      <c r="C141" s="230" t="s">
        <v>804</v>
      </c>
      <c r="D141" s="230" t="s">
        <v>805</v>
      </c>
      <c r="E141" s="230" t="s">
        <v>808</v>
      </c>
      <c r="F141" s="230" t="s">
        <v>1528</v>
      </c>
      <c r="G141" s="230" t="s">
        <v>1380</v>
      </c>
      <c r="H141" s="230" t="s">
        <v>1485</v>
      </c>
      <c r="I141" s="230" t="s">
        <v>807</v>
      </c>
      <c r="J141" s="231" t="s">
        <v>2123</v>
      </c>
      <c r="K141" s="231" t="s">
        <v>2152</v>
      </c>
      <c r="L141" s="231" t="s">
        <v>2152</v>
      </c>
      <c r="M141" s="231"/>
      <c r="N141" s="231"/>
      <c r="O141" s="231"/>
      <c r="P141" s="232"/>
    </row>
    <row r="142" spans="1:16" ht="64" hidden="1">
      <c r="A142" s="224">
        <v>139</v>
      </c>
      <c r="B142" s="225" t="s">
        <v>674</v>
      </c>
      <c r="C142" s="230" t="s">
        <v>804</v>
      </c>
      <c r="D142" s="230" t="s">
        <v>805</v>
      </c>
      <c r="E142" s="230" t="s">
        <v>808</v>
      </c>
      <c r="F142" s="230" t="s">
        <v>1527</v>
      </c>
      <c r="G142" s="230" t="s">
        <v>1431</v>
      </c>
      <c r="H142" s="237" t="s">
        <v>1487</v>
      </c>
      <c r="I142" s="230" t="s">
        <v>809</v>
      </c>
      <c r="J142" s="231" t="s">
        <v>2053</v>
      </c>
      <c r="K142" s="231" t="s">
        <v>2066</v>
      </c>
      <c r="L142" s="231" t="s">
        <v>2066</v>
      </c>
      <c r="M142" s="231"/>
      <c r="N142" s="231"/>
      <c r="O142" s="231"/>
      <c r="P142" s="232"/>
    </row>
    <row r="143" spans="1:16" hidden="1">
      <c r="A143" s="229">
        <v>140</v>
      </c>
      <c r="B143" s="225" t="s">
        <v>674</v>
      </c>
      <c r="C143" s="230" t="s">
        <v>804</v>
      </c>
      <c r="D143" s="230" t="s">
        <v>805</v>
      </c>
      <c r="E143" s="230" t="s">
        <v>808</v>
      </c>
      <c r="F143" s="230" t="s">
        <v>1529</v>
      </c>
      <c r="G143" s="230" t="s">
        <v>1431</v>
      </c>
      <c r="H143" s="230" t="s">
        <v>1489</v>
      </c>
      <c r="I143" s="230" t="s">
        <v>809</v>
      </c>
      <c r="J143" s="231" t="s">
        <v>2053</v>
      </c>
      <c r="K143" s="231" t="s">
        <v>2067</v>
      </c>
      <c r="L143" s="231" t="s">
        <v>2067</v>
      </c>
      <c r="M143" s="231"/>
      <c r="N143" s="231"/>
      <c r="O143" s="231"/>
      <c r="P143" s="232"/>
    </row>
    <row r="144" spans="1:16" hidden="1">
      <c r="A144" s="229">
        <v>141</v>
      </c>
      <c r="B144" s="225" t="s">
        <v>674</v>
      </c>
      <c r="C144" s="230" t="s">
        <v>804</v>
      </c>
      <c r="D144" s="230" t="s">
        <v>805</v>
      </c>
      <c r="E144" s="230" t="s">
        <v>808</v>
      </c>
      <c r="F144" s="230" t="s">
        <v>1529</v>
      </c>
      <c r="G144" s="230" t="s">
        <v>1288</v>
      </c>
      <c r="H144" s="230" t="s">
        <v>1491</v>
      </c>
      <c r="I144" s="230" t="s">
        <v>809</v>
      </c>
      <c r="J144" s="231" t="s">
        <v>2123</v>
      </c>
      <c r="K144" s="231" t="s">
        <v>2142</v>
      </c>
      <c r="L144" s="231" t="s">
        <v>2142</v>
      </c>
      <c r="M144" s="231"/>
      <c r="N144" s="231"/>
      <c r="O144" s="231"/>
      <c r="P144" s="232"/>
    </row>
    <row r="145" spans="1:16" hidden="1">
      <c r="A145" s="224">
        <v>142</v>
      </c>
      <c r="B145" s="225" t="s">
        <v>674</v>
      </c>
      <c r="C145" s="230" t="s">
        <v>804</v>
      </c>
      <c r="D145" s="230" t="s">
        <v>805</v>
      </c>
      <c r="E145" s="230" t="s">
        <v>808</v>
      </c>
      <c r="F145" s="230" t="s">
        <v>1529</v>
      </c>
      <c r="G145" s="230" t="s">
        <v>1166</v>
      </c>
      <c r="H145" s="230" t="s">
        <v>810</v>
      </c>
      <c r="I145" s="230" t="s">
        <v>811</v>
      </c>
      <c r="J145" s="231" t="s">
        <v>2053</v>
      </c>
      <c r="K145" s="231" t="s">
        <v>2153</v>
      </c>
      <c r="L145" s="231" t="s">
        <v>2153</v>
      </c>
      <c r="M145" s="231"/>
      <c r="N145" s="231"/>
      <c r="O145" s="231"/>
      <c r="P145" s="232"/>
    </row>
    <row r="146" spans="1:16" ht="48" hidden="1">
      <c r="A146" s="224">
        <v>143</v>
      </c>
      <c r="B146" s="225" t="s">
        <v>674</v>
      </c>
      <c r="C146" s="230" t="s">
        <v>804</v>
      </c>
      <c r="D146" s="230" t="s">
        <v>805</v>
      </c>
      <c r="E146" s="230" t="s">
        <v>808</v>
      </c>
      <c r="F146" s="230" t="s">
        <v>1529</v>
      </c>
      <c r="G146" s="230" t="s">
        <v>1431</v>
      </c>
      <c r="H146" s="237" t="s">
        <v>1493</v>
      </c>
      <c r="I146" s="230" t="s">
        <v>811</v>
      </c>
      <c r="J146" s="231" t="s">
        <v>2053</v>
      </c>
      <c r="K146" s="231" t="s">
        <v>2067</v>
      </c>
      <c r="L146" s="231" t="s">
        <v>2067</v>
      </c>
      <c r="M146" s="231"/>
      <c r="N146" s="231"/>
      <c r="O146" s="231"/>
      <c r="P146" s="232"/>
    </row>
    <row r="147" spans="1:16" hidden="1">
      <c r="A147" s="229">
        <v>144</v>
      </c>
      <c r="B147" s="225" t="s">
        <v>674</v>
      </c>
      <c r="C147" s="230" t="s">
        <v>804</v>
      </c>
      <c r="D147" s="230" t="s">
        <v>805</v>
      </c>
      <c r="E147" s="230" t="s">
        <v>808</v>
      </c>
      <c r="F147" s="230" t="s">
        <v>1529</v>
      </c>
      <c r="G147" s="230" t="s">
        <v>1431</v>
      </c>
      <c r="H147" s="230" t="s">
        <v>812</v>
      </c>
      <c r="I147" s="230" t="s">
        <v>811</v>
      </c>
      <c r="J147" s="231" t="s">
        <v>2053</v>
      </c>
      <c r="K147" s="231" t="s">
        <v>2068</v>
      </c>
      <c r="L147" s="231" t="s">
        <v>2068</v>
      </c>
      <c r="M147" s="231"/>
      <c r="N147" s="231"/>
      <c r="O147" s="231"/>
      <c r="P147" s="232"/>
    </row>
    <row r="148" spans="1:16" hidden="1">
      <c r="A148" s="229">
        <v>145</v>
      </c>
      <c r="B148" s="225" t="s">
        <v>674</v>
      </c>
      <c r="C148" s="230" t="s">
        <v>804</v>
      </c>
      <c r="D148" s="230" t="s">
        <v>805</v>
      </c>
      <c r="E148" s="230" t="s">
        <v>808</v>
      </c>
      <c r="F148" s="230" t="s">
        <v>1529</v>
      </c>
      <c r="G148" s="230" t="s">
        <v>1431</v>
      </c>
      <c r="H148" s="230" t="s">
        <v>813</v>
      </c>
      <c r="I148" s="230" t="s">
        <v>811</v>
      </c>
      <c r="J148" s="231" t="s">
        <v>2053</v>
      </c>
      <c r="K148" s="231" t="s">
        <v>2068</v>
      </c>
      <c r="L148" s="231" t="s">
        <v>2068</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2123</v>
      </c>
      <c r="K149" s="231" t="s">
        <v>2146</v>
      </c>
      <c r="L149" s="231" t="s">
        <v>2146</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2123</v>
      </c>
      <c r="K150" s="231" t="s">
        <v>2152</v>
      </c>
      <c r="L150" s="231" t="s">
        <v>2152</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2123</v>
      </c>
      <c r="K151" s="231" t="s">
        <v>2153</v>
      </c>
      <c r="L151" s="231" t="s">
        <v>2153</v>
      </c>
      <c r="M151" s="231"/>
      <c r="N151" s="231"/>
      <c r="O151" s="231"/>
      <c r="P151" s="232"/>
    </row>
    <row r="152" spans="1:16" ht="64" hidden="1">
      <c r="A152" s="229">
        <v>149</v>
      </c>
      <c r="B152" s="225" t="s">
        <v>674</v>
      </c>
      <c r="C152" s="230" t="s">
        <v>804</v>
      </c>
      <c r="D152" s="230" t="s">
        <v>805</v>
      </c>
      <c r="E152" s="230" t="s">
        <v>820</v>
      </c>
      <c r="F152" s="230"/>
      <c r="G152" s="230" t="s">
        <v>1431</v>
      </c>
      <c r="H152" s="237" t="s">
        <v>1495</v>
      </c>
      <c r="I152" s="230" t="s">
        <v>819</v>
      </c>
      <c r="J152" s="231" t="s">
        <v>2053</v>
      </c>
      <c r="K152" s="231" t="s">
        <v>2069</v>
      </c>
      <c r="L152" s="231" t="s">
        <v>2069</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2053</v>
      </c>
      <c r="K153" s="231" t="s">
        <v>2154</v>
      </c>
      <c r="L153" s="231" t="s">
        <v>2154</v>
      </c>
      <c r="M153" s="231"/>
      <c r="N153" s="231"/>
      <c r="O153" s="231"/>
      <c r="P153" s="232"/>
    </row>
    <row r="154" spans="1:16" ht="64" hidden="1">
      <c r="A154" s="224">
        <v>151</v>
      </c>
      <c r="B154" s="225" t="s">
        <v>674</v>
      </c>
      <c r="C154" s="230" t="s">
        <v>804</v>
      </c>
      <c r="D154" s="230" t="s">
        <v>805</v>
      </c>
      <c r="E154" s="230" t="s">
        <v>820</v>
      </c>
      <c r="F154" s="230"/>
      <c r="G154" s="230" t="s">
        <v>1431</v>
      </c>
      <c r="H154" s="237" t="s">
        <v>1497</v>
      </c>
      <c r="I154" s="230" t="s">
        <v>819</v>
      </c>
      <c r="J154" s="231" t="s">
        <v>2053</v>
      </c>
      <c r="K154" s="231" t="s">
        <v>2069</v>
      </c>
      <c r="L154" s="231" t="s">
        <v>2069</v>
      </c>
      <c r="M154" s="231"/>
      <c r="N154" s="231"/>
      <c r="O154" s="231"/>
      <c r="P154" s="232"/>
    </row>
    <row r="155" spans="1:16" ht="80">
      <c r="A155" s="229">
        <v>152</v>
      </c>
      <c r="B155" s="225" t="s">
        <v>674</v>
      </c>
      <c r="C155" s="230" t="s">
        <v>804</v>
      </c>
      <c r="D155" s="230" t="s">
        <v>805</v>
      </c>
      <c r="E155" s="230" t="s">
        <v>820</v>
      </c>
      <c r="F155" s="230" t="s">
        <v>1530</v>
      </c>
      <c r="G155" s="230" t="s">
        <v>1168</v>
      </c>
      <c r="H155" s="237" t="s">
        <v>1499</v>
      </c>
      <c r="I155" s="230" t="s">
        <v>819</v>
      </c>
      <c r="J155" s="231" t="s">
        <v>2053</v>
      </c>
      <c r="K155" s="231" t="s">
        <v>2138</v>
      </c>
      <c r="L155" s="231" t="s">
        <v>2138</v>
      </c>
      <c r="M155" s="231"/>
      <c r="N155" s="231"/>
      <c r="O155" s="231"/>
      <c r="P155" s="232"/>
    </row>
    <row r="156" spans="1:16" ht="32" hidden="1">
      <c r="A156" s="229">
        <v>153</v>
      </c>
      <c r="B156" s="225" t="s">
        <v>674</v>
      </c>
      <c r="C156" s="230" t="s">
        <v>804</v>
      </c>
      <c r="D156" s="230" t="s">
        <v>805</v>
      </c>
      <c r="E156" s="230" t="s">
        <v>820</v>
      </c>
      <c r="F156" s="230" t="s">
        <v>1532</v>
      </c>
      <c r="G156" s="230" t="s">
        <v>1288</v>
      </c>
      <c r="H156" s="237" t="s">
        <v>1501</v>
      </c>
      <c r="I156" s="230" t="s">
        <v>822</v>
      </c>
      <c r="J156" s="231" t="s">
        <v>2123</v>
      </c>
      <c r="K156" s="231" t="s">
        <v>2142</v>
      </c>
      <c r="L156" s="231" t="s">
        <v>2142</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2053</v>
      </c>
      <c r="K157" s="231" t="s">
        <v>2154</v>
      </c>
      <c r="L157" s="231" t="s">
        <v>2154</v>
      </c>
      <c r="M157" s="231"/>
      <c r="N157" s="231"/>
      <c r="O157" s="231"/>
      <c r="P157" s="232"/>
    </row>
    <row r="158" spans="1:16" ht="64">
      <c r="A158" s="224">
        <v>155</v>
      </c>
      <c r="B158" s="225" t="s">
        <v>674</v>
      </c>
      <c r="C158" s="230" t="s">
        <v>804</v>
      </c>
      <c r="D158" s="230" t="s">
        <v>805</v>
      </c>
      <c r="E158" s="230" t="s">
        <v>820</v>
      </c>
      <c r="F158" s="230" t="s">
        <v>1530</v>
      </c>
      <c r="G158" s="230" t="s">
        <v>1168</v>
      </c>
      <c r="H158" s="237" t="s">
        <v>1503</v>
      </c>
      <c r="I158" s="230" t="s">
        <v>824</v>
      </c>
      <c r="J158" s="231" t="s">
        <v>2053</v>
      </c>
      <c r="K158" s="231" t="s">
        <v>2138</v>
      </c>
      <c r="L158" s="231" t="s">
        <v>2138</v>
      </c>
      <c r="M158" s="231"/>
      <c r="N158" s="231"/>
      <c r="O158" s="231"/>
      <c r="P158" s="232"/>
    </row>
    <row r="159" spans="1:16" ht="80" hidden="1">
      <c r="A159" s="229">
        <v>156</v>
      </c>
      <c r="B159" s="225" t="s">
        <v>674</v>
      </c>
      <c r="C159" s="230" t="s">
        <v>804</v>
      </c>
      <c r="D159" s="230" t="s">
        <v>805</v>
      </c>
      <c r="E159" s="230" t="s">
        <v>820</v>
      </c>
      <c r="F159" s="230"/>
      <c r="G159" s="230" t="s">
        <v>1431</v>
      </c>
      <c r="H159" s="237" t="s">
        <v>1505</v>
      </c>
      <c r="I159" s="230" t="s">
        <v>824</v>
      </c>
      <c r="J159" s="231" t="s">
        <v>2053</v>
      </c>
      <c r="K159" s="231" t="s">
        <v>2070</v>
      </c>
      <c r="L159" s="231" t="s">
        <v>2070</v>
      </c>
      <c r="M159" s="231"/>
      <c r="N159" s="231"/>
      <c r="O159" s="231"/>
      <c r="P159" s="232"/>
    </row>
    <row r="160" spans="1:16" ht="96" hidden="1">
      <c r="A160" s="229">
        <v>157</v>
      </c>
      <c r="B160" s="225" t="s">
        <v>674</v>
      </c>
      <c r="C160" s="230" t="s">
        <v>804</v>
      </c>
      <c r="D160" s="230" t="s">
        <v>805</v>
      </c>
      <c r="E160" s="230" t="s">
        <v>820</v>
      </c>
      <c r="F160" s="230"/>
      <c r="G160" s="230" t="s">
        <v>1431</v>
      </c>
      <c r="H160" s="237" t="s">
        <v>1507</v>
      </c>
      <c r="I160" s="230" t="s">
        <v>824</v>
      </c>
      <c r="J160" s="231" t="s">
        <v>2053</v>
      </c>
      <c r="K160" s="231" t="s">
        <v>2070</v>
      </c>
      <c r="L160" s="231" t="s">
        <v>2070</v>
      </c>
      <c r="M160" s="231"/>
      <c r="N160" s="231"/>
      <c r="O160" s="231"/>
      <c r="P160" s="232"/>
    </row>
    <row r="161" spans="1:16" ht="64" hidden="1">
      <c r="A161" s="224">
        <v>158</v>
      </c>
      <c r="B161" s="225" t="s">
        <v>674</v>
      </c>
      <c r="C161" s="230" t="s">
        <v>804</v>
      </c>
      <c r="D161" s="230" t="s">
        <v>805</v>
      </c>
      <c r="E161" s="230" t="s">
        <v>820</v>
      </c>
      <c r="F161" s="230"/>
      <c r="G161" s="230" t="s">
        <v>1431</v>
      </c>
      <c r="H161" s="237" t="s">
        <v>1509</v>
      </c>
      <c r="I161" s="230" t="s">
        <v>824</v>
      </c>
      <c r="J161" s="231" t="s">
        <v>2053</v>
      </c>
      <c r="K161" s="231" t="s">
        <v>2071</v>
      </c>
      <c r="L161" s="231" t="s">
        <v>2071</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2053</v>
      </c>
      <c r="K162" s="231" t="s">
        <v>2071</v>
      </c>
      <c r="L162" s="231" t="s">
        <v>2071</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2053</v>
      </c>
      <c r="K163" s="231" t="s">
        <v>2154</v>
      </c>
      <c r="L163" s="231" t="s">
        <v>2154</v>
      </c>
      <c r="M163" s="231"/>
      <c r="N163" s="231"/>
      <c r="O163" s="231"/>
      <c r="P163" s="232"/>
    </row>
    <row r="164" spans="1:16">
      <c r="A164" s="229">
        <v>161</v>
      </c>
      <c r="B164" s="225" t="s">
        <v>674</v>
      </c>
      <c r="C164" s="230" t="s">
        <v>804</v>
      </c>
      <c r="D164" s="230" t="s">
        <v>805</v>
      </c>
      <c r="E164" s="230" t="s">
        <v>826</v>
      </c>
      <c r="F164" s="230" t="s">
        <v>1530</v>
      </c>
      <c r="G164" s="230" t="s">
        <v>1168</v>
      </c>
      <c r="H164" s="230" t="s">
        <v>829</v>
      </c>
      <c r="I164" s="230" t="s">
        <v>825</v>
      </c>
      <c r="J164" s="231" t="s">
        <v>2053</v>
      </c>
      <c r="K164" s="231" t="s">
        <v>2139</v>
      </c>
      <c r="L164" s="231" t="s">
        <v>2139</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2053</v>
      </c>
      <c r="K165" s="231" t="s">
        <v>2139</v>
      </c>
      <c r="L165" s="231" t="s">
        <v>2139</v>
      </c>
      <c r="M165" s="231"/>
      <c r="N165" s="231"/>
      <c r="O165" s="231"/>
      <c r="P165" s="232"/>
    </row>
    <row r="166" spans="1:16" ht="48" hidden="1">
      <c r="A166" s="229">
        <v>163</v>
      </c>
      <c r="B166" s="225" t="s">
        <v>674</v>
      </c>
      <c r="C166" s="230" t="s">
        <v>804</v>
      </c>
      <c r="D166" s="230" t="s">
        <v>805</v>
      </c>
      <c r="E166" s="230" t="s">
        <v>826</v>
      </c>
      <c r="F166" s="230"/>
      <c r="G166" s="230" t="s">
        <v>1431</v>
      </c>
      <c r="H166" s="237" t="s">
        <v>1511</v>
      </c>
      <c r="I166" s="230" t="s">
        <v>825</v>
      </c>
      <c r="J166" s="231" t="s">
        <v>2053</v>
      </c>
      <c r="K166" s="231" t="s">
        <v>2072</v>
      </c>
      <c r="L166" s="231" t="s">
        <v>2072</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2053</v>
      </c>
      <c r="K167" s="231" t="s">
        <v>2072</v>
      </c>
      <c r="L167" s="231" t="s">
        <v>2072</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2123</v>
      </c>
      <c r="K168" s="231" t="s">
        <v>2146</v>
      </c>
      <c r="L168" s="231" t="s">
        <v>2146</v>
      </c>
      <c r="M168" s="231"/>
      <c r="N168" s="231"/>
      <c r="O168" s="231"/>
      <c r="P168" s="232"/>
    </row>
    <row r="169" spans="1:16" hidden="1">
      <c r="A169" s="224">
        <v>166</v>
      </c>
      <c r="B169" s="225" t="s">
        <v>674</v>
      </c>
      <c r="C169" s="230" t="s">
        <v>804</v>
      </c>
      <c r="D169" s="230" t="s">
        <v>833</v>
      </c>
      <c r="E169" s="230" t="s">
        <v>834</v>
      </c>
      <c r="F169" s="230"/>
      <c r="G169" s="230" t="s">
        <v>1431</v>
      </c>
      <c r="H169" s="230" t="s">
        <v>1513</v>
      </c>
      <c r="I169" s="230" t="s">
        <v>832</v>
      </c>
      <c r="J169" s="231" t="s">
        <v>2053</v>
      </c>
      <c r="K169" s="231" t="s">
        <v>2073</v>
      </c>
      <c r="L169" s="231" t="s">
        <v>2073</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2053</v>
      </c>
      <c r="K170" s="231" t="s">
        <v>2073</v>
      </c>
      <c r="L170" s="231" t="s">
        <v>2073</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2053</v>
      </c>
      <c r="K171" s="231" t="s">
        <v>2074</v>
      </c>
      <c r="L171" s="231" t="s">
        <v>2074</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2053</v>
      </c>
      <c r="K172" s="231" t="s">
        <v>2074</v>
      </c>
      <c r="L172" s="231" t="s">
        <v>2074</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2053</v>
      </c>
      <c r="K173" s="231" t="s">
        <v>2075</v>
      </c>
      <c r="L173" s="231" t="s">
        <v>2075</v>
      </c>
      <c r="M173" s="231"/>
      <c r="N173" s="231"/>
      <c r="O173" s="231"/>
      <c r="P173" s="232"/>
    </row>
    <row r="174" spans="1:16" hidden="1">
      <c r="A174" s="229">
        <v>171</v>
      </c>
      <c r="B174" s="225" t="s">
        <v>674</v>
      </c>
      <c r="C174" s="230" t="s">
        <v>804</v>
      </c>
      <c r="D174" s="230" t="s">
        <v>833</v>
      </c>
      <c r="E174" s="230" t="s">
        <v>834</v>
      </c>
      <c r="F174" s="230"/>
      <c r="G174" s="230" t="s">
        <v>1431</v>
      </c>
      <c r="H174" s="230" t="s">
        <v>1515</v>
      </c>
      <c r="I174" s="230" t="s">
        <v>837</v>
      </c>
      <c r="J174" s="231" t="s">
        <v>2053</v>
      </c>
      <c r="K174" s="231" t="s">
        <v>2075</v>
      </c>
      <c r="L174" s="231" t="s">
        <v>2075</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2123</v>
      </c>
      <c r="K175" s="231" t="s">
        <v>2146</v>
      </c>
      <c r="L175" s="231" t="s">
        <v>2146</v>
      </c>
      <c r="M175" s="231"/>
      <c r="N175" s="231"/>
      <c r="O175" s="231"/>
      <c r="P175" s="232"/>
    </row>
    <row r="176" spans="1:16" hidden="1">
      <c r="A176" s="224">
        <v>173</v>
      </c>
      <c r="B176" s="225" t="s">
        <v>674</v>
      </c>
      <c r="C176" s="230" t="s">
        <v>804</v>
      </c>
      <c r="D176" s="230" t="s">
        <v>833</v>
      </c>
      <c r="E176" s="230" t="s">
        <v>842</v>
      </c>
      <c r="F176" s="230" t="s">
        <v>1533</v>
      </c>
      <c r="G176" s="230" t="s">
        <v>1166</v>
      </c>
      <c r="H176" s="230" t="s">
        <v>844</v>
      </c>
      <c r="I176" s="230" t="s">
        <v>841</v>
      </c>
      <c r="J176" s="231" t="s">
        <v>2053</v>
      </c>
      <c r="K176" s="231" t="s">
        <v>2155</v>
      </c>
      <c r="L176" s="231" t="s">
        <v>2155</v>
      </c>
      <c r="M176" s="231"/>
      <c r="N176" s="231"/>
      <c r="O176" s="231"/>
      <c r="P176" s="232"/>
    </row>
    <row r="177" spans="1:16">
      <c r="A177" s="224">
        <v>174</v>
      </c>
      <c r="B177" s="225" t="s">
        <v>674</v>
      </c>
      <c r="C177" s="230" t="s">
        <v>804</v>
      </c>
      <c r="D177" s="230" t="s">
        <v>833</v>
      </c>
      <c r="E177" s="230" t="s">
        <v>842</v>
      </c>
      <c r="F177" s="230"/>
      <c r="G177" s="230" t="s">
        <v>1386</v>
      </c>
      <c r="H177" s="230" t="s">
        <v>845</v>
      </c>
      <c r="I177" s="230" t="s">
        <v>841</v>
      </c>
      <c r="J177" s="231" t="s">
        <v>2053</v>
      </c>
      <c r="K177" s="231" t="s">
        <v>2130</v>
      </c>
      <c r="L177" s="231" t="s">
        <v>2132</v>
      </c>
      <c r="M177" s="231"/>
      <c r="N177" s="231"/>
      <c r="O177" s="231"/>
      <c r="P177" s="232"/>
    </row>
    <row r="178" spans="1:16" ht="48" hidden="1">
      <c r="A178" s="229">
        <v>175</v>
      </c>
      <c r="B178" s="225" t="s">
        <v>674</v>
      </c>
      <c r="C178" s="230" t="s">
        <v>804</v>
      </c>
      <c r="D178" s="230" t="s">
        <v>833</v>
      </c>
      <c r="E178" s="230" t="s">
        <v>842</v>
      </c>
      <c r="F178" s="230"/>
      <c r="G178" s="230" t="s">
        <v>1431</v>
      </c>
      <c r="H178" s="237" t="s">
        <v>1517</v>
      </c>
      <c r="I178" s="230" t="s">
        <v>841</v>
      </c>
      <c r="J178" s="231" t="s">
        <v>2053</v>
      </c>
      <c r="K178" s="231" t="s">
        <v>2076</v>
      </c>
      <c r="L178" s="231" t="s">
        <v>2076</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2053</v>
      </c>
      <c r="K179" s="231" t="s">
        <v>2076</v>
      </c>
      <c r="L179" s="231" t="s">
        <v>2076</v>
      </c>
      <c r="M179" s="231"/>
      <c r="N179" s="231"/>
      <c r="O179" s="231"/>
      <c r="P179" s="232"/>
    </row>
    <row r="180" spans="1:16" ht="64" hidden="1">
      <c r="A180" s="224">
        <v>177</v>
      </c>
      <c r="B180" s="225" t="s">
        <v>674</v>
      </c>
      <c r="C180" s="230" t="s">
        <v>804</v>
      </c>
      <c r="D180" s="230" t="s">
        <v>833</v>
      </c>
      <c r="E180" s="230" t="s">
        <v>842</v>
      </c>
      <c r="F180" s="230"/>
      <c r="G180" s="230" t="s">
        <v>1431</v>
      </c>
      <c r="H180" s="237" t="s">
        <v>1519</v>
      </c>
      <c r="I180" s="230" t="s">
        <v>846</v>
      </c>
      <c r="J180" s="231" t="s">
        <v>2053</v>
      </c>
      <c r="K180" s="231" t="s">
        <v>2077</v>
      </c>
      <c r="L180" s="231" t="s">
        <v>2077</v>
      </c>
      <c r="M180" s="231"/>
      <c r="N180" s="231"/>
      <c r="O180" s="231"/>
      <c r="P180" s="232"/>
    </row>
    <row r="181" spans="1:16" ht="48" hidden="1">
      <c r="A181" s="224">
        <v>178</v>
      </c>
      <c r="B181" s="225" t="s">
        <v>674</v>
      </c>
      <c r="C181" s="230" t="s">
        <v>804</v>
      </c>
      <c r="D181" s="230" t="s">
        <v>833</v>
      </c>
      <c r="E181" s="230" t="s">
        <v>842</v>
      </c>
      <c r="F181" s="230"/>
      <c r="G181" s="230" t="s">
        <v>1431</v>
      </c>
      <c r="H181" s="237" t="s">
        <v>1521</v>
      </c>
      <c r="I181" s="230" t="s">
        <v>848</v>
      </c>
      <c r="J181" s="231" t="s">
        <v>2053</v>
      </c>
      <c r="K181" s="231" t="s">
        <v>2077</v>
      </c>
      <c r="L181" s="231" t="s">
        <v>2077</v>
      </c>
      <c r="M181" s="231"/>
      <c r="N181" s="231"/>
      <c r="O181" s="231"/>
      <c r="P181" s="232"/>
    </row>
    <row r="182" spans="1:16" hidden="1">
      <c r="A182" s="229">
        <v>179</v>
      </c>
      <c r="B182" s="225" t="s">
        <v>674</v>
      </c>
      <c r="C182" s="230" t="s">
        <v>804</v>
      </c>
      <c r="D182" s="230" t="s">
        <v>833</v>
      </c>
      <c r="E182" s="230" t="s">
        <v>842</v>
      </c>
      <c r="F182" s="230"/>
      <c r="G182" s="230" t="s">
        <v>1431</v>
      </c>
      <c r="H182" s="230" t="s">
        <v>1523</v>
      </c>
      <c r="I182" s="230" t="s">
        <v>849</v>
      </c>
      <c r="J182" s="231" t="s">
        <v>2053</v>
      </c>
      <c r="K182" s="231" t="s">
        <v>2078</v>
      </c>
      <c r="L182" s="231" t="s">
        <v>2078</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2053</v>
      </c>
      <c r="K183" s="231" t="s">
        <v>2078</v>
      </c>
      <c r="L183" s="231" t="s">
        <v>2078</v>
      </c>
      <c r="M183" s="231"/>
      <c r="N183" s="231"/>
      <c r="O183" s="231"/>
      <c r="P183" s="232"/>
    </row>
    <row r="184" spans="1:16" hidden="1">
      <c r="A184" s="224">
        <v>181</v>
      </c>
      <c r="B184" s="225" t="s">
        <v>674</v>
      </c>
      <c r="C184" s="230" t="s">
        <v>804</v>
      </c>
      <c r="D184" s="230" t="s">
        <v>833</v>
      </c>
      <c r="E184" s="230" t="s">
        <v>842</v>
      </c>
      <c r="F184" s="230"/>
      <c r="G184" s="230" t="s">
        <v>1224</v>
      </c>
      <c r="H184" s="230" t="s">
        <v>851</v>
      </c>
      <c r="I184" s="230" t="s">
        <v>849</v>
      </c>
      <c r="J184" s="231" t="s">
        <v>2123</v>
      </c>
      <c r="K184" s="231" t="s">
        <v>2132</v>
      </c>
      <c r="L184" s="231" t="s">
        <v>2132</v>
      </c>
      <c r="M184" s="231"/>
      <c r="N184" s="231"/>
      <c r="O184" s="231"/>
      <c r="P184" s="232"/>
    </row>
    <row r="185" spans="1:16" ht="64" hidden="1">
      <c r="A185" s="224">
        <v>182</v>
      </c>
      <c r="B185" s="225" t="s">
        <v>674</v>
      </c>
      <c r="C185" s="230" t="s">
        <v>804</v>
      </c>
      <c r="D185" s="230" t="s">
        <v>833</v>
      </c>
      <c r="E185" s="230" t="s">
        <v>842</v>
      </c>
      <c r="F185" s="230"/>
      <c r="G185" s="230" t="s">
        <v>1431</v>
      </c>
      <c r="H185" s="237" t="s">
        <v>1525</v>
      </c>
      <c r="I185" s="230" t="s">
        <v>852</v>
      </c>
      <c r="J185" s="231" t="s">
        <v>2053</v>
      </c>
      <c r="K185" s="231" t="s">
        <v>2079</v>
      </c>
      <c r="L185" s="231" t="s">
        <v>2079</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2053</v>
      </c>
      <c r="K186" s="231" t="s">
        <v>2079</v>
      </c>
      <c r="L186" s="231" t="s">
        <v>2079</v>
      </c>
      <c r="M186" s="231"/>
      <c r="N186" s="231"/>
      <c r="O186" s="231"/>
      <c r="P186" s="232"/>
    </row>
    <row r="187" spans="1:16" hidden="1">
      <c r="A187" s="229">
        <v>184</v>
      </c>
      <c r="B187" s="225" t="s">
        <v>674</v>
      </c>
      <c r="C187" s="230" t="s">
        <v>856</v>
      </c>
      <c r="D187" s="230" t="s">
        <v>857</v>
      </c>
      <c r="E187" s="230" t="s">
        <v>858</v>
      </c>
      <c r="F187" s="230" t="s">
        <v>1557</v>
      </c>
      <c r="G187" s="230" t="s">
        <v>1431</v>
      </c>
      <c r="H187" s="230" t="s">
        <v>1535</v>
      </c>
      <c r="I187" s="230" t="s">
        <v>859</v>
      </c>
      <c r="J187" s="231" t="s">
        <v>2053</v>
      </c>
      <c r="K187" s="231" t="s">
        <v>2080</v>
      </c>
      <c r="L187" s="231" t="s">
        <v>2080</v>
      </c>
      <c r="M187" s="231"/>
      <c r="N187" s="231"/>
      <c r="O187" s="231"/>
      <c r="P187" s="232"/>
    </row>
    <row r="188" spans="1:16" hidden="1">
      <c r="A188" s="224">
        <v>185</v>
      </c>
      <c r="B188" s="225" t="s">
        <v>674</v>
      </c>
      <c r="C188" s="230" t="s">
        <v>856</v>
      </c>
      <c r="D188" s="230" t="s">
        <v>857</v>
      </c>
      <c r="E188" s="230" t="s">
        <v>858</v>
      </c>
      <c r="F188" s="230"/>
      <c r="G188" s="230" t="s">
        <v>1286</v>
      </c>
      <c r="H188" s="230" t="s">
        <v>860</v>
      </c>
      <c r="I188" s="230" t="s">
        <v>859</v>
      </c>
      <c r="J188" s="231" t="s">
        <v>2123</v>
      </c>
      <c r="K188" s="231" t="s">
        <v>2148</v>
      </c>
      <c r="L188" s="231" t="s">
        <v>2148</v>
      </c>
      <c r="M188" s="231"/>
      <c r="N188" s="231"/>
      <c r="O188" s="231"/>
      <c r="P188" s="232"/>
    </row>
    <row r="189" spans="1:16" ht="48" hidden="1">
      <c r="A189" s="229">
        <v>186</v>
      </c>
      <c r="B189" s="225" t="s">
        <v>674</v>
      </c>
      <c r="C189" s="230" t="s">
        <v>856</v>
      </c>
      <c r="D189" s="230" t="s">
        <v>857</v>
      </c>
      <c r="E189" s="230" t="s">
        <v>858</v>
      </c>
      <c r="F189" s="230" t="s">
        <v>1557</v>
      </c>
      <c r="G189" s="230" t="s">
        <v>1431</v>
      </c>
      <c r="H189" s="237" t="s">
        <v>1537</v>
      </c>
      <c r="I189" s="230" t="s">
        <v>859</v>
      </c>
      <c r="J189" s="231" t="s">
        <v>2053</v>
      </c>
      <c r="K189" s="231" t="s">
        <v>2080</v>
      </c>
      <c r="L189" s="231" t="s">
        <v>2080</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2123</v>
      </c>
      <c r="K190" s="231" t="s">
        <v>2153</v>
      </c>
      <c r="L190" s="231" t="s">
        <v>2153</v>
      </c>
      <c r="M190" s="231"/>
      <c r="N190" s="231"/>
      <c r="O190" s="231"/>
      <c r="P190" s="232"/>
    </row>
    <row r="191" spans="1:16" hidden="1">
      <c r="A191" s="224">
        <v>188</v>
      </c>
      <c r="B191" s="225" t="s">
        <v>674</v>
      </c>
      <c r="C191" s="230" t="s">
        <v>856</v>
      </c>
      <c r="D191" s="230" t="s">
        <v>857</v>
      </c>
      <c r="E191" s="230" t="s">
        <v>858</v>
      </c>
      <c r="F191" s="230" t="s">
        <v>1559</v>
      </c>
      <c r="G191" s="230" t="s">
        <v>1380</v>
      </c>
      <c r="H191" s="230" t="s">
        <v>1539</v>
      </c>
      <c r="I191" s="230" t="s">
        <v>861</v>
      </c>
      <c r="J191" s="231" t="s">
        <v>2123</v>
      </c>
      <c r="K191" s="231" t="s">
        <v>2154</v>
      </c>
      <c r="L191" s="231" t="s">
        <v>2154</v>
      </c>
      <c r="M191" s="231"/>
      <c r="N191" s="231"/>
      <c r="O191" s="231"/>
      <c r="P191" s="232"/>
    </row>
    <row r="192" spans="1:16" hidden="1">
      <c r="A192" s="224">
        <v>189</v>
      </c>
      <c r="B192" s="225" t="s">
        <v>674</v>
      </c>
      <c r="C192" s="230" t="s">
        <v>856</v>
      </c>
      <c r="D192" s="230" t="s">
        <v>857</v>
      </c>
      <c r="E192" s="230" t="s">
        <v>858</v>
      </c>
      <c r="F192" s="230" t="s">
        <v>1561</v>
      </c>
      <c r="G192" s="230" t="s">
        <v>1431</v>
      </c>
      <c r="H192" s="230" t="s">
        <v>1541</v>
      </c>
      <c r="I192" s="230" t="s">
        <v>861</v>
      </c>
      <c r="J192" s="231" t="s">
        <v>2053</v>
      </c>
      <c r="K192" s="231" t="s">
        <v>2081</v>
      </c>
      <c r="L192" s="231" t="s">
        <v>2081</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2053</v>
      </c>
      <c r="K193" s="231" t="s">
        <v>2081</v>
      </c>
      <c r="L193" s="231" t="s">
        <v>2081</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2053</v>
      </c>
      <c r="K194" s="231" t="s">
        <v>2082</v>
      </c>
      <c r="L194" s="231" t="s">
        <v>2082</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2123</v>
      </c>
      <c r="K195" s="231" t="s">
        <v>2154</v>
      </c>
      <c r="L195" s="231" t="s">
        <v>2154</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2123</v>
      </c>
      <c r="K196" s="231" t="s">
        <v>2157</v>
      </c>
      <c r="L196" s="231" t="s">
        <v>2157</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2123</v>
      </c>
      <c r="K197" s="231" t="s">
        <v>2154</v>
      </c>
      <c r="L197" s="231" t="s">
        <v>2154</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2123</v>
      </c>
      <c r="K198" s="231" t="s">
        <v>2157</v>
      </c>
      <c r="L198" s="231" t="s">
        <v>2157</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2053</v>
      </c>
      <c r="K199" s="231" t="s">
        <v>2082</v>
      </c>
      <c r="L199" s="231" t="s">
        <v>2082</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2123</v>
      </c>
      <c r="K200" s="231" t="s">
        <v>2155</v>
      </c>
      <c r="L200" s="231" t="s">
        <v>2155</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2123</v>
      </c>
      <c r="K201" s="231" t="s">
        <v>2155</v>
      </c>
      <c r="L201" s="231" t="s">
        <v>2155</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2053</v>
      </c>
      <c r="K202" s="231" t="s">
        <v>2155</v>
      </c>
      <c r="L202" s="231" t="s">
        <v>2155</v>
      </c>
      <c r="M202" s="231"/>
      <c r="N202" s="231"/>
      <c r="O202" s="231"/>
      <c r="P202" s="232"/>
    </row>
    <row r="203" spans="1:16" ht="48" hidden="1">
      <c r="A203" s="224">
        <v>200</v>
      </c>
      <c r="B203" s="225" t="s">
        <v>674</v>
      </c>
      <c r="C203" s="230" t="s">
        <v>856</v>
      </c>
      <c r="D203" s="230" t="s">
        <v>857</v>
      </c>
      <c r="E203" s="230" t="s">
        <v>874</v>
      </c>
      <c r="F203" s="230" t="s">
        <v>1554</v>
      </c>
      <c r="G203" s="230" t="s">
        <v>1431</v>
      </c>
      <c r="H203" s="237" t="s">
        <v>1543</v>
      </c>
      <c r="I203" s="230" t="s">
        <v>877</v>
      </c>
      <c r="J203" s="231" t="s">
        <v>2053</v>
      </c>
      <c r="K203" s="231" t="s">
        <v>2083</v>
      </c>
      <c r="L203" s="231" t="s">
        <v>2083</v>
      </c>
      <c r="M203" s="231"/>
      <c r="N203" s="231"/>
      <c r="O203" s="231"/>
      <c r="P203" s="232"/>
    </row>
    <row r="204" spans="1:16" ht="32" hidden="1">
      <c r="A204" s="224">
        <v>201</v>
      </c>
      <c r="B204" s="225" t="s">
        <v>191</v>
      </c>
      <c r="C204" s="230" t="s">
        <v>199</v>
      </c>
      <c r="D204" s="230" t="s">
        <v>857</v>
      </c>
      <c r="E204" s="230" t="s">
        <v>874</v>
      </c>
      <c r="F204" s="230" t="s">
        <v>1555</v>
      </c>
      <c r="G204" s="230" t="s">
        <v>1431</v>
      </c>
      <c r="H204" s="237" t="s">
        <v>1545</v>
      </c>
      <c r="I204" s="230" t="s">
        <v>877</v>
      </c>
      <c r="J204" s="231" t="s">
        <v>2053</v>
      </c>
      <c r="K204" s="231" t="s">
        <v>2083</v>
      </c>
      <c r="L204" s="231" t="s">
        <v>2083</v>
      </c>
      <c r="M204" s="231"/>
      <c r="N204" s="231"/>
      <c r="O204" s="231"/>
      <c r="P204" s="232"/>
    </row>
    <row r="205" spans="1:16" ht="32" hidden="1">
      <c r="A205" s="229">
        <v>202</v>
      </c>
      <c r="B205" s="225" t="s">
        <v>674</v>
      </c>
      <c r="C205" s="230" t="s">
        <v>856</v>
      </c>
      <c r="D205" s="230" t="s">
        <v>857</v>
      </c>
      <c r="E205" s="230" t="s">
        <v>874</v>
      </c>
      <c r="F205" s="230" t="s">
        <v>1555</v>
      </c>
      <c r="G205" s="230" t="s">
        <v>1431</v>
      </c>
      <c r="H205" s="237" t="s">
        <v>1547</v>
      </c>
      <c r="I205" s="230" t="s">
        <v>877</v>
      </c>
      <c r="J205" s="231" t="s">
        <v>2053</v>
      </c>
      <c r="K205" s="231" t="s">
        <v>2084</v>
      </c>
      <c r="L205" s="231" t="s">
        <v>2084</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2123</v>
      </c>
      <c r="K206" s="231" t="s">
        <v>2157</v>
      </c>
      <c r="L206" s="231" t="s">
        <v>2157</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2053</v>
      </c>
      <c r="K207" s="231" t="s">
        <v>2155</v>
      </c>
      <c r="L207" s="231" t="s">
        <v>2155</v>
      </c>
      <c r="M207" s="231"/>
      <c r="N207" s="231"/>
      <c r="O207" s="231"/>
      <c r="P207" s="232"/>
    </row>
    <row r="208" spans="1:16" hidden="1">
      <c r="A208" s="224">
        <v>205</v>
      </c>
      <c r="B208" s="225" t="s">
        <v>674</v>
      </c>
      <c r="C208" s="230" t="s">
        <v>856</v>
      </c>
      <c r="D208" s="230" t="s">
        <v>857</v>
      </c>
      <c r="E208" s="230" t="s">
        <v>874</v>
      </c>
      <c r="F208" s="230"/>
      <c r="G208" s="230" t="s">
        <v>1431</v>
      </c>
      <c r="H208" s="230" t="s">
        <v>1549</v>
      </c>
      <c r="I208" s="230" t="s">
        <v>879</v>
      </c>
      <c r="J208" s="231" t="s">
        <v>2053</v>
      </c>
      <c r="K208" s="231" t="s">
        <v>2084</v>
      </c>
      <c r="L208" s="231" t="s">
        <v>2084</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2053</v>
      </c>
      <c r="K209" s="231" t="s">
        <v>2156</v>
      </c>
      <c r="L209" s="231" t="s">
        <v>2156</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2053</v>
      </c>
      <c r="K210" s="231" t="s">
        <v>2085</v>
      </c>
      <c r="L210" s="231" t="s">
        <v>2085</v>
      </c>
      <c r="M210" s="231"/>
      <c r="N210" s="231"/>
      <c r="O210" s="231"/>
      <c r="P210" s="232"/>
    </row>
    <row r="211" spans="1:16" hidden="1">
      <c r="A211" s="224">
        <v>208</v>
      </c>
      <c r="B211" s="225" t="s">
        <v>674</v>
      </c>
      <c r="C211" s="230" t="s">
        <v>856</v>
      </c>
      <c r="D211" s="230" t="s">
        <v>857</v>
      </c>
      <c r="E211" s="230" t="s">
        <v>874</v>
      </c>
      <c r="F211" s="230"/>
      <c r="G211" s="230" t="s">
        <v>1431</v>
      </c>
      <c r="H211" s="230" t="s">
        <v>1551</v>
      </c>
      <c r="I211" s="230" t="s">
        <v>884</v>
      </c>
      <c r="J211" s="231" t="s">
        <v>2053</v>
      </c>
      <c r="K211" s="231" t="s">
        <v>2085</v>
      </c>
      <c r="L211" s="231" t="s">
        <v>2085</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2053</v>
      </c>
      <c r="K212" s="231" t="s">
        <v>2156</v>
      </c>
      <c r="L212" s="231" t="s">
        <v>2156</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2053</v>
      </c>
      <c r="K213" s="231" t="s">
        <v>2156</v>
      </c>
      <c r="L213" s="231" t="s">
        <v>2156</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2123</v>
      </c>
      <c r="K214" s="231" t="s">
        <v>2147</v>
      </c>
      <c r="L214" s="231" t="s">
        <v>2147</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2123</v>
      </c>
      <c r="K215" s="231" t="s">
        <v>2155</v>
      </c>
      <c r="L215" s="231" t="s">
        <v>2155</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2123</v>
      </c>
      <c r="K216" s="231" t="s">
        <v>2156</v>
      </c>
      <c r="L216" s="231" t="s">
        <v>2156</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2123</v>
      </c>
      <c r="K217" s="231" t="s">
        <v>2156</v>
      </c>
      <c r="L217" s="231" t="s">
        <v>2156</v>
      </c>
      <c r="M217" s="231"/>
      <c r="N217" s="231"/>
      <c r="O217" s="231"/>
      <c r="P217" s="232"/>
    </row>
    <row r="218" spans="1:16" hidden="1">
      <c r="A218" s="224">
        <v>215</v>
      </c>
      <c r="B218" s="225" t="s">
        <v>674</v>
      </c>
      <c r="C218" s="230" t="s">
        <v>856</v>
      </c>
      <c r="D218" s="230" t="s">
        <v>857</v>
      </c>
      <c r="E218" s="230" t="s">
        <v>886</v>
      </c>
      <c r="F218" s="230" t="s">
        <v>1553</v>
      </c>
      <c r="G218" s="225" t="s">
        <v>1381</v>
      </c>
      <c r="H218" s="230" t="s">
        <v>891</v>
      </c>
      <c r="I218" s="230" t="s">
        <v>889</v>
      </c>
      <c r="J218" s="231" t="s">
        <v>2123</v>
      </c>
      <c r="K218" s="231" t="s">
        <v>2147</v>
      </c>
      <c r="L218" s="231" t="s">
        <v>2147</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2053</v>
      </c>
      <c r="K219" s="231" t="s">
        <v>2086</v>
      </c>
      <c r="L219" s="231" t="s">
        <v>2086</v>
      </c>
      <c r="M219" s="231"/>
      <c r="N219" s="231"/>
      <c r="O219" s="231"/>
      <c r="P219" s="232"/>
    </row>
    <row r="220" spans="1:16">
      <c r="A220" s="229">
        <v>217</v>
      </c>
      <c r="B220" s="225" t="s">
        <v>674</v>
      </c>
      <c r="C220" s="230" t="s">
        <v>856</v>
      </c>
      <c r="D220" s="230" t="s">
        <v>857</v>
      </c>
      <c r="E220" s="230" t="s">
        <v>893</v>
      </c>
      <c r="F220" s="230"/>
      <c r="G220" s="230" t="s">
        <v>1386</v>
      </c>
      <c r="H220" s="230" t="s">
        <v>895</v>
      </c>
      <c r="I220" s="230" t="s">
        <v>892</v>
      </c>
      <c r="J220" s="231" t="s">
        <v>2053</v>
      </c>
      <c r="K220" s="231" t="s">
        <v>2130</v>
      </c>
      <c r="L220" s="231" t="s">
        <v>2132</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2053</v>
      </c>
      <c r="K221" s="231" t="s">
        <v>2086</v>
      </c>
      <c r="L221" s="231" t="s">
        <v>2086</v>
      </c>
      <c r="M221" s="231"/>
      <c r="N221" s="231"/>
      <c r="O221" s="231"/>
      <c r="P221" s="232"/>
    </row>
    <row r="222" spans="1:16" hidden="1">
      <c r="A222" s="224">
        <v>219</v>
      </c>
      <c r="B222" s="225" t="s">
        <v>674</v>
      </c>
      <c r="C222" s="230" t="s">
        <v>856</v>
      </c>
      <c r="D222" s="230" t="s">
        <v>857</v>
      </c>
      <c r="E222" s="230" t="s">
        <v>893</v>
      </c>
      <c r="F222" s="230" t="s">
        <v>1553</v>
      </c>
      <c r="G222" s="230" t="s">
        <v>1166</v>
      </c>
      <c r="H222" s="230" t="s">
        <v>897</v>
      </c>
      <c r="I222" s="230" t="s">
        <v>892</v>
      </c>
      <c r="J222" s="231" t="s">
        <v>2053</v>
      </c>
      <c r="K222" s="231" t="s">
        <v>2156</v>
      </c>
      <c r="L222" s="231" t="s">
        <v>2156</v>
      </c>
      <c r="M222" s="231"/>
      <c r="N222" s="231"/>
      <c r="O222" s="231"/>
      <c r="P222" s="232"/>
    </row>
    <row r="223" spans="1:16">
      <c r="A223" s="224">
        <v>220</v>
      </c>
      <c r="B223" s="225" t="s">
        <v>674</v>
      </c>
      <c r="C223" s="230" t="s">
        <v>856</v>
      </c>
      <c r="D223" s="230" t="s">
        <v>857</v>
      </c>
      <c r="E223" s="230" t="s">
        <v>893</v>
      </c>
      <c r="F223" s="230" t="s">
        <v>1530</v>
      </c>
      <c r="G223" s="230" t="s">
        <v>1168</v>
      </c>
      <c r="H223" s="230" t="s">
        <v>898</v>
      </c>
      <c r="I223" s="230" t="s">
        <v>892</v>
      </c>
      <c r="J223" s="231" t="s">
        <v>2053</v>
      </c>
      <c r="K223" s="231" t="s">
        <v>2139</v>
      </c>
      <c r="L223" s="231" t="s">
        <v>2139</v>
      </c>
      <c r="M223" s="231"/>
      <c r="N223" s="231"/>
      <c r="O223" s="231"/>
      <c r="P223" s="232"/>
    </row>
    <row r="224" spans="1:16" hidden="1">
      <c r="A224" s="224">
        <v>221</v>
      </c>
      <c r="B224" s="225" t="s">
        <v>190</v>
      </c>
      <c r="C224" s="230" t="s">
        <v>1562</v>
      </c>
      <c r="D224" s="230" t="s">
        <v>1864</v>
      </c>
      <c r="E224" s="230" t="s">
        <v>1864</v>
      </c>
      <c r="F224" s="230" t="s">
        <v>1563</v>
      </c>
      <c r="G224" s="230" t="s">
        <v>1431</v>
      </c>
      <c r="H224" s="230" t="s">
        <v>1564</v>
      </c>
      <c r="I224" s="230"/>
      <c r="J224" s="231" t="s">
        <v>2053</v>
      </c>
      <c r="K224" s="231" t="s">
        <v>2087</v>
      </c>
      <c r="L224" s="231" t="s">
        <v>2087</v>
      </c>
      <c r="M224" s="231"/>
      <c r="N224" s="231"/>
      <c r="O224" s="231"/>
      <c r="P224" s="232"/>
    </row>
    <row r="225" spans="1:16" hidden="1">
      <c r="A225" s="229">
        <v>222</v>
      </c>
      <c r="B225" s="225" t="s">
        <v>190</v>
      </c>
      <c r="C225" s="230" t="s">
        <v>1562</v>
      </c>
      <c r="D225" s="230" t="s">
        <v>1864</v>
      </c>
      <c r="E225" s="230" t="s">
        <v>1864</v>
      </c>
      <c r="F225" s="230" t="s">
        <v>1563</v>
      </c>
      <c r="G225" s="230" t="s">
        <v>1431</v>
      </c>
      <c r="H225" s="230" t="s">
        <v>1565</v>
      </c>
      <c r="I225" s="230"/>
      <c r="J225" s="231" t="s">
        <v>2053</v>
      </c>
      <c r="K225" s="231" t="s">
        <v>2087</v>
      </c>
      <c r="L225" s="231" t="s">
        <v>2087</v>
      </c>
      <c r="M225" s="231"/>
      <c r="N225" s="231"/>
      <c r="O225" s="231"/>
      <c r="P225" s="232"/>
    </row>
    <row r="226" spans="1:16" hidden="1">
      <c r="A226" s="229">
        <v>223</v>
      </c>
      <c r="B226" s="225" t="s">
        <v>190</v>
      </c>
      <c r="C226" s="230" t="s">
        <v>1562</v>
      </c>
      <c r="D226" s="230" t="s">
        <v>1864</v>
      </c>
      <c r="E226" s="368" t="s">
        <v>1864</v>
      </c>
      <c r="F226" s="368" t="s">
        <v>1563</v>
      </c>
      <c r="G226" s="368" t="s">
        <v>1431</v>
      </c>
      <c r="H226" s="368" t="s">
        <v>1566</v>
      </c>
      <c r="I226" s="230"/>
      <c r="J226" s="231" t="s">
        <v>2053</v>
      </c>
      <c r="K226" s="231" t="s">
        <v>2088</v>
      </c>
      <c r="L226" s="231" t="s">
        <v>2088</v>
      </c>
      <c r="M226" s="231"/>
      <c r="N226" s="231"/>
      <c r="O226" s="231"/>
      <c r="P226" s="232"/>
    </row>
    <row r="227" spans="1:16" hidden="1">
      <c r="A227" s="224">
        <v>224</v>
      </c>
      <c r="B227" s="225" t="s">
        <v>190</v>
      </c>
      <c r="C227" s="230" t="s">
        <v>1562</v>
      </c>
      <c r="D227" s="230" t="s">
        <v>1864</v>
      </c>
      <c r="E227" s="368" t="s">
        <v>1864</v>
      </c>
      <c r="F227" s="368" t="s">
        <v>1563</v>
      </c>
      <c r="G227" s="368" t="s">
        <v>1431</v>
      </c>
      <c r="H227" s="368" t="s">
        <v>1567</v>
      </c>
      <c r="I227" s="230"/>
      <c r="J227" s="231" t="s">
        <v>2053</v>
      </c>
      <c r="K227" s="231" t="s">
        <v>2088</v>
      </c>
      <c r="L227" s="231" t="s">
        <v>2088</v>
      </c>
      <c r="M227" s="231"/>
      <c r="N227" s="231"/>
      <c r="O227" s="231"/>
      <c r="P227" s="232"/>
    </row>
    <row r="228" spans="1:16" hidden="1">
      <c r="A228" s="224">
        <v>225</v>
      </c>
      <c r="B228" s="225" t="s">
        <v>190</v>
      </c>
      <c r="C228" s="230" t="s">
        <v>1562</v>
      </c>
      <c r="D228" s="230" t="s">
        <v>1864</v>
      </c>
      <c r="E228" s="230" t="s">
        <v>1864</v>
      </c>
      <c r="F228" s="230" t="s">
        <v>1563</v>
      </c>
      <c r="G228" s="230" t="s">
        <v>1431</v>
      </c>
      <c r="H228" s="230" t="s">
        <v>1568</v>
      </c>
      <c r="I228" s="230"/>
      <c r="J228" s="231" t="s">
        <v>2053</v>
      </c>
      <c r="K228" s="231" t="s">
        <v>2089</v>
      </c>
      <c r="L228" s="231" t="s">
        <v>2089</v>
      </c>
      <c r="M228" s="231"/>
      <c r="N228" s="231"/>
      <c r="O228" s="231"/>
      <c r="P228" s="232"/>
    </row>
    <row r="229" spans="1:16" hidden="1">
      <c r="A229" s="229">
        <v>226</v>
      </c>
      <c r="B229" s="225" t="s">
        <v>190</v>
      </c>
      <c r="C229" s="230" t="s">
        <v>1562</v>
      </c>
      <c r="D229" s="230" t="s">
        <v>1864</v>
      </c>
      <c r="E229" s="230" t="s">
        <v>1864</v>
      </c>
      <c r="F229" s="230" t="s">
        <v>1563</v>
      </c>
      <c r="G229" s="230" t="s">
        <v>1431</v>
      </c>
      <c r="H229" s="230" t="s">
        <v>1569</v>
      </c>
      <c r="I229" s="230"/>
      <c r="J229" s="231" t="s">
        <v>2053</v>
      </c>
      <c r="K229" s="231" t="s">
        <v>2089</v>
      </c>
      <c r="L229" s="231" t="s">
        <v>2089</v>
      </c>
      <c r="M229" s="231"/>
      <c r="N229" s="231"/>
      <c r="O229" s="231"/>
      <c r="P229" s="232"/>
    </row>
    <row r="230" spans="1:16" hidden="1">
      <c r="A230" s="229">
        <v>227</v>
      </c>
      <c r="B230" s="230" t="s">
        <v>190</v>
      </c>
      <c r="C230" s="230" t="s">
        <v>1562</v>
      </c>
      <c r="D230" s="230" t="s">
        <v>1864</v>
      </c>
      <c r="E230" s="230" t="s">
        <v>1864</v>
      </c>
      <c r="F230" s="230" t="s">
        <v>1563</v>
      </c>
      <c r="G230" s="230" t="s">
        <v>1431</v>
      </c>
      <c r="H230" s="230" t="s">
        <v>1570</v>
      </c>
      <c r="I230" s="230"/>
      <c r="J230" s="231" t="s">
        <v>2053</v>
      </c>
      <c r="K230" s="231" t="s">
        <v>2090</v>
      </c>
      <c r="L230" s="231" t="s">
        <v>2090</v>
      </c>
      <c r="M230" s="231"/>
      <c r="N230" s="231"/>
      <c r="O230" s="231"/>
      <c r="P230" s="232"/>
    </row>
    <row r="231" spans="1:16" hidden="1">
      <c r="A231" s="224">
        <v>228</v>
      </c>
      <c r="B231" s="225" t="s">
        <v>190</v>
      </c>
      <c r="C231" s="230" t="s">
        <v>1562</v>
      </c>
      <c r="D231" s="230" t="s">
        <v>1864</v>
      </c>
      <c r="E231" s="230" t="s">
        <v>1864</v>
      </c>
      <c r="F231" s="230" t="s">
        <v>1563</v>
      </c>
      <c r="G231" s="230" t="s">
        <v>1431</v>
      </c>
      <c r="H231" s="239" t="s">
        <v>1571</v>
      </c>
      <c r="I231" s="239"/>
      <c r="J231" s="227" t="s">
        <v>2053</v>
      </c>
      <c r="K231" s="227" t="s">
        <v>2090</v>
      </c>
      <c r="L231" s="227" t="s">
        <v>2090</v>
      </c>
      <c r="M231" s="227"/>
      <c r="N231" s="227"/>
      <c r="O231" s="227"/>
      <c r="P231" s="228"/>
    </row>
    <row r="232" spans="1:16" hidden="1">
      <c r="A232" s="224">
        <v>229</v>
      </c>
      <c r="B232" s="225" t="s">
        <v>190</v>
      </c>
      <c r="C232" s="230" t="s">
        <v>1562</v>
      </c>
      <c r="D232" s="230" t="s">
        <v>1864</v>
      </c>
      <c r="E232" s="230" t="s">
        <v>1864</v>
      </c>
      <c r="F232" s="230" t="s">
        <v>1563</v>
      </c>
      <c r="G232" s="230" t="s">
        <v>1431</v>
      </c>
      <c r="H232" s="230" t="s">
        <v>1572</v>
      </c>
      <c r="I232" s="230"/>
      <c r="J232" s="231" t="s">
        <v>2053</v>
      </c>
      <c r="K232" s="231" t="s">
        <v>2091</v>
      </c>
      <c r="L232" s="231" t="s">
        <v>2091</v>
      </c>
      <c r="M232" s="231"/>
      <c r="N232" s="231"/>
      <c r="O232" s="231"/>
      <c r="P232" s="232"/>
    </row>
    <row r="233" spans="1:16" hidden="1">
      <c r="A233" s="229">
        <v>230</v>
      </c>
      <c r="B233" s="225" t="s">
        <v>190</v>
      </c>
      <c r="C233" s="230" t="s">
        <v>1562</v>
      </c>
      <c r="D233" s="230" t="s">
        <v>1864</v>
      </c>
      <c r="E233" s="368" t="s">
        <v>1864</v>
      </c>
      <c r="F233" s="368" t="s">
        <v>1563</v>
      </c>
      <c r="G233" s="368" t="s">
        <v>1431</v>
      </c>
      <c r="H233" s="368" t="s">
        <v>1573</v>
      </c>
      <c r="I233" s="230"/>
      <c r="J233" s="231" t="s">
        <v>2053</v>
      </c>
      <c r="K233" s="231" t="s">
        <v>2091</v>
      </c>
      <c r="L233" s="231" t="s">
        <v>2091</v>
      </c>
      <c r="M233" s="231"/>
      <c r="N233" s="231"/>
      <c r="O233" s="231"/>
      <c r="P233" s="232"/>
    </row>
    <row r="234" spans="1:16" hidden="1">
      <c r="A234" s="229">
        <v>231</v>
      </c>
      <c r="B234" s="225" t="s">
        <v>190</v>
      </c>
      <c r="C234" s="230" t="s">
        <v>1562</v>
      </c>
      <c r="D234" s="230" t="s">
        <v>1864</v>
      </c>
      <c r="E234" s="368" t="s">
        <v>1864</v>
      </c>
      <c r="F234" s="368" t="s">
        <v>1563</v>
      </c>
      <c r="G234" s="368" t="s">
        <v>1431</v>
      </c>
      <c r="H234" s="368" t="s">
        <v>1574</v>
      </c>
      <c r="I234" s="230"/>
      <c r="J234" s="231" t="s">
        <v>2053</v>
      </c>
      <c r="K234" s="231" t="s">
        <v>2092</v>
      </c>
      <c r="L234" s="231" t="s">
        <v>2092</v>
      </c>
      <c r="M234" s="231"/>
      <c r="N234" s="231"/>
      <c r="O234" s="231"/>
      <c r="P234" s="232"/>
    </row>
    <row r="235" spans="1:16" hidden="1">
      <c r="A235" s="224">
        <v>232</v>
      </c>
      <c r="B235" s="225" t="s">
        <v>190</v>
      </c>
      <c r="C235" s="230" t="s">
        <v>1562</v>
      </c>
      <c r="D235" s="230" t="s">
        <v>1864</v>
      </c>
      <c r="E235" s="230" t="s">
        <v>1864</v>
      </c>
      <c r="F235" s="230" t="s">
        <v>1575</v>
      </c>
      <c r="G235" s="230" t="s">
        <v>1431</v>
      </c>
      <c r="H235" s="230" t="s">
        <v>1576</v>
      </c>
      <c r="I235" s="230"/>
      <c r="J235" s="231" t="s">
        <v>2053</v>
      </c>
      <c r="K235" s="231" t="s">
        <v>2092</v>
      </c>
      <c r="L235" s="231" t="s">
        <v>2092</v>
      </c>
      <c r="M235" s="231"/>
      <c r="N235" s="231"/>
      <c r="O235" s="231"/>
      <c r="P235" s="232"/>
    </row>
    <row r="236" spans="1:16" hidden="1">
      <c r="A236" s="224">
        <v>233</v>
      </c>
      <c r="B236" s="225" t="s">
        <v>190</v>
      </c>
      <c r="C236" s="230" t="s">
        <v>1562</v>
      </c>
      <c r="D236" s="230" t="s">
        <v>1864</v>
      </c>
      <c r="E236" s="230" t="s">
        <v>1864</v>
      </c>
      <c r="F236" s="230" t="s">
        <v>1575</v>
      </c>
      <c r="G236" s="230" t="s">
        <v>1431</v>
      </c>
      <c r="H236" s="230" t="s">
        <v>1577</v>
      </c>
      <c r="I236" s="230"/>
      <c r="J236" s="231" t="s">
        <v>2053</v>
      </c>
      <c r="K236" s="231" t="s">
        <v>2093</v>
      </c>
      <c r="L236" s="231" t="s">
        <v>2093</v>
      </c>
      <c r="M236" s="231"/>
      <c r="N236" s="231"/>
      <c r="O236" s="231"/>
      <c r="P236" s="232"/>
    </row>
    <row r="237" spans="1:16" hidden="1">
      <c r="A237" s="229">
        <v>234</v>
      </c>
      <c r="B237" s="230" t="s">
        <v>190</v>
      </c>
      <c r="C237" s="230" t="s">
        <v>1562</v>
      </c>
      <c r="D237" s="230" t="s">
        <v>1864</v>
      </c>
      <c r="E237" s="230" t="s">
        <v>1864</v>
      </c>
      <c r="F237" s="230" t="s">
        <v>1578</v>
      </c>
      <c r="G237" s="230" t="s">
        <v>1431</v>
      </c>
      <c r="H237" s="230" t="s">
        <v>1579</v>
      </c>
      <c r="I237" s="230"/>
      <c r="J237" s="231" t="s">
        <v>2053</v>
      </c>
      <c r="K237" s="231" t="s">
        <v>2093</v>
      </c>
      <c r="L237" s="231" t="s">
        <v>2093</v>
      </c>
      <c r="M237" s="231"/>
      <c r="N237" s="231"/>
      <c r="O237" s="231"/>
      <c r="P237" s="232"/>
    </row>
    <row r="238" spans="1:16" hidden="1">
      <c r="A238" s="229">
        <v>235</v>
      </c>
      <c r="B238" s="225" t="s">
        <v>190</v>
      </c>
      <c r="C238" s="230" t="s">
        <v>1562</v>
      </c>
      <c r="D238" s="230" t="s">
        <v>1864</v>
      </c>
      <c r="E238" s="230" t="s">
        <v>1864</v>
      </c>
      <c r="F238" s="230" t="s">
        <v>1578</v>
      </c>
      <c r="G238" s="230" t="s">
        <v>1431</v>
      </c>
      <c r="H238" s="239" t="s">
        <v>1580</v>
      </c>
      <c r="I238" s="239"/>
      <c r="J238" s="227" t="s">
        <v>2053</v>
      </c>
      <c r="K238" s="227" t="s">
        <v>2094</v>
      </c>
      <c r="L238" s="227" t="s">
        <v>2094</v>
      </c>
      <c r="M238" s="227"/>
      <c r="N238" s="227"/>
      <c r="O238" s="227"/>
      <c r="P238" s="228"/>
    </row>
    <row r="239" spans="1:16" hidden="1">
      <c r="A239" s="224">
        <v>236</v>
      </c>
      <c r="B239" s="225" t="s">
        <v>190</v>
      </c>
      <c r="C239" s="230" t="s">
        <v>1562</v>
      </c>
      <c r="D239" s="230" t="s">
        <v>1864</v>
      </c>
      <c r="E239" s="230" t="s">
        <v>1864</v>
      </c>
      <c r="F239" s="230" t="s">
        <v>1578</v>
      </c>
      <c r="G239" s="230" t="s">
        <v>1431</v>
      </c>
      <c r="H239" s="230" t="s">
        <v>1581</v>
      </c>
      <c r="I239" s="230"/>
      <c r="J239" s="231" t="s">
        <v>2053</v>
      </c>
      <c r="K239" s="231" t="s">
        <v>2094</v>
      </c>
      <c r="L239" s="231" t="s">
        <v>2094</v>
      </c>
      <c r="M239" s="231"/>
      <c r="N239" s="231"/>
      <c r="O239" s="231"/>
      <c r="P239" s="232"/>
    </row>
    <row r="240" spans="1:16" hidden="1">
      <c r="A240" s="224">
        <v>237</v>
      </c>
      <c r="B240" s="225" t="s">
        <v>190</v>
      </c>
      <c r="C240" s="230" t="s">
        <v>1562</v>
      </c>
      <c r="D240" s="230" t="s">
        <v>1864</v>
      </c>
      <c r="E240" s="230" t="s">
        <v>1864</v>
      </c>
      <c r="F240" s="230" t="s">
        <v>1578</v>
      </c>
      <c r="G240" s="230" t="s">
        <v>1431</v>
      </c>
      <c r="H240" s="230" t="s">
        <v>1582</v>
      </c>
      <c r="I240" s="230"/>
      <c r="J240" s="231" t="s">
        <v>2053</v>
      </c>
      <c r="K240" s="231" t="s">
        <v>2095</v>
      </c>
      <c r="L240" s="231" t="s">
        <v>2095</v>
      </c>
      <c r="M240" s="231"/>
      <c r="N240" s="231"/>
      <c r="O240" s="231"/>
      <c r="P240" s="232"/>
    </row>
    <row r="241" spans="1:16" hidden="1">
      <c r="A241" s="224">
        <v>238</v>
      </c>
      <c r="B241" s="225" t="s">
        <v>190</v>
      </c>
      <c r="C241" s="230" t="s">
        <v>1562</v>
      </c>
      <c r="D241" s="230" t="s">
        <v>1864</v>
      </c>
      <c r="E241" s="230" t="s">
        <v>1864</v>
      </c>
      <c r="F241" s="230" t="s">
        <v>1583</v>
      </c>
      <c r="G241" s="230" t="s">
        <v>1431</v>
      </c>
      <c r="H241" s="230" t="s">
        <v>1584</v>
      </c>
      <c r="I241" s="230"/>
      <c r="J241" s="231" t="s">
        <v>2053</v>
      </c>
      <c r="K241" s="231" t="s">
        <v>2095</v>
      </c>
      <c r="L241" s="231" t="s">
        <v>2095</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P2:P3"/>
    <mergeCell ref="B2:B3"/>
    <mergeCell ref="D2:D3"/>
    <mergeCell ref="K2:L2"/>
    <mergeCell ref="N2:O2"/>
    <mergeCell ref="J2:J3"/>
    <mergeCell ref="M2:M3"/>
    <mergeCell ref="F2:F3"/>
    <mergeCell ref="G2:G3"/>
    <mergeCell ref="A2:A3"/>
    <mergeCell ref="C2:C3"/>
    <mergeCell ref="E2:E3"/>
    <mergeCell ref="H2:H3"/>
    <mergeCell ref="I2:I3"/>
  </mergeCells>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420" t="s">
        <v>243</v>
      </c>
      <c r="B4" s="95" t="s">
        <v>244</v>
      </c>
      <c r="C4" s="95" t="s">
        <v>245</v>
      </c>
      <c r="D4" s="422" t="s">
        <v>246</v>
      </c>
    </row>
    <row r="5" spans="1:4" ht="19" thickBot="1">
      <c r="A5" s="421"/>
      <c r="B5" s="96" t="s">
        <v>2210</v>
      </c>
      <c r="C5" s="96" t="s">
        <v>2211</v>
      </c>
      <c r="D5" s="423"/>
    </row>
    <row r="6" spans="1:4" ht="115" thickTop="1">
      <c r="A6" s="424" t="s">
        <v>957</v>
      </c>
      <c r="B6" s="97" t="s">
        <v>2203</v>
      </c>
      <c r="C6" s="241" t="s">
        <v>2164</v>
      </c>
      <c r="D6" s="98" t="s">
        <v>247</v>
      </c>
    </row>
    <row r="7" spans="1:4" ht="96">
      <c r="A7" s="425"/>
      <c r="B7" s="99" t="s">
        <v>2175</v>
      </c>
      <c r="C7" s="99" t="s">
        <v>2197</v>
      </c>
      <c r="D7" s="100"/>
    </row>
    <row r="8" spans="1:4">
      <c r="A8" s="425"/>
      <c r="B8" s="101"/>
      <c r="C8" s="102"/>
      <c r="D8" s="100"/>
    </row>
    <row r="9" spans="1:4">
      <c r="A9" s="425"/>
      <c r="B9" s="101"/>
      <c r="C9" s="101"/>
      <c r="D9" s="100"/>
    </row>
    <row r="10" spans="1:4">
      <c r="A10" s="425"/>
      <c r="B10" s="101"/>
      <c r="C10" s="103"/>
      <c r="D10" s="100"/>
    </row>
    <row r="11" spans="1:4">
      <c r="A11" s="425"/>
      <c r="B11" s="104"/>
      <c r="C11" s="102"/>
      <c r="D11" s="100"/>
    </row>
    <row r="12" spans="1:4" ht="128">
      <c r="A12" s="425"/>
      <c r="B12" s="120" t="s">
        <v>2186</v>
      </c>
      <c r="C12" s="99" t="s">
        <v>2198</v>
      </c>
      <c r="D12" s="100"/>
    </row>
    <row r="13" spans="1:4" ht="48">
      <c r="A13" s="425"/>
      <c r="B13" s="101" t="s">
        <v>256</v>
      </c>
      <c r="C13" s="105"/>
      <c r="D13" s="100"/>
    </row>
    <row r="14" spans="1:4">
      <c r="A14" s="425"/>
      <c r="C14" s="101"/>
      <c r="D14" s="100"/>
    </row>
    <row r="15" spans="1:4">
      <c r="A15" s="425"/>
      <c r="B15" s="106"/>
      <c r="C15" s="101"/>
      <c r="D15" s="100"/>
    </row>
    <row r="16" spans="1:4">
      <c r="A16" s="425"/>
      <c r="B16" s="106"/>
      <c r="C16" s="101"/>
      <c r="D16" s="100"/>
    </row>
    <row r="17" spans="1:4" ht="144">
      <c r="A17" s="425"/>
      <c r="B17" s="120" t="s">
        <v>2188</v>
      </c>
      <c r="C17" s="99" t="s">
        <v>2199</v>
      </c>
      <c r="D17" s="100"/>
    </row>
    <row r="18" spans="1:4" ht="32">
      <c r="A18" s="425"/>
      <c r="B18" s="101" t="s">
        <v>248</v>
      </c>
      <c r="C18" s="101"/>
      <c r="D18" s="100"/>
    </row>
    <row r="19" spans="1:4">
      <c r="A19" s="425"/>
      <c r="B19" s="103"/>
      <c r="C19" s="103"/>
      <c r="D19" s="100"/>
    </row>
    <row r="20" spans="1:4">
      <c r="A20" s="425"/>
      <c r="B20" s="103"/>
      <c r="C20" s="103"/>
      <c r="D20" s="100"/>
    </row>
    <row r="21" spans="1:4">
      <c r="A21" s="425"/>
      <c r="B21" s="99"/>
      <c r="C21" s="99"/>
      <c r="D21" s="100"/>
    </row>
    <row r="22" spans="1:4" ht="256">
      <c r="A22" s="425"/>
      <c r="B22" s="99" t="s">
        <v>2196</v>
      </c>
      <c r="C22" s="120" t="s">
        <v>2202</v>
      </c>
      <c r="D22" s="100"/>
    </row>
    <row r="23" spans="1:4">
      <c r="A23" s="425"/>
      <c r="B23" s="101"/>
      <c r="C23" s="103"/>
      <c r="D23" s="100"/>
    </row>
    <row r="24" spans="1:4">
      <c r="A24" s="425"/>
      <c r="B24" s="103"/>
      <c r="C24" s="103"/>
      <c r="D24" s="100"/>
    </row>
    <row r="25" spans="1:4">
      <c r="A25" s="425"/>
      <c r="B25" s="103"/>
      <c r="C25" s="103"/>
      <c r="D25" s="100"/>
    </row>
    <row r="26" spans="1:4">
      <c r="A26" s="425"/>
      <c r="B26" s="103"/>
      <c r="C26" s="103"/>
      <c r="D26" s="100"/>
    </row>
    <row r="27" spans="1:4" ht="18">
      <c r="A27" s="425"/>
      <c r="B27" s="97" t="s">
        <v>249</v>
      </c>
      <c r="C27" s="97" t="s">
        <v>249</v>
      </c>
      <c r="D27" s="100"/>
    </row>
    <row r="28" spans="1:4" ht="32">
      <c r="A28" s="425"/>
      <c r="B28" s="103"/>
      <c r="C28" s="103" t="s">
        <v>255</v>
      </c>
      <c r="D28" s="100"/>
    </row>
    <row r="29" spans="1:4">
      <c r="A29" s="425"/>
      <c r="B29" s="103"/>
      <c r="C29" s="103"/>
      <c r="D29" s="100"/>
    </row>
    <row r="30" spans="1:4">
      <c r="A30" s="425"/>
      <c r="B30" s="103"/>
      <c r="C30" s="103"/>
      <c r="D30" s="100"/>
    </row>
    <row r="31" spans="1:4">
      <c r="A31" s="425"/>
      <c r="B31" s="103"/>
      <c r="C31" s="103"/>
      <c r="D31" s="100"/>
    </row>
    <row r="32" spans="1:4">
      <c r="A32" s="425"/>
      <c r="B32" s="107"/>
      <c r="C32" s="108"/>
      <c r="D32" s="109"/>
    </row>
    <row r="33" spans="1:4" ht="18">
      <c r="A33" s="426"/>
      <c r="B33" s="97" t="s">
        <v>956</v>
      </c>
      <c r="C33" s="97"/>
      <c r="D33" s="110" t="s">
        <v>247</v>
      </c>
    </row>
    <row r="34" spans="1:4">
      <c r="A34" s="425"/>
      <c r="B34" s="111"/>
      <c r="C34" s="111"/>
      <c r="D34" s="100"/>
    </row>
    <row r="35" spans="1:4">
      <c r="A35" s="425"/>
      <c r="B35" s="103"/>
      <c r="C35" s="103"/>
      <c r="D35" s="100"/>
    </row>
    <row r="36" spans="1:4">
      <c r="A36" s="425"/>
      <c r="B36" s="112"/>
      <c r="C36" s="113"/>
      <c r="D36" s="100"/>
    </row>
    <row r="37" spans="1:4" ht="18" thickBot="1">
      <c r="A37" s="427"/>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19" stopIfTrue="1">
      <formula>#REF!=1</formula>
    </cfRule>
    <cfRule type="expression" dxfId="19" priority="21" stopIfTrue="1">
      <formula>#REF!=1</formula>
    </cfRule>
    <cfRule type="expression" dxfId="18" priority="20"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5" stopIfTrue="1">
      <formula>#REF!=1</formula>
    </cfRule>
    <cfRule type="expression" dxfId="13" priority="4"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0" stopIfTrue="1">
      <formula>#REF!=1</formula>
    </cfRule>
    <cfRule type="expression" dxfId="9" priority="12" stopIfTrue="1">
      <formula>#REF!=1</formula>
    </cfRule>
  </conditionalFormatting>
  <conditionalFormatting sqref="F10:F11">
    <cfRule type="expression" dxfId="8" priority="29" stopIfTrue="1">
      <formula>#REF!=1</formula>
    </cfRule>
    <cfRule type="expression" dxfId="7" priority="30" stopIfTrue="1">
      <formula>#REF!=1</formula>
    </cfRule>
    <cfRule type="expression" dxfId="6" priority="28"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45399</v>
      </c>
      <c r="J3" s="48"/>
    </row>
    <row r="4" spans="1:10" ht="22.5" customHeight="1">
      <c r="A4" s="428" t="s">
        <v>3</v>
      </c>
      <c r="B4" s="428" t="s">
        <v>1</v>
      </c>
      <c r="C4" s="428" t="s">
        <v>2</v>
      </c>
      <c r="D4" s="434" t="s">
        <v>205</v>
      </c>
      <c r="E4" s="432" t="s">
        <v>225</v>
      </c>
      <c r="F4" s="430" t="s">
        <v>224</v>
      </c>
      <c r="G4" s="436" t="s">
        <v>227</v>
      </c>
      <c r="H4" s="438" t="s">
        <v>228</v>
      </c>
      <c r="I4" s="428" t="s">
        <v>119</v>
      </c>
    </row>
    <row r="5" spans="1:10" ht="22.5" customHeight="1">
      <c r="A5" s="428"/>
      <c r="B5" s="428"/>
      <c r="C5" s="428"/>
      <c r="D5" s="435"/>
      <c r="E5" s="433"/>
      <c r="F5" s="431"/>
      <c r="G5" s="437"/>
      <c r="H5" s="439"/>
      <c r="I5" s="428"/>
    </row>
    <row r="6" spans="1:10" ht="23" customHeight="1" outlineLevel="1">
      <c r="A6" s="429"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29"/>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29"/>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29"/>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29"/>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29"/>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29"/>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29"/>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29"/>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40" t="s">
        <v>195</v>
      </c>
      <c r="B15" s="441"/>
      <c r="C15" s="441"/>
      <c r="D15" s="60">
        <f>SUM(D6:D14)</f>
        <v>13</v>
      </c>
      <c r="E15" s="60">
        <f t="shared" ref="E15:G15" si="2">SUM(E6:E14)</f>
        <v>13</v>
      </c>
      <c r="F15" s="60">
        <f t="shared" si="2"/>
        <v>40</v>
      </c>
      <c r="G15" s="60">
        <f t="shared" si="2"/>
        <v>0</v>
      </c>
      <c r="H15" s="61">
        <f t="shared" si="0"/>
        <v>1</v>
      </c>
      <c r="I15" s="62"/>
    </row>
    <row r="16" spans="1:10" ht="23" customHeight="1" outlineLevel="1">
      <c r="A16" s="429"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29"/>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29"/>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429"/>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29"/>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29"/>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40" t="s">
        <v>196</v>
      </c>
      <c r="B22" s="441"/>
      <c r="C22" s="441"/>
      <c r="D22" s="60">
        <f>SUM(D16:D21)</f>
        <v>10</v>
      </c>
      <c r="E22" s="60">
        <f t="shared" ref="E22:G22" si="5">SUM(E16:E21)</f>
        <v>10</v>
      </c>
      <c r="F22" s="60">
        <f t="shared" si="5"/>
        <v>30</v>
      </c>
      <c r="G22" s="60">
        <f t="shared" si="5"/>
        <v>0</v>
      </c>
      <c r="H22" s="61">
        <f t="shared" si="4"/>
        <v>1</v>
      </c>
      <c r="I22" s="62"/>
    </row>
    <row r="23" spans="1:9" ht="23" customHeight="1" outlineLevel="1">
      <c r="A23" s="429"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29"/>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429"/>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29"/>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29"/>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429"/>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429"/>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429"/>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40" t="s">
        <v>234</v>
      </c>
      <c r="B31" s="441"/>
      <c r="C31" s="441"/>
      <c r="D31" s="60">
        <f t="shared" ref="D31:G31" si="8">SUM(D23:D30)</f>
        <v>10</v>
      </c>
      <c r="E31" s="60">
        <f t="shared" si="8"/>
        <v>10</v>
      </c>
      <c r="F31" s="60">
        <f t="shared" si="8"/>
        <v>90</v>
      </c>
      <c r="G31" s="60">
        <f t="shared" si="8"/>
        <v>0</v>
      </c>
      <c r="H31" s="61">
        <f t="shared" si="7"/>
        <v>1</v>
      </c>
      <c r="I31" s="62"/>
    </row>
    <row r="32" spans="1:9" ht="23" customHeight="1" outlineLevel="1">
      <c r="A32" s="429" t="s">
        <v>191</v>
      </c>
      <c r="B32" s="444"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29"/>
      <c r="B33" s="445"/>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29"/>
      <c r="B34" s="446"/>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29"/>
      <c r="B35" s="444"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29"/>
      <c r="B36" s="445"/>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29"/>
      <c r="B37" s="445"/>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29"/>
      <c r="B38" s="446"/>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29"/>
      <c r="B39" s="444"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29"/>
      <c r="B40" s="445"/>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29"/>
      <c r="B41" s="446"/>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29"/>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29"/>
      <c r="B43" s="444"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429"/>
      <c r="B44" s="445"/>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429"/>
      <c r="B45" s="445"/>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429"/>
      <c r="B46" s="445"/>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429"/>
      <c r="B47" s="446"/>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29"/>
      <c r="B48" s="444"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29"/>
      <c r="B49" s="445"/>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29"/>
      <c r="B50" s="446"/>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29"/>
      <c r="B51" s="444"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29"/>
      <c r="B52" s="445"/>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29"/>
      <c r="B53" s="446"/>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29"/>
      <c r="B54" s="444"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429"/>
      <c r="B55" s="445"/>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429"/>
      <c r="B56" s="445"/>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429"/>
      <c r="B57" s="446"/>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429"/>
      <c r="B58" s="444"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429"/>
      <c r="B59" s="446"/>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429"/>
      <c r="B60" s="444"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429"/>
      <c r="B61" s="446"/>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429"/>
      <c r="B62" s="444"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29"/>
      <c r="B63" s="445"/>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29"/>
      <c r="B64" s="446"/>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40" t="s">
        <v>235</v>
      </c>
      <c r="B65" s="441"/>
      <c r="C65" s="441"/>
      <c r="D65" s="60">
        <f>SUM(D32:D64)</f>
        <v>36</v>
      </c>
      <c r="E65" s="60">
        <f t="shared" ref="E65:G65" si="13">SUM(E32:E64)</f>
        <v>36</v>
      </c>
      <c r="F65" s="60">
        <f t="shared" si="13"/>
        <v>283</v>
      </c>
      <c r="G65" s="60">
        <f t="shared" si="13"/>
        <v>0</v>
      </c>
      <c r="H65" s="61">
        <f t="shared" si="10"/>
        <v>1</v>
      </c>
      <c r="I65" s="62"/>
    </row>
    <row r="66" spans="1:11" ht="23" customHeight="1">
      <c r="A66" s="442" t="s">
        <v>236</v>
      </c>
      <c r="B66" s="443"/>
      <c r="C66" s="443"/>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57" t="s">
        <v>150</v>
      </c>
      <c r="E1" s="457"/>
      <c r="F1" s="457"/>
      <c r="G1" s="5"/>
    </row>
    <row r="2" spans="1:14" ht="18">
      <c r="A2" s="1" t="s">
        <v>0</v>
      </c>
      <c r="B2" s="465" t="s">
        <v>159</v>
      </c>
      <c r="C2" s="468" t="s">
        <v>3</v>
      </c>
      <c r="D2" s="468" t="s">
        <v>1</v>
      </c>
      <c r="E2" s="468" t="s">
        <v>2</v>
      </c>
      <c r="F2" s="468" t="s">
        <v>4</v>
      </c>
      <c r="G2" s="471" t="s">
        <v>121</v>
      </c>
      <c r="H2" s="468" t="s">
        <v>119</v>
      </c>
      <c r="I2" s="463" t="s">
        <v>206</v>
      </c>
      <c r="J2" s="467" t="s">
        <v>153</v>
      </c>
      <c r="K2" s="468"/>
      <c r="L2" s="468"/>
      <c r="M2" s="468"/>
      <c r="N2" s="469"/>
    </row>
    <row r="3" spans="1:14" ht="36">
      <c r="A3" s="1" t="s">
        <v>0</v>
      </c>
      <c r="B3" s="466"/>
      <c r="C3" s="470"/>
      <c r="D3" s="470"/>
      <c r="E3" s="470"/>
      <c r="F3" s="470"/>
      <c r="G3" s="472"/>
      <c r="H3" s="470"/>
      <c r="I3" s="464"/>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6" t="s">
        <v>962</v>
      </c>
      <c r="I8" s="39" t="s">
        <v>207</v>
      </c>
      <c r="J8" s="42"/>
      <c r="K8" s="11"/>
      <c r="L8" s="11"/>
      <c r="M8" s="11"/>
      <c r="N8" s="242"/>
    </row>
    <row r="9" spans="1:14" s="8" customFormat="1" ht="38">
      <c r="A9" s="6"/>
      <c r="B9" s="27">
        <v>6</v>
      </c>
      <c r="C9" s="166" t="s">
        <v>187</v>
      </c>
      <c r="D9" s="166" t="s">
        <v>192</v>
      </c>
      <c r="E9" s="166" t="s">
        <v>192</v>
      </c>
      <c r="F9" s="17" t="s">
        <v>129</v>
      </c>
      <c r="G9" s="3" t="s">
        <v>151</v>
      </c>
      <c r="H9" s="246" t="s">
        <v>962</v>
      </c>
      <c r="I9" s="39" t="s">
        <v>207</v>
      </c>
      <c r="J9" s="42"/>
      <c r="K9" s="11"/>
      <c r="L9" s="11"/>
      <c r="M9" s="11"/>
      <c r="N9" s="242"/>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3" t="s">
        <v>966</v>
      </c>
      <c r="G30" s="177" t="s">
        <v>503</v>
      </c>
      <c r="H30" s="177" t="s">
        <v>501</v>
      </c>
      <c r="I30" s="178" t="s">
        <v>207</v>
      </c>
      <c r="J30" s="179"/>
      <c r="K30" s="177"/>
      <c r="L30" s="177"/>
      <c r="M30" s="177"/>
      <c r="N30" s="248" t="s">
        <v>964</v>
      </c>
    </row>
    <row r="31" spans="1:14" s="8" customFormat="1" ht="25" customHeight="1" thickBot="1">
      <c r="A31" s="24"/>
      <c r="B31" s="174">
        <v>28</v>
      </c>
      <c r="C31" s="175" t="s">
        <v>187</v>
      </c>
      <c r="D31" s="175" t="s">
        <v>500</v>
      </c>
      <c r="E31" s="176" t="s">
        <v>330</v>
      </c>
      <c r="F31" s="243" t="s">
        <v>965</v>
      </c>
      <c r="G31" s="177" t="s">
        <v>503</v>
      </c>
      <c r="H31" s="177" t="s">
        <v>501</v>
      </c>
      <c r="I31" s="178" t="s">
        <v>207</v>
      </c>
      <c r="J31" s="179"/>
      <c r="K31" s="177"/>
      <c r="L31" s="177"/>
      <c r="M31" s="177"/>
      <c r="N31" s="248"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4" t="s">
        <v>967</v>
      </c>
      <c r="G42" s="177" t="s">
        <v>503</v>
      </c>
      <c r="H42" s="177" t="s">
        <v>501</v>
      </c>
      <c r="I42" s="178" t="s">
        <v>207</v>
      </c>
      <c r="J42" s="179"/>
      <c r="K42" s="177"/>
      <c r="L42" s="177"/>
      <c r="M42" s="177"/>
      <c r="N42" s="248"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5"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62"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52"/>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52"/>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52"/>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52"/>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52"/>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52"/>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56"/>
      <c r="E75" s="123" t="s">
        <v>26</v>
      </c>
      <c r="F75" s="124" t="s">
        <v>34</v>
      </c>
      <c r="G75" s="125" t="s">
        <v>123</v>
      </c>
      <c r="H75" s="247" t="s">
        <v>282</v>
      </c>
      <c r="I75" s="127" t="s">
        <v>207</v>
      </c>
      <c r="J75" s="42"/>
      <c r="K75" s="11"/>
      <c r="L75" s="11"/>
      <c r="M75" s="11"/>
      <c r="N75" s="117"/>
    </row>
    <row r="76" spans="1:14" s="8" customFormat="1" ht="25" customHeight="1">
      <c r="A76" s="6"/>
      <c r="B76" s="27">
        <v>73</v>
      </c>
      <c r="C76" s="29" t="s">
        <v>189</v>
      </c>
      <c r="D76" s="451"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52"/>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52"/>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56"/>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54" t="s">
        <v>41</v>
      </c>
      <c r="E82" s="157" t="s">
        <v>41</v>
      </c>
      <c r="F82" s="16" t="s">
        <v>496</v>
      </c>
      <c r="G82" s="19" t="s">
        <v>118</v>
      </c>
      <c r="H82" s="246" t="s">
        <v>962</v>
      </c>
      <c r="I82" s="39" t="s">
        <v>207</v>
      </c>
      <c r="J82" s="42"/>
      <c r="K82" s="11"/>
      <c r="L82" s="11"/>
      <c r="M82" s="11"/>
      <c r="N82" s="242"/>
    </row>
    <row r="83" spans="1:14" s="8" customFormat="1" ht="25" customHeight="1">
      <c r="A83" s="6"/>
      <c r="B83" s="27">
        <v>80</v>
      </c>
      <c r="C83" s="29" t="s">
        <v>189</v>
      </c>
      <c r="D83" s="461"/>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61"/>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55"/>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54"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61"/>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55"/>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54"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61"/>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61"/>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61"/>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55"/>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49"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50"/>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50"/>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58"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59"/>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59"/>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59"/>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59"/>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59"/>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59"/>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60"/>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51"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52"/>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52"/>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56"/>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50"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50"/>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50"/>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50"/>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50"/>
      <c r="E115" s="29" t="s">
        <v>75</v>
      </c>
      <c r="F115" s="10" t="s">
        <v>114</v>
      </c>
      <c r="G115" s="9" t="s">
        <v>118</v>
      </c>
      <c r="H115" s="11" t="s">
        <v>963</v>
      </c>
      <c r="I115" s="38" t="s">
        <v>207</v>
      </c>
      <c r="J115" s="42" t="s">
        <v>165</v>
      </c>
      <c r="K115" s="11" t="s">
        <v>165</v>
      </c>
      <c r="L115" s="11">
        <v>12</v>
      </c>
      <c r="M115" s="11">
        <v>1</v>
      </c>
      <c r="N115" s="242" t="s">
        <v>803</v>
      </c>
    </row>
    <row r="116" spans="1:14" s="8" customFormat="1" ht="38">
      <c r="A116" s="6"/>
      <c r="B116" s="27">
        <v>113</v>
      </c>
      <c r="C116" s="29" t="s">
        <v>190</v>
      </c>
      <c r="D116" s="450"/>
      <c r="E116" s="31" t="s">
        <v>75</v>
      </c>
      <c r="F116" s="17" t="s">
        <v>115</v>
      </c>
      <c r="G116" s="19" t="s">
        <v>118</v>
      </c>
      <c r="H116" s="246" t="s">
        <v>962</v>
      </c>
      <c r="I116" s="39" t="s">
        <v>207</v>
      </c>
      <c r="J116" s="42"/>
      <c r="K116" s="11"/>
      <c r="L116" s="11"/>
      <c r="M116" s="11"/>
      <c r="N116" s="242" t="s">
        <v>276</v>
      </c>
    </row>
    <row r="117" spans="1:14" s="8" customFormat="1" ht="25" customHeight="1">
      <c r="A117" s="6"/>
      <c r="B117" s="27">
        <v>114</v>
      </c>
      <c r="C117" s="29" t="s">
        <v>190</v>
      </c>
      <c r="D117" s="450"/>
      <c r="E117" s="29" t="s">
        <v>75</v>
      </c>
      <c r="F117" s="10" t="s">
        <v>116</v>
      </c>
      <c r="G117" s="9" t="s">
        <v>118</v>
      </c>
      <c r="H117" s="11" t="s">
        <v>963</v>
      </c>
      <c r="I117" s="38" t="s">
        <v>207</v>
      </c>
      <c r="J117" s="42" t="s">
        <v>165</v>
      </c>
      <c r="K117" s="11" t="s">
        <v>165</v>
      </c>
      <c r="L117" s="11">
        <v>8</v>
      </c>
      <c r="M117" s="11">
        <v>1</v>
      </c>
      <c r="N117" s="242" t="s">
        <v>803</v>
      </c>
    </row>
    <row r="118" spans="1:14" s="8" customFormat="1" ht="25" customHeight="1">
      <c r="A118" s="6"/>
      <c r="B118" s="27">
        <v>115</v>
      </c>
      <c r="C118" s="29" t="s">
        <v>190</v>
      </c>
      <c r="D118" s="450"/>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50"/>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50"/>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50"/>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50"/>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50"/>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50"/>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50"/>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50" t="s">
        <v>202</v>
      </c>
      <c r="E126" s="29" t="s">
        <v>214</v>
      </c>
      <c r="F126" s="10" t="s">
        <v>81</v>
      </c>
      <c r="G126" s="9" t="s">
        <v>117</v>
      </c>
      <c r="H126" s="11" t="s">
        <v>963</v>
      </c>
      <c r="I126" s="38" t="s">
        <v>207</v>
      </c>
      <c r="J126" s="42" t="s">
        <v>166</v>
      </c>
      <c r="K126" s="11" t="s">
        <v>166</v>
      </c>
      <c r="L126" s="11">
        <v>5</v>
      </c>
      <c r="M126" s="11">
        <v>1</v>
      </c>
      <c r="N126" s="242" t="s">
        <v>281</v>
      </c>
    </row>
    <row r="127" spans="1:14" s="8" customFormat="1" ht="25" customHeight="1">
      <c r="A127" s="6"/>
      <c r="B127" s="27">
        <v>124</v>
      </c>
      <c r="C127" s="29" t="s">
        <v>190</v>
      </c>
      <c r="D127" s="450"/>
      <c r="E127" s="29" t="s">
        <v>82</v>
      </c>
      <c r="F127" s="10" t="s">
        <v>83</v>
      </c>
      <c r="G127" s="9" t="s">
        <v>117</v>
      </c>
      <c r="H127" s="11" t="s">
        <v>963</v>
      </c>
      <c r="I127" s="38" t="s">
        <v>207</v>
      </c>
      <c r="J127" s="42" t="s">
        <v>166</v>
      </c>
      <c r="K127" s="11" t="s">
        <v>166</v>
      </c>
      <c r="L127" s="11">
        <v>6</v>
      </c>
      <c r="M127" s="11">
        <v>1</v>
      </c>
      <c r="N127" s="242" t="s">
        <v>281</v>
      </c>
    </row>
    <row r="128" spans="1:14" s="8" customFormat="1" ht="25" customHeight="1">
      <c r="A128" s="6"/>
      <c r="B128" s="27">
        <v>125</v>
      </c>
      <c r="C128" s="29" t="s">
        <v>190</v>
      </c>
      <c r="D128" s="450"/>
      <c r="E128" s="29" t="s">
        <v>84</v>
      </c>
      <c r="F128" s="10" t="s">
        <v>85</v>
      </c>
      <c r="G128" s="9" t="s">
        <v>117</v>
      </c>
      <c r="H128" s="11" t="s">
        <v>963</v>
      </c>
      <c r="I128" s="38" t="s">
        <v>207</v>
      </c>
      <c r="J128" s="42" t="s">
        <v>166</v>
      </c>
      <c r="K128" s="11" t="s">
        <v>166</v>
      </c>
      <c r="L128" s="11">
        <v>7</v>
      </c>
      <c r="M128" s="11">
        <v>1</v>
      </c>
      <c r="N128" s="242" t="s">
        <v>281</v>
      </c>
    </row>
    <row r="129" spans="1:15" s="8" customFormat="1" ht="25" customHeight="1">
      <c r="A129" s="6"/>
      <c r="B129" s="27">
        <v>126</v>
      </c>
      <c r="C129" s="29" t="s">
        <v>190</v>
      </c>
      <c r="D129" s="451"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52"/>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52"/>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52"/>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52"/>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52"/>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52"/>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52"/>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52"/>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52"/>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56"/>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47"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47"/>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47"/>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47"/>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47"/>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47"/>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47"/>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47"/>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47"/>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48" t="s">
        <v>200</v>
      </c>
      <c r="E149" s="32" t="s">
        <v>220</v>
      </c>
      <c r="F149" s="18" t="s">
        <v>104</v>
      </c>
      <c r="G149" s="20" t="s">
        <v>117</v>
      </c>
      <c r="H149" s="261" t="s">
        <v>962</v>
      </c>
      <c r="I149" s="122" t="s">
        <v>207</v>
      </c>
      <c r="J149" s="42"/>
      <c r="K149" s="11"/>
      <c r="L149" s="11"/>
      <c r="M149" s="11"/>
      <c r="N149" s="242"/>
    </row>
    <row r="150" spans="1:14" s="8" customFormat="1" ht="25" customHeight="1">
      <c r="A150" s="6"/>
      <c r="B150" s="27">
        <v>147</v>
      </c>
      <c r="C150" s="29" t="s">
        <v>190</v>
      </c>
      <c r="D150" s="448"/>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48"/>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48"/>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54" t="s">
        <v>497</v>
      </c>
      <c r="E153" s="31" t="s">
        <v>498</v>
      </c>
      <c r="F153" s="31" t="s">
        <v>498</v>
      </c>
      <c r="G153" s="19" t="s">
        <v>502</v>
      </c>
      <c r="H153" s="246" t="s">
        <v>962</v>
      </c>
      <c r="I153" s="39" t="s">
        <v>207</v>
      </c>
      <c r="J153" s="42"/>
      <c r="K153" s="42"/>
      <c r="L153" s="11"/>
      <c r="M153" s="11"/>
      <c r="N153" s="242"/>
    </row>
    <row r="154" spans="1:14" s="8" customFormat="1" ht="38">
      <c r="A154" s="6"/>
      <c r="B154" s="27">
        <v>151</v>
      </c>
      <c r="C154" s="29" t="s">
        <v>190</v>
      </c>
      <c r="D154" s="455"/>
      <c r="E154" s="31" t="s">
        <v>499</v>
      </c>
      <c r="F154" s="31" t="s">
        <v>499</v>
      </c>
      <c r="G154" s="19" t="s">
        <v>502</v>
      </c>
      <c r="H154" s="246" t="s">
        <v>962</v>
      </c>
      <c r="I154" s="39" t="s">
        <v>207</v>
      </c>
      <c r="J154" s="42"/>
      <c r="K154" s="42"/>
      <c r="L154" s="11"/>
      <c r="M154" s="11"/>
      <c r="N154" s="242"/>
    </row>
    <row r="155" spans="1:14" s="8" customFormat="1" ht="25" customHeight="1">
      <c r="A155" s="6"/>
      <c r="B155" s="27">
        <v>152</v>
      </c>
      <c r="C155" s="29" t="s">
        <v>190</v>
      </c>
      <c r="D155" s="451"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52"/>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52"/>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53"/>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78" t="s">
        <v>955</v>
      </c>
      <c r="B2" s="479"/>
      <c r="C2" s="275" t="s">
        <v>1910</v>
      </c>
      <c r="D2" s="276" t="s">
        <v>1911</v>
      </c>
      <c r="E2" s="276" t="s">
        <v>1912</v>
      </c>
      <c r="F2" s="276" t="s">
        <v>1913</v>
      </c>
      <c r="G2" s="275" t="s">
        <v>1910</v>
      </c>
      <c r="H2" s="300" t="s">
        <v>1911</v>
      </c>
      <c r="I2" s="300" t="s">
        <v>1912</v>
      </c>
      <c r="J2" s="300" t="s">
        <v>1913</v>
      </c>
      <c r="K2" s="333" t="s">
        <v>1914</v>
      </c>
      <c r="L2" s="152" t="s">
        <v>1915</v>
      </c>
      <c r="M2" s="152" t="s">
        <v>1916</v>
      </c>
      <c r="N2" s="152" t="s">
        <v>1917</v>
      </c>
      <c r="O2" s="152" t="s">
        <v>1918</v>
      </c>
      <c r="P2" s="152" t="s">
        <v>1919</v>
      </c>
      <c r="Q2" s="344" t="s">
        <v>1920</v>
      </c>
      <c r="R2" s="307" t="s">
        <v>1921</v>
      </c>
      <c r="S2" s="307" t="s">
        <v>1922</v>
      </c>
      <c r="T2" s="353" t="s">
        <v>1923</v>
      </c>
      <c r="U2" s="316" t="s">
        <v>1924</v>
      </c>
      <c r="V2" s="316" t="s">
        <v>1925</v>
      </c>
      <c r="W2" s="316" t="s">
        <v>1926</v>
      </c>
      <c r="X2" s="316" t="s">
        <v>1927</v>
      </c>
    </row>
    <row r="3" spans="1:24" ht="18" thickBot="1">
      <c r="A3" s="480"/>
      <c r="B3" s="481"/>
      <c r="C3" s="277" t="s">
        <v>1928</v>
      </c>
      <c r="D3" s="278" t="s">
        <v>1929</v>
      </c>
      <c r="E3" s="278" t="s">
        <v>1930</v>
      </c>
      <c r="F3" s="278" t="s">
        <v>1931</v>
      </c>
      <c r="G3" s="277" t="s">
        <v>1932</v>
      </c>
      <c r="H3" s="301" t="s">
        <v>1933</v>
      </c>
      <c r="I3" s="301" t="s">
        <v>1934</v>
      </c>
      <c r="J3" s="301" t="s">
        <v>1935</v>
      </c>
      <c r="K3" s="334" t="s">
        <v>1936</v>
      </c>
      <c r="L3" s="294" t="s">
        <v>1937</v>
      </c>
      <c r="M3" s="294" t="s">
        <v>1938</v>
      </c>
      <c r="N3" s="294" t="s">
        <v>1939</v>
      </c>
      <c r="O3" s="294" t="s">
        <v>1940</v>
      </c>
      <c r="P3" s="294" t="s">
        <v>1941</v>
      </c>
      <c r="Q3" s="308" t="s">
        <v>1942</v>
      </c>
      <c r="R3" s="309" t="s">
        <v>1943</v>
      </c>
      <c r="S3" s="309" t="s">
        <v>1944</v>
      </c>
      <c r="T3" s="354" t="s">
        <v>1945</v>
      </c>
      <c r="U3" s="317" t="s">
        <v>1946</v>
      </c>
      <c r="V3" s="317" t="s">
        <v>1947</v>
      </c>
      <c r="W3" s="317" t="s">
        <v>1948</v>
      </c>
      <c r="X3" s="318" t="s">
        <v>1949</v>
      </c>
    </row>
    <row r="4" spans="1:24">
      <c r="A4" s="482" t="s">
        <v>1950</v>
      </c>
      <c r="B4" s="484" t="s">
        <v>1951</v>
      </c>
      <c r="C4" s="279" t="s">
        <v>1952</v>
      </c>
      <c r="D4" s="484" t="s">
        <v>1953</v>
      </c>
      <c r="E4" s="484"/>
      <c r="F4" s="484"/>
      <c r="G4" s="486"/>
      <c r="H4" s="487" t="s">
        <v>1954</v>
      </c>
      <c r="I4" s="487"/>
      <c r="J4" s="487"/>
      <c r="K4" s="488"/>
      <c r="L4" s="489" t="s">
        <v>1955</v>
      </c>
      <c r="M4" s="489"/>
      <c r="N4" s="489"/>
      <c r="O4" s="489"/>
      <c r="P4" s="489"/>
      <c r="Q4" s="473" t="s">
        <v>1956</v>
      </c>
      <c r="R4" s="474"/>
      <c r="S4" s="474"/>
      <c r="T4" s="475"/>
      <c r="U4" s="476" t="s">
        <v>1957</v>
      </c>
      <c r="V4" s="476"/>
      <c r="W4" s="476"/>
      <c r="X4" s="477"/>
    </row>
    <row r="5" spans="1:24" ht="20" customHeight="1">
      <c r="A5" s="483"/>
      <c r="B5" s="485"/>
      <c r="C5" s="280" t="s">
        <v>1958</v>
      </c>
      <c r="D5" s="281" t="s">
        <v>1959</v>
      </c>
      <c r="E5" s="281" t="s">
        <v>1960</v>
      </c>
      <c r="F5" s="281" t="s">
        <v>1912</v>
      </c>
      <c r="G5" s="280" t="s">
        <v>1913</v>
      </c>
      <c r="H5" s="302" t="s">
        <v>1959</v>
      </c>
      <c r="I5" s="302" t="s">
        <v>1960</v>
      </c>
      <c r="J5" s="302" t="s">
        <v>1912</v>
      </c>
      <c r="K5" s="335" t="s">
        <v>1913</v>
      </c>
      <c r="L5" s="295" t="s">
        <v>1959</v>
      </c>
      <c r="M5" s="295" t="s">
        <v>1960</v>
      </c>
      <c r="N5" s="295" t="s">
        <v>1912</v>
      </c>
      <c r="O5" s="295" t="s">
        <v>1913</v>
      </c>
      <c r="P5" s="295" t="s">
        <v>1914</v>
      </c>
      <c r="Q5" s="310" t="s">
        <v>1959</v>
      </c>
      <c r="R5" s="311" t="s">
        <v>1960</v>
      </c>
      <c r="S5" s="311" t="s">
        <v>1912</v>
      </c>
      <c r="T5" s="355" t="s">
        <v>1913</v>
      </c>
      <c r="U5" s="319" t="s">
        <v>1959</v>
      </c>
      <c r="V5" s="319" t="s">
        <v>1960</v>
      </c>
      <c r="W5" s="319" t="s">
        <v>1912</v>
      </c>
      <c r="X5" s="320" t="s">
        <v>1913</v>
      </c>
    </row>
    <row r="6" spans="1:24" ht="25" customHeight="1">
      <c r="A6" s="282" t="s">
        <v>1168</v>
      </c>
      <c r="B6" s="283">
        <f>'0.수행관리'!E81</f>
        <v>13</v>
      </c>
      <c r="C6" s="284"/>
      <c r="D6" s="284"/>
      <c r="E6" s="284"/>
      <c r="F6" s="284"/>
      <c r="G6" s="336"/>
      <c r="H6" s="329"/>
      <c r="I6" s="303"/>
      <c r="J6" s="303"/>
      <c r="K6" s="336"/>
      <c r="L6" s="340"/>
      <c r="M6" s="296"/>
      <c r="N6" s="296"/>
      <c r="O6" s="296"/>
      <c r="P6" s="349"/>
      <c r="Q6" s="345"/>
      <c r="R6" s="312"/>
      <c r="S6" s="312"/>
      <c r="T6" s="356"/>
      <c r="U6" s="360"/>
      <c r="V6" s="321"/>
      <c r="W6" s="321"/>
      <c r="X6" s="322"/>
    </row>
    <row r="7" spans="1:24" ht="25" customHeight="1">
      <c r="A7" s="285" t="s">
        <v>1386</v>
      </c>
      <c r="B7" s="286">
        <f>'0.수행관리'!E82</f>
        <v>5</v>
      </c>
      <c r="C7" s="287"/>
      <c r="D7" s="287"/>
      <c r="E7" s="287"/>
      <c r="F7" s="287"/>
      <c r="G7" s="337"/>
      <c r="H7" s="330"/>
      <c r="I7" s="304"/>
      <c r="J7" s="304"/>
      <c r="K7" s="337"/>
      <c r="L7" s="341"/>
      <c r="M7" s="297"/>
      <c r="N7" s="297"/>
      <c r="O7" s="297"/>
      <c r="P7" s="350"/>
      <c r="Q7" s="346"/>
      <c r="R7" s="313"/>
      <c r="S7" s="313"/>
      <c r="T7" s="357"/>
      <c r="U7" s="361"/>
      <c r="V7" s="323"/>
      <c r="W7" s="323"/>
      <c r="X7" s="324"/>
    </row>
    <row r="8" spans="1:24" ht="25" customHeight="1">
      <c r="A8" s="285" t="s">
        <v>1286</v>
      </c>
      <c r="B8" s="286">
        <f>'0.수행관리'!E83</f>
        <v>4</v>
      </c>
      <c r="C8" s="287"/>
      <c r="D8" s="287"/>
      <c r="E8" s="287"/>
      <c r="F8" s="287"/>
      <c r="G8" s="337"/>
      <c r="H8" s="330"/>
      <c r="I8" s="304"/>
      <c r="J8" s="304"/>
      <c r="K8" s="337"/>
      <c r="L8" s="341"/>
      <c r="M8" s="297"/>
      <c r="N8" s="297"/>
      <c r="O8" s="297"/>
      <c r="P8" s="350"/>
      <c r="Q8" s="346"/>
      <c r="R8" s="313"/>
      <c r="S8" s="313"/>
      <c r="T8" s="357"/>
      <c r="U8" s="361"/>
      <c r="V8" s="323"/>
      <c r="W8" s="323"/>
      <c r="X8" s="324"/>
    </row>
    <row r="9" spans="1:24" ht="25" customHeight="1">
      <c r="A9" s="285" t="s">
        <v>1224</v>
      </c>
      <c r="B9" s="286">
        <f>'0.수행관리'!E84</f>
        <v>9</v>
      </c>
      <c r="C9" s="287"/>
      <c r="D9" s="287"/>
      <c r="E9" s="287"/>
      <c r="F9" s="287"/>
      <c r="G9" s="337"/>
      <c r="H9" s="330"/>
      <c r="I9" s="304"/>
      <c r="J9" s="304"/>
      <c r="K9" s="337"/>
      <c r="L9" s="341"/>
      <c r="M9" s="297"/>
      <c r="N9" s="297"/>
      <c r="O9" s="297"/>
      <c r="P9" s="350"/>
      <c r="Q9" s="346"/>
      <c r="R9" s="313"/>
      <c r="S9" s="313"/>
      <c r="T9" s="357"/>
      <c r="U9" s="361"/>
      <c r="V9" s="323"/>
      <c r="W9" s="323"/>
      <c r="X9" s="324"/>
    </row>
    <row r="10" spans="1:24" ht="25" customHeight="1">
      <c r="A10" s="285" t="s">
        <v>1166</v>
      </c>
      <c r="B10" s="286">
        <f>'0.수행관리'!E85</f>
        <v>33</v>
      </c>
      <c r="C10" s="287"/>
      <c r="D10" s="287"/>
      <c r="E10" s="287"/>
      <c r="F10" s="287"/>
      <c r="G10" s="337"/>
      <c r="H10" s="330"/>
      <c r="I10" s="304"/>
      <c r="J10" s="304"/>
      <c r="K10" s="337"/>
      <c r="L10" s="341"/>
      <c r="M10" s="297"/>
      <c r="N10" s="297"/>
      <c r="O10" s="297"/>
      <c r="P10" s="350"/>
      <c r="Q10" s="346"/>
      <c r="R10" s="313"/>
      <c r="S10" s="313"/>
      <c r="T10" s="357"/>
      <c r="U10" s="361"/>
      <c r="V10" s="323"/>
      <c r="W10" s="323"/>
      <c r="X10" s="324"/>
    </row>
    <row r="11" spans="1:24" ht="25" customHeight="1">
      <c r="A11" s="285" t="s">
        <v>1380</v>
      </c>
      <c r="B11" s="286">
        <f>'0.수행관리'!E86</f>
        <v>23</v>
      </c>
      <c r="C11" s="287"/>
      <c r="D11" s="287"/>
      <c r="E11" s="287"/>
      <c r="F11" s="287"/>
      <c r="G11" s="337"/>
      <c r="H11" s="330"/>
      <c r="I11" s="304"/>
      <c r="J11" s="304"/>
      <c r="K11" s="337"/>
      <c r="L11" s="341"/>
      <c r="M11" s="297"/>
      <c r="N11" s="297"/>
      <c r="O11" s="297"/>
      <c r="P11" s="350"/>
      <c r="Q11" s="346"/>
      <c r="R11" s="313"/>
      <c r="S11" s="313"/>
      <c r="T11" s="357"/>
      <c r="U11" s="361"/>
      <c r="V11" s="323"/>
      <c r="W11" s="323"/>
      <c r="X11" s="324"/>
    </row>
    <row r="12" spans="1:24" ht="25" customHeight="1">
      <c r="A12" s="285" t="s">
        <v>1381</v>
      </c>
      <c r="B12" s="286">
        <f>'0.수행관리'!E87</f>
        <v>12</v>
      </c>
      <c r="C12" s="287"/>
      <c r="D12" s="287"/>
      <c r="E12" s="287"/>
      <c r="F12" s="287"/>
      <c r="G12" s="337"/>
      <c r="H12" s="330"/>
      <c r="I12" s="304"/>
      <c r="J12" s="304"/>
      <c r="K12" s="337"/>
      <c r="L12" s="341"/>
      <c r="M12" s="297"/>
      <c r="N12" s="297"/>
      <c r="O12" s="297"/>
      <c r="P12" s="350"/>
      <c r="Q12" s="346"/>
      <c r="R12" s="313"/>
      <c r="S12" s="313"/>
      <c r="T12" s="357"/>
      <c r="U12" s="361"/>
      <c r="V12" s="323"/>
      <c r="W12" s="323"/>
      <c r="X12" s="324"/>
    </row>
    <row r="13" spans="1:24" ht="25" customHeight="1">
      <c r="A13" s="285" t="s">
        <v>1377</v>
      </c>
      <c r="B13" s="286">
        <f>'0.수행관리'!E88</f>
        <v>4</v>
      </c>
      <c r="C13" s="287"/>
      <c r="D13" s="287"/>
      <c r="E13" s="287"/>
      <c r="F13" s="287"/>
      <c r="G13" s="337"/>
      <c r="H13" s="330"/>
      <c r="I13" s="304"/>
      <c r="J13" s="304"/>
      <c r="K13" s="337"/>
      <c r="L13" s="341"/>
      <c r="M13" s="297"/>
      <c r="N13" s="297"/>
      <c r="O13" s="297"/>
      <c r="P13" s="350"/>
      <c r="Q13" s="346"/>
      <c r="R13" s="313"/>
      <c r="S13" s="313"/>
      <c r="T13" s="357"/>
      <c r="U13" s="361"/>
      <c r="V13" s="323"/>
      <c r="W13" s="323"/>
      <c r="X13" s="324"/>
    </row>
    <row r="14" spans="1:24" ht="25" customHeight="1">
      <c r="A14" s="285" t="s">
        <v>1288</v>
      </c>
      <c r="B14" s="286">
        <f>'0.수행관리'!E89</f>
        <v>18</v>
      </c>
      <c r="C14" s="287"/>
      <c r="D14" s="287"/>
      <c r="E14" s="287"/>
      <c r="F14" s="287"/>
      <c r="G14" s="337"/>
      <c r="H14" s="330"/>
      <c r="I14" s="304"/>
      <c r="J14" s="304"/>
      <c r="K14" s="337"/>
      <c r="L14" s="341"/>
      <c r="M14" s="297"/>
      <c r="N14" s="297"/>
      <c r="O14" s="297"/>
      <c r="P14" s="350"/>
      <c r="Q14" s="346"/>
      <c r="R14" s="313"/>
      <c r="S14" s="313"/>
      <c r="T14" s="357"/>
      <c r="U14" s="361"/>
      <c r="V14" s="323"/>
      <c r="W14" s="323"/>
      <c r="X14" s="324"/>
    </row>
    <row r="15" spans="1:24" ht="25" customHeight="1">
      <c r="A15" s="285" t="s">
        <v>1875</v>
      </c>
      <c r="B15" s="286">
        <f>'0.수행관리'!E90</f>
        <v>223</v>
      </c>
      <c r="C15" s="287"/>
      <c r="D15" s="287"/>
      <c r="E15" s="287"/>
      <c r="F15" s="287"/>
      <c r="G15" s="337"/>
      <c r="H15" s="330"/>
      <c r="I15" s="304"/>
      <c r="J15" s="304"/>
      <c r="K15" s="337"/>
      <c r="L15" s="341"/>
      <c r="M15" s="297"/>
      <c r="N15" s="297"/>
      <c r="O15" s="297"/>
      <c r="P15" s="350"/>
      <c r="Q15" s="346"/>
      <c r="R15" s="313"/>
      <c r="S15" s="313"/>
      <c r="T15" s="357"/>
      <c r="U15" s="361"/>
      <c r="V15" s="323"/>
      <c r="W15" s="323"/>
      <c r="X15" s="324"/>
    </row>
    <row r="16" spans="1:24" ht="25" customHeight="1" thickBot="1">
      <c r="A16" s="288" t="s">
        <v>1081</v>
      </c>
      <c r="B16" s="289">
        <f>'0.수행관리'!E91</f>
        <v>31</v>
      </c>
      <c r="C16" s="290"/>
      <c r="D16" s="290"/>
      <c r="E16" s="290"/>
      <c r="F16" s="290"/>
      <c r="G16" s="338"/>
      <c r="H16" s="331"/>
      <c r="I16" s="305"/>
      <c r="J16" s="305"/>
      <c r="K16" s="338"/>
      <c r="L16" s="342"/>
      <c r="M16" s="298"/>
      <c r="N16" s="298"/>
      <c r="O16" s="298"/>
      <c r="P16" s="351"/>
      <c r="Q16" s="347"/>
      <c r="R16" s="314"/>
      <c r="S16" s="314"/>
      <c r="T16" s="358"/>
      <c r="U16" s="362"/>
      <c r="V16" s="325"/>
      <c r="W16" s="325"/>
      <c r="X16" s="326"/>
    </row>
    <row r="17" spans="1:24" ht="25" customHeight="1" thickBot="1">
      <c r="A17" s="291" t="s">
        <v>1961</v>
      </c>
      <c r="B17" s="292">
        <f>SUM(B6:B16)</f>
        <v>375</v>
      </c>
      <c r="C17" s="293"/>
      <c r="D17" s="293"/>
      <c r="E17" s="293"/>
      <c r="F17" s="293"/>
      <c r="G17" s="339"/>
      <c r="H17" s="332"/>
      <c r="I17" s="306"/>
      <c r="J17" s="306"/>
      <c r="K17" s="339"/>
      <c r="L17" s="343"/>
      <c r="M17" s="299"/>
      <c r="N17" s="299"/>
      <c r="O17" s="299"/>
      <c r="P17" s="352"/>
      <c r="Q17" s="348"/>
      <c r="R17" s="315"/>
      <c r="S17" s="315"/>
      <c r="T17" s="359"/>
      <c r="U17" s="363"/>
      <c r="V17" s="327"/>
      <c r="W17" s="327"/>
      <c r="X17" s="328"/>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45399</v>
      </c>
      <c r="M3" s="48"/>
    </row>
    <row r="4" spans="1:22" ht="22.5" customHeight="1">
      <c r="A4" s="428" t="s">
        <v>3</v>
      </c>
      <c r="B4" s="428" t="s">
        <v>1</v>
      </c>
      <c r="C4" s="428" t="s">
        <v>2</v>
      </c>
      <c r="D4" s="428" t="s">
        <v>4</v>
      </c>
      <c r="E4" s="434" t="s">
        <v>205</v>
      </c>
      <c r="F4" s="499" t="s">
        <v>178</v>
      </c>
      <c r="G4" s="499"/>
      <c r="H4" s="500" t="s">
        <v>179</v>
      </c>
      <c r="I4" s="501"/>
      <c r="J4" s="497" t="s">
        <v>180</v>
      </c>
      <c r="K4" s="498"/>
      <c r="L4" s="428" t="s">
        <v>119</v>
      </c>
      <c r="N4" s="506" t="s">
        <v>2042</v>
      </c>
      <c r="O4" s="506" t="s">
        <v>2043</v>
      </c>
      <c r="P4" s="507" t="s">
        <v>2044</v>
      </c>
      <c r="Q4" s="508"/>
      <c r="R4" s="507" t="s">
        <v>2047</v>
      </c>
      <c r="S4" s="508"/>
      <c r="T4" s="507" t="s">
        <v>2050</v>
      </c>
      <c r="U4" s="508"/>
      <c r="V4" s="495" t="s">
        <v>2051</v>
      </c>
    </row>
    <row r="5" spans="1:22" ht="22.5" customHeight="1">
      <c r="A5" s="428"/>
      <c r="B5" s="428"/>
      <c r="C5" s="428"/>
      <c r="D5" s="428"/>
      <c r="E5" s="435"/>
      <c r="F5" s="49" t="s">
        <v>181</v>
      </c>
      <c r="G5" s="49" t="s">
        <v>182</v>
      </c>
      <c r="H5" s="50" t="s">
        <v>604</v>
      </c>
      <c r="I5" s="50" t="s">
        <v>184</v>
      </c>
      <c r="J5" s="51" t="s">
        <v>183</v>
      </c>
      <c r="K5" s="51" t="s">
        <v>184</v>
      </c>
      <c r="L5" s="428"/>
      <c r="N5" s="506"/>
      <c r="O5" s="506"/>
      <c r="P5" s="295" t="s">
        <v>2045</v>
      </c>
      <c r="Q5" s="295" t="s">
        <v>2046</v>
      </c>
      <c r="R5" s="295" t="s">
        <v>2048</v>
      </c>
      <c r="S5" s="295" t="s">
        <v>2049</v>
      </c>
      <c r="T5" s="295" t="s">
        <v>2048</v>
      </c>
      <c r="U5" s="295" t="s">
        <v>2049</v>
      </c>
      <c r="V5" s="496"/>
    </row>
    <row r="6" spans="1:22" ht="20" customHeight="1" outlineLevel="1">
      <c r="A6" s="429" t="s">
        <v>187</v>
      </c>
      <c r="B6" s="52" t="s">
        <v>125</v>
      </c>
      <c r="C6" s="52" t="s">
        <v>545</v>
      </c>
      <c r="D6" s="52" t="s">
        <v>545</v>
      </c>
      <c r="E6" s="53">
        <f>COUNTIFS('0.전체'!B4:B463,'0.수행관리'!A6,'0.전체'!E4:E463,'0.수행관리'!D6)</f>
        <v>19</v>
      </c>
      <c r="F6" s="53">
        <f>COUNTIFS('0.전체'!B4:B463,'0.수행관리'!A6,'0.전체'!E4:E463,'0.수행관리'!D6,'0.전체'!N4:N463,"O")</f>
        <v>5</v>
      </c>
      <c r="G6" s="53">
        <f>COUNTIFS('0.전체'!B4:B463,'0.수행관리'!A6,'0.전체'!E4:E463,'0.수행관리'!D6,'0.전체'!O4:O463,"O")</f>
        <v>0</v>
      </c>
      <c r="H6" s="54">
        <f t="shared" ref="H6" si="0">E6-F6</f>
        <v>14</v>
      </c>
      <c r="I6" s="54">
        <f t="shared" ref="I6" si="1">E6-G6</f>
        <v>19</v>
      </c>
      <c r="J6" s="55">
        <f t="shared" ref="J6:J29" si="2">F6/E6</f>
        <v>0.26315789473684209</v>
      </c>
      <c r="K6" s="55">
        <f t="shared" ref="K6:K29" si="3">G6/E6</f>
        <v>0</v>
      </c>
      <c r="L6" s="56"/>
      <c r="N6" s="258" t="s">
        <v>1969</v>
      </c>
      <c r="O6" s="258">
        <f>COUNTIFS('0.전체'!J4:J463,'0.수행관리'!N6)</f>
        <v>173</v>
      </c>
      <c r="P6" s="258">
        <f>COUNTIFS('0.전체'!J4:J463,'0.수행관리'!N6,'0.전체'!N4:N463,"O")</f>
        <v>58</v>
      </c>
      <c r="Q6" s="258">
        <f>COUNTIFS('0.전체'!J4:J463,'0.수행관리'!N6,'0.전체'!O4:O463,"O")</f>
        <v>0</v>
      </c>
      <c r="R6" s="258">
        <f>O6-P6</f>
        <v>115</v>
      </c>
      <c r="S6" s="258">
        <f>O6-Q6</f>
        <v>173</v>
      </c>
      <c r="T6" s="369">
        <f>P6/O6</f>
        <v>0.33526011560693642</v>
      </c>
      <c r="U6" s="369">
        <f>Q6/O6</f>
        <v>0</v>
      </c>
      <c r="V6" s="258"/>
    </row>
    <row r="7" spans="1:22" ht="20" customHeight="1" outlineLevel="1">
      <c r="A7" s="429"/>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58" t="s">
        <v>1980</v>
      </c>
      <c r="O7" s="258">
        <f>COUNTIFS('0.전체'!J4:J463,'0.수행관리'!N7)</f>
        <v>187</v>
      </c>
      <c r="P7" s="258">
        <f>COUNTIFS('0.전체'!J4:J463,'0.수행관리'!N7,'0.전체'!N4:N463,"O")</f>
        <v>22</v>
      </c>
      <c r="Q7" s="258">
        <f>COUNTIFS('0.전체'!J4:J463,'0.수행관리'!N7,'0.전체'!O4:O463,"O")</f>
        <v>0</v>
      </c>
      <c r="R7" s="258">
        <f t="shared" ref="R7:R8" si="8">O7-P7</f>
        <v>165</v>
      </c>
      <c r="S7" s="258">
        <f t="shared" ref="S7:S8" si="9">O7-Q7</f>
        <v>187</v>
      </c>
      <c r="T7" s="369">
        <f t="shared" ref="T7:T8" si="10">P7/O7</f>
        <v>0.11764705882352941</v>
      </c>
      <c r="U7" s="369">
        <f t="shared" ref="U7:U8" si="11">Q7/O7</f>
        <v>0</v>
      </c>
      <c r="V7" s="258"/>
    </row>
    <row r="8" spans="1:22" ht="20" customHeight="1" outlineLevel="1">
      <c r="A8" s="429"/>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58" t="s">
        <v>2159</v>
      </c>
      <c r="O8" s="258">
        <f>COUNTIFS('0.전체'!J4:J463,'0.수행관리'!N8)</f>
        <v>15</v>
      </c>
      <c r="P8" s="258">
        <f>COUNTIFS('0.전체'!J5:J463,'0.수행관리'!N8,'0.전체'!N5:N463,"O")</f>
        <v>0</v>
      </c>
      <c r="Q8" s="258">
        <f>COUNTIFS('0.전체'!J4:J463,'0.수행관리'!N8,'0.전체'!O4:O463,"O")</f>
        <v>0</v>
      </c>
      <c r="R8" s="258">
        <f t="shared" si="8"/>
        <v>15</v>
      </c>
      <c r="S8" s="258">
        <f t="shared" si="9"/>
        <v>15</v>
      </c>
      <c r="T8" s="369">
        <f t="shared" si="10"/>
        <v>0</v>
      </c>
      <c r="U8" s="369">
        <f t="shared" si="11"/>
        <v>0</v>
      </c>
      <c r="V8" s="258"/>
    </row>
    <row r="9" spans="1:22" ht="20" customHeight="1">
      <c r="A9" s="440" t="s">
        <v>195</v>
      </c>
      <c r="B9" s="441"/>
      <c r="C9" s="441"/>
      <c r="D9" s="505"/>
      <c r="E9" s="60">
        <f>SUM(E6:E8)</f>
        <v>42</v>
      </c>
      <c r="F9" s="60">
        <f>SUM(F6:F8)</f>
        <v>6</v>
      </c>
      <c r="G9" s="60">
        <f>SUM(G6:G8)</f>
        <v>0</v>
      </c>
      <c r="H9" s="60">
        <f>SUM(H6:H8)</f>
        <v>36</v>
      </c>
      <c r="I9" s="60">
        <f>SUM(I6:I8)</f>
        <v>42</v>
      </c>
      <c r="J9" s="61">
        <f t="shared" si="2"/>
        <v>0.14285714285714285</v>
      </c>
      <c r="K9" s="61">
        <f t="shared" si="3"/>
        <v>0</v>
      </c>
      <c r="L9" s="62"/>
      <c r="N9" s="258"/>
      <c r="O9" s="258"/>
      <c r="P9" s="258"/>
      <c r="Q9" s="258"/>
      <c r="R9" s="258"/>
      <c r="S9" s="258"/>
      <c r="T9" s="369"/>
      <c r="U9" s="369"/>
      <c r="V9" s="258"/>
    </row>
    <row r="10" spans="1:22" ht="20" customHeight="1" outlineLevel="1">
      <c r="A10" s="429" t="s">
        <v>188</v>
      </c>
      <c r="B10" s="429"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2052</v>
      </c>
      <c r="O10" s="169">
        <f>SUM(O6:O9)</f>
        <v>375</v>
      </c>
      <c r="P10" s="169">
        <f t="shared" ref="P10:S10" si="16">SUM(P6:P9)</f>
        <v>80</v>
      </c>
      <c r="Q10" s="169">
        <f t="shared" si="16"/>
        <v>0</v>
      </c>
      <c r="R10" s="169">
        <f t="shared" si="16"/>
        <v>295</v>
      </c>
      <c r="S10" s="169">
        <f t="shared" si="16"/>
        <v>375</v>
      </c>
      <c r="T10" s="370">
        <f t="shared" ref="T10" si="17">P10/O10</f>
        <v>0.21333333333333335</v>
      </c>
      <c r="U10" s="370">
        <f t="shared" ref="U10" si="18">Q10/O10</f>
        <v>0</v>
      </c>
      <c r="V10" s="169"/>
    </row>
    <row r="11" spans="1:22" ht="20" hidden="1" customHeight="1" outlineLevel="1">
      <c r="A11" s="429"/>
      <c r="B11" s="429"/>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429"/>
      <c r="B12" s="429"/>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429"/>
      <c r="B13" s="429"/>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429"/>
      <c r="B14" s="429"/>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429"/>
      <c r="B15" s="429"/>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429"/>
      <c r="B16" s="223" t="s">
        <v>193</v>
      </c>
      <c r="C16" s="57" t="s">
        <v>595</v>
      </c>
      <c r="D16" s="57" t="s">
        <v>595</v>
      </c>
      <c r="E16" s="53">
        <f>COUNTIFS('0.전체'!B4:B463,'0.수행관리'!A10,'0.전체'!E4:E463,'0.수행관리'!D16)</f>
        <v>7</v>
      </c>
      <c r="F16" s="53">
        <f>COUNTIFS('0.전체'!B4:B463,'0.수행관리'!A10,'0.전체'!E4:E463,'0.수행관리'!D16,'0.전체'!N4:N463,"O")</f>
        <v>3</v>
      </c>
      <c r="G16" s="53">
        <f>COUNTIFS('0.전체'!B4:B463,'0.수행관리'!A10,'0.전체'!E4:E463,'0.수행관리'!D16,'0.전체'!O4:O463,"O")</f>
        <v>0</v>
      </c>
      <c r="H16" s="54">
        <f t="shared" si="12"/>
        <v>4</v>
      </c>
      <c r="I16" s="54">
        <f t="shared" si="13"/>
        <v>7</v>
      </c>
      <c r="J16" s="55">
        <f t="shared" si="14"/>
        <v>0.42857142857142855</v>
      </c>
      <c r="K16" s="55">
        <f t="shared" si="15"/>
        <v>0</v>
      </c>
      <c r="L16" s="63"/>
    </row>
    <row r="17" spans="1:12" ht="20" customHeight="1" outlineLevel="1">
      <c r="A17" s="429"/>
      <c r="B17" s="503"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429"/>
      <c r="B18" s="504"/>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440" t="s">
        <v>196</v>
      </c>
      <c r="B19" s="441"/>
      <c r="C19" s="441"/>
      <c r="D19" s="505"/>
      <c r="E19" s="60">
        <f>SUM(E10:E18)</f>
        <v>15</v>
      </c>
      <c r="F19" s="60">
        <f>SUM(F10:F18)</f>
        <v>4</v>
      </c>
      <c r="G19" s="60">
        <f>SUM(G10:G18)</f>
        <v>0</v>
      </c>
      <c r="H19" s="60">
        <f>SUM(H10:H18)</f>
        <v>11</v>
      </c>
      <c r="I19" s="60">
        <f>SUM(I10:I18)</f>
        <v>15</v>
      </c>
      <c r="J19" s="61">
        <f t="shared" si="2"/>
        <v>0.26666666666666666</v>
      </c>
      <c r="K19" s="61">
        <f t="shared" si="3"/>
        <v>0</v>
      </c>
      <c r="L19" s="62"/>
    </row>
    <row r="20" spans="1:12" ht="20" customHeight="1" outlineLevel="1">
      <c r="A20" s="429" t="s">
        <v>189</v>
      </c>
      <c r="B20" s="68" t="s">
        <v>26</v>
      </c>
      <c r="C20" s="57" t="s">
        <v>26</v>
      </c>
      <c r="D20" s="52" t="s">
        <v>605</v>
      </c>
      <c r="E20" s="53">
        <f>COUNTIFS('0.전체'!B4:B463,'0.수행관리'!A20,'0.전체'!E4:E463,'0.수행관리'!D20)</f>
        <v>18</v>
      </c>
      <c r="F20" s="53">
        <f>COUNTIFS('0.전체'!B4:B463,'0.수행관리'!A20,'0.전체'!E4:E463,'0.수행관리'!D20,'0.전체'!N4:N463,"O")</f>
        <v>5</v>
      </c>
      <c r="G20" s="53">
        <f>COUNTIFS('0.전체'!B4:B463,'0.수행관리'!A20,'0.전체'!E4:E463,'0.수행관리'!D20,'0.전체'!O4:O463,"O")</f>
        <v>0</v>
      </c>
      <c r="H20" s="54">
        <f t="shared" ref="H20:H31" si="19">E20-F20</f>
        <v>13</v>
      </c>
      <c r="I20" s="54">
        <f t="shared" ref="I20:I29" si="20">E20-G20</f>
        <v>18</v>
      </c>
      <c r="J20" s="55">
        <f t="shared" si="2"/>
        <v>0.27777777777777779</v>
      </c>
      <c r="K20" s="55">
        <f t="shared" si="3"/>
        <v>0</v>
      </c>
      <c r="L20" s="63"/>
    </row>
    <row r="21" spans="1:12" ht="20" customHeight="1" outlineLevel="1">
      <c r="A21" s="429"/>
      <c r="B21" s="68" t="s">
        <v>26</v>
      </c>
      <c r="C21" s="57" t="s">
        <v>26</v>
      </c>
      <c r="D21" s="52" t="s">
        <v>606</v>
      </c>
      <c r="E21" s="53">
        <f>COUNTIFS('0.전체'!B4:B463,'0.수행관리'!A20,'0.전체'!E4:E463,'0.수행관리'!D21)</f>
        <v>9</v>
      </c>
      <c r="F21" s="53">
        <f>COUNTIFS('0.전체'!B4:B463,'0.수행관리'!A20,'0.전체'!E4:E463,'0.수행관리'!D21,'0.전체'!N4:N463,"O")</f>
        <v>2</v>
      </c>
      <c r="G21" s="53">
        <f>COUNTIFS('0.전체'!B4:B463,'0.수행관리'!A20,'0.전체'!E4:E463,'0.수행관리'!D21,'0.전체'!O4:O463,"O")</f>
        <v>0</v>
      </c>
      <c r="H21" s="54">
        <f t="shared" si="19"/>
        <v>7</v>
      </c>
      <c r="I21" s="54">
        <f t="shared" si="20"/>
        <v>9</v>
      </c>
      <c r="J21" s="55">
        <f t="shared" si="2"/>
        <v>0.22222222222222221</v>
      </c>
      <c r="K21" s="55">
        <f t="shared" si="3"/>
        <v>0</v>
      </c>
      <c r="L21" s="63"/>
    </row>
    <row r="22" spans="1:12" ht="20" customHeight="1" outlineLevel="1">
      <c r="A22" s="429"/>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429"/>
      <c r="B23" s="68" t="s">
        <v>26</v>
      </c>
      <c r="C23" s="57" t="s">
        <v>26</v>
      </c>
      <c r="D23" s="52" t="s">
        <v>948</v>
      </c>
      <c r="E23" s="53">
        <f>COUNTIFS('0.전체'!B4:B463,'0.수행관리'!A20,'0.전체'!E4:E463,'0.수행관리'!D23)</f>
        <v>10</v>
      </c>
      <c r="F23" s="53">
        <f>COUNTIFS('0.전체'!B4:B463,'0.수행관리'!A20,'0.전체'!E4:E463,'0.수행관리'!D23,'0.전체'!N4:N463,"O")</f>
        <v>1</v>
      </c>
      <c r="G23" s="53">
        <f>COUNTIFS('0.전체'!B4:B463,'0.수행관리'!A20,'0.전체'!E4:E463,'0.수행관리'!D23,'0.전체'!O4:O463,"O")</f>
        <v>0</v>
      </c>
      <c r="H23" s="54">
        <f t="shared" si="19"/>
        <v>9</v>
      </c>
      <c r="I23" s="54">
        <f t="shared" si="20"/>
        <v>10</v>
      </c>
      <c r="J23" s="55">
        <f t="shared" si="21"/>
        <v>0.1</v>
      </c>
      <c r="K23" s="55">
        <f t="shared" si="22"/>
        <v>0</v>
      </c>
      <c r="L23" s="63"/>
    </row>
    <row r="24" spans="1:12" ht="20" customHeight="1" outlineLevel="1">
      <c r="A24" s="429"/>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429"/>
      <c r="B25" s="68" t="s">
        <v>35</v>
      </c>
      <c r="C25" s="57" t="s">
        <v>35</v>
      </c>
      <c r="D25" s="52" t="s">
        <v>638</v>
      </c>
      <c r="E25" s="53">
        <f>COUNTIFS('0.전체'!B4:B463,'0.수행관리'!A20,'0.전체'!E4:E463,'0.수행관리'!D25)</f>
        <v>4</v>
      </c>
      <c r="F25" s="53">
        <f>COUNTIFS('0.전체'!B4:B463,'0.수행관리'!A20,'0.전체'!E4:E463,'0.수행관리'!D25,'0.전체'!N4:N463,"O")</f>
        <v>1</v>
      </c>
      <c r="G25" s="53">
        <f>COUNTIFS('0.전체'!B4:B463,'0.수행관리'!A20,'0.전체'!E4:E463,'0.수행관리'!D25,'0.전체'!O4:O463,"O")</f>
        <v>0</v>
      </c>
      <c r="H25" s="54">
        <f t="shared" si="19"/>
        <v>3</v>
      </c>
      <c r="I25" s="54">
        <f t="shared" si="20"/>
        <v>4</v>
      </c>
      <c r="J25" s="55">
        <f t="shared" ref="J25" si="25">F25/E25</f>
        <v>0.25</v>
      </c>
      <c r="K25" s="55">
        <f t="shared" ref="K25" si="26">G25/E25</f>
        <v>0</v>
      </c>
      <c r="L25" s="63"/>
    </row>
    <row r="26" spans="1:12" ht="20" customHeight="1" outlineLevel="1">
      <c r="A26" s="429"/>
      <c r="B26" s="68" t="s">
        <v>35</v>
      </c>
      <c r="C26" s="57" t="s">
        <v>35</v>
      </c>
      <c r="D26" s="52" t="s">
        <v>639</v>
      </c>
      <c r="E26" s="53">
        <f>COUNTIFS('0.전체'!B4:B463,'0.수행관리'!A20,'0.전체'!E4:E463,'0.수행관리'!D26)</f>
        <v>8</v>
      </c>
      <c r="F26" s="53">
        <f>COUNTIFS('0.전체'!B4:B463,'0.수행관리'!A20,'0.전체'!E4:E463,'0.수행관리'!D26,'0.전체'!N4:N463,"O")</f>
        <v>3</v>
      </c>
      <c r="G26" s="53">
        <f>COUNTIFS('0.전체'!B4:B463,'0.수행관리'!A20,'0.전체'!E4:E463,'0.수행관리'!D26,'0.전체'!O4:O463,"O")</f>
        <v>0</v>
      </c>
      <c r="H26" s="54">
        <f t="shared" si="19"/>
        <v>5</v>
      </c>
      <c r="I26" s="54">
        <f t="shared" si="20"/>
        <v>8</v>
      </c>
      <c r="J26" s="55">
        <f t="shared" si="23"/>
        <v>0.375</v>
      </c>
      <c r="K26" s="55">
        <f t="shared" si="24"/>
        <v>0</v>
      </c>
      <c r="L26" s="63"/>
    </row>
    <row r="27" spans="1:12" ht="20" customHeight="1" outlineLevel="1">
      <c r="A27" s="429"/>
      <c r="B27" s="68" t="s">
        <v>35</v>
      </c>
      <c r="C27" s="57" t="s">
        <v>35</v>
      </c>
      <c r="D27" s="52" t="s">
        <v>640</v>
      </c>
      <c r="E27" s="53">
        <f>COUNTIFS('0.전체'!B4:B463,'0.수행관리'!A20,'0.전체'!E4:E463,'0.수행관리'!D27)</f>
        <v>6</v>
      </c>
      <c r="F27" s="53">
        <f>COUNTIFS('0.전체'!B4:B463,'0.수행관리'!A20,'0.전체'!E4:E463,'0.수행관리'!D27,'0.전체'!N4:N463,"O")</f>
        <v>1</v>
      </c>
      <c r="G27" s="53">
        <f>COUNTIFS('0.전체'!B4:B463,'0.수행관리'!A20,'0.전체'!E4:E463,'0.수행관리'!D27,'0.전체'!O4:O463,"O")</f>
        <v>0</v>
      </c>
      <c r="H27" s="54">
        <f t="shared" si="19"/>
        <v>5</v>
      </c>
      <c r="I27" s="54">
        <f t="shared" si="20"/>
        <v>6</v>
      </c>
      <c r="J27" s="55">
        <f t="shared" si="2"/>
        <v>0.16666666666666666</v>
      </c>
      <c r="K27" s="55">
        <f t="shared" si="3"/>
        <v>0</v>
      </c>
      <c r="L27" s="63"/>
    </row>
    <row r="28" spans="1:12" ht="20" customHeight="1" outlineLevel="1">
      <c r="A28" s="429"/>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429"/>
      <c r="B29" s="68" t="s">
        <v>40</v>
      </c>
      <c r="C29" s="57" t="s">
        <v>40</v>
      </c>
      <c r="D29" s="52" t="s">
        <v>641</v>
      </c>
      <c r="E29" s="53">
        <f>COUNTIFS('0.전체'!B4:B463,'0.수행관리'!A20,'0.전체'!E4:E463,'0.수행관리'!D29)</f>
        <v>17</v>
      </c>
      <c r="F29" s="53">
        <f>COUNTIFS('0.전체'!B4:B463,'0.수행관리'!A20,'0.전체'!E4:E463,'0.수행관리'!D29,'0.전체'!N4:N463,"O")</f>
        <v>5</v>
      </c>
      <c r="G29" s="53">
        <f>COUNTIFS('0.전체'!B4:B463,'0.수행관리'!A20,'0.전체'!E4:E463,'0.수행관리'!D29,'0.전체'!O4:O463,"O")</f>
        <v>0</v>
      </c>
      <c r="H29" s="54">
        <f t="shared" si="19"/>
        <v>12</v>
      </c>
      <c r="I29" s="54">
        <f t="shared" si="20"/>
        <v>17</v>
      </c>
      <c r="J29" s="55">
        <f t="shared" si="2"/>
        <v>0.29411764705882354</v>
      </c>
      <c r="K29" s="55">
        <f t="shared" si="3"/>
        <v>0</v>
      </c>
      <c r="L29" s="63"/>
    </row>
    <row r="30" spans="1:12" ht="20" customHeight="1">
      <c r="A30" s="440" t="s">
        <v>234</v>
      </c>
      <c r="B30" s="441"/>
      <c r="C30" s="441"/>
      <c r="D30" s="505"/>
      <c r="E30" s="60">
        <f>SUM(E20:E29)</f>
        <v>80</v>
      </c>
      <c r="F30" s="60">
        <f>SUM(F20:F29)</f>
        <v>18</v>
      </c>
      <c r="G30" s="60">
        <f>SUM(G20:G29)</f>
        <v>0</v>
      </c>
      <c r="H30" s="60">
        <f>SUM(H20:H29)</f>
        <v>62</v>
      </c>
      <c r="I30" s="60">
        <f>SUM(I20:I29)</f>
        <v>80</v>
      </c>
      <c r="J30" s="61">
        <f t="shared" ref="J30:J68" si="27">F30/E30</f>
        <v>0.22500000000000001</v>
      </c>
      <c r="K30" s="61">
        <f t="shared" ref="K30:K68" si="28">G30/E30</f>
        <v>0</v>
      </c>
      <c r="L30" s="62"/>
    </row>
    <row r="31" spans="1:12" ht="20" customHeight="1" outlineLevel="1">
      <c r="A31" s="429" t="s">
        <v>191</v>
      </c>
      <c r="B31" s="68" t="s">
        <v>55</v>
      </c>
      <c r="C31" s="57" t="s">
        <v>899</v>
      </c>
      <c r="D31" s="57" t="s">
        <v>900</v>
      </c>
      <c r="E31" s="53">
        <f>COUNTIFS('0.전체'!B4:B463,'0.수행관리'!A31,'0.전체'!E4:E463,'0.수행관리'!D31)</f>
        <v>21</v>
      </c>
      <c r="F31" s="53">
        <f>COUNTIFS('0.전체'!B4:B463,'0.수행관리'!A31,'0.전체'!E4:E463,'0.수행관리'!D31,'0.전체'!N4:N463,"O")</f>
        <v>3</v>
      </c>
      <c r="G31" s="53">
        <f>COUNTIFS('0.전체'!B4:B463,'0.수행관리'!A31,'0.전체'!E4:E463,'0.수행관리'!D31,'0.전체'!O4:O463,"O")</f>
        <v>0</v>
      </c>
      <c r="H31" s="54">
        <f t="shared" si="19"/>
        <v>18</v>
      </c>
      <c r="I31" s="54">
        <f t="shared" ref="I31" si="29">E31-G31</f>
        <v>21</v>
      </c>
      <c r="J31" s="55">
        <f t="shared" si="27"/>
        <v>0.14285714285714285</v>
      </c>
      <c r="K31" s="55">
        <f t="shared" si="28"/>
        <v>0</v>
      </c>
      <c r="L31" s="63"/>
    </row>
    <row r="32" spans="1:12" ht="20" customHeight="1" outlineLevel="1">
      <c r="A32" s="429"/>
      <c r="B32" s="68" t="s">
        <v>55</v>
      </c>
      <c r="C32" s="57" t="s">
        <v>899</v>
      </c>
      <c r="D32" s="52" t="s">
        <v>901</v>
      </c>
      <c r="E32" s="53">
        <f>COUNTIFS('0.전체'!B4:B463,'0.수행관리'!A31,'0.전체'!E4:E463,'0.수행관리'!D32)</f>
        <v>16</v>
      </c>
      <c r="F32" s="53">
        <f>COUNTIFS('0.전체'!B4:B463,'0.수행관리'!A31,'0.전체'!E4:E463,'0.수행관리'!D32,'0.전체'!N4:N463,"O")</f>
        <v>1</v>
      </c>
      <c r="G32" s="53">
        <f>COUNTIFS('0.전체'!B4:B463,'0.수행관리'!A31,'0.전체'!E4:E463,'0.수행관리'!D32,'0.전체'!O4:O463,"O")</f>
        <v>0</v>
      </c>
      <c r="H32" s="54">
        <f t="shared" ref="H32:H66" si="30">E32-F32</f>
        <v>15</v>
      </c>
      <c r="I32" s="54">
        <f t="shared" ref="I32:I66" si="31">E32-G32</f>
        <v>16</v>
      </c>
      <c r="J32" s="55">
        <f t="shared" ref="J32:J66" si="32">F32/E32</f>
        <v>6.25E-2</v>
      </c>
      <c r="K32" s="55">
        <f t="shared" ref="K32:K66" si="33">G32/E32</f>
        <v>0</v>
      </c>
      <c r="L32" s="63"/>
    </row>
    <row r="33" spans="1:12" ht="20" customHeight="1" outlineLevel="1">
      <c r="A33" s="429"/>
      <c r="B33" s="68" t="s">
        <v>55</v>
      </c>
      <c r="C33" s="57" t="s">
        <v>899</v>
      </c>
      <c r="D33" s="52" t="s">
        <v>902</v>
      </c>
      <c r="E33" s="53">
        <f>COUNTIFS('0.전체'!B4:B463,'0.수행관리'!A31,'0.전체'!E4:E463,'0.수행관리'!D33)</f>
        <v>3</v>
      </c>
      <c r="F33" s="53">
        <f>COUNTIFS('0.전체'!B4:B463,'0.수행관리'!A31,'0.전체'!E4:E463,'0.수행관리'!D33,'0.전체'!N4:N463,"O")</f>
        <v>1</v>
      </c>
      <c r="G33" s="53">
        <f>COUNTIFS('0.전체'!B4:B463,'0.수행관리'!A31,'0.전체'!E4:E463,'0.수행관리'!D33,'0.전체'!O4:O463,"O")</f>
        <v>0</v>
      </c>
      <c r="H33" s="54">
        <f t="shared" si="30"/>
        <v>2</v>
      </c>
      <c r="I33" s="54">
        <f t="shared" si="31"/>
        <v>3</v>
      </c>
      <c r="J33" s="55">
        <f t="shared" si="32"/>
        <v>0.33333333333333331</v>
      </c>
      <c r="K33" s="55">
        <f t="shared" si="33"/>
        <v>0</v>
      </c>
      <c r="L33" s="63"/>
    </row>
    <row r="34" spans="1:12" ht="20" customHeight="1" outlineLevel="1">
      <c r="A34" s="429"/>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429"/>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429"/>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429"/>
      <c r="B37" s="68" t="s">
        <v>204</v>
      </c>
      <c r="C37" s="52" t="s">
        <v>911</v>
      </c>
      <c r="D37" s="52" t="s">
        <v>906</v>
      </c>
      <c r="E37" s="53">
        <f>COUNTIFS('0.전체'!B4:B463,'0.수행관리'!A31,'0.전체'!E4:E463,'0.수행관리'!D37)</f>
        <v>1</v>
      </c>
      <c r="F37" s="53">
        <f>COUNTIFS('0.전체'!B4:B463,'0.수행관리'!A31,'0.전체'!E4:E463,'0.수행관리'!D37,'0.전체'!N4:N463,"O")</f>
        <v>1</v>
      </c>
      <c r="G37" s="53">
        <f>COUNTIFS('0.전체'!B4:B463,'0.수행관리'!A31,'0.전체'!E4:E463,'0.수행관리'!D37,'0.전체'!O4:O463,"O")</f>
        <v>0</v>
      </c>
      <c r="H37" s="54">
        <f t="shared" si="30"/>
        <v>0</v>
      </c>
      <c r="I37" s="54">
        <f t="shared" si="31"/>
        <v>1</v>
      </c>
      <c r="J37" s="55">
        <f t="shared" si="32"/>
        <v>1</v>
      </c>
      <c r="K37" s="55">
        <f t="shared" si="33"/>
        <v>0</v>
      </c>
      <c r="L37" s="63"/>
    </row>
    <row r="38" spans="1:12" ht="20" customHeight="1" outlineLevel="1">
      <c r="A38" s="429"/>
      <c r="B38" s="68" t="s">
        <v>204</v>
      </c>
      <c r="C38" s="52" t="s">
        <v>911</v>
      </c>
      <c r="D38" s="52" t="s">
        <v>907</v>
      </c>
      <c r="E38" s="53">
        <f>COUNTIFS('0.전체'!B4:B463,'0.수행관리'!A31,'0.전체'!E4:E463,'0.수행관리'!D38)</f>
        <v>3</v>
      </c>
      <c r="F38" s="53">
        <f>COUNTIFS('0.전체'!B4:B463,'0.수행관리'!A31,'0.전체'!E4:E463,'0.수행관리'!D38,'0.전체'!N4:N463,"O")</f>
        <v>3</v>
      </c>
      <c r="G38" s="53">
        <f>COUNTIFS('0.전체'!B4:B463,'0.수행관리'!A31,'0.전체'!E4:E463,'0.수행관리'!D38,'0.전체'!O4:O463,"O")</f>
        <v>0</v>
      </c>
      <c r="H38" s="54">
        <f t="shared" si="30"/>
        <v>0</v>
      </c>
      <c r="I38" s="54">
        <f t="shared" si="31"/>
        <v>3</v>
      </c>
      <c r="J38" s="55">
        <f t="shared" si="32"/>
        <v>1</v>
      </c>
      <c r="K38" s="55">
        <f t="shared" si="33"/>
        <v>0</v>
      </c>
      <c r="L38" s="63"/>
    </row>
    <row r="39" spans="1:12" ht="20" customHeight="1" outlineLevel="1">
      <c r="A39" s="429"/>
      <c r="B39" s="68" t="s">
        <v>204</v>
      </c>
      <c r="C39" s="52" t="s">
        <v>911</v>
      </c>
      <c r="D39" s="52" t="s">
        <v>908</v>
      </c>
      <c r="E39" s="53">
        <f>COUNTIFS('0.전체'!B4:B463,'0.수행관리'!A31,'0.전체'!E4:E463,'0.수행관리'!D39)</f>
        <v>9</v>
      </c>
      <c r="F39" s="53">
        <f>COUNTIFS('0.전체'!B4:B463,'0.수행관리'!A31,'0.전체'!E4:E463,'0.수행관리'!D39,'0.전체'!N4:N463,"O")</f>
        <v>2</v>
      </c>
      <c r="G39" s="53">
        <f>COUNTIFS('0.전체'!B4:B463,'0.수행관리'!A31,'0.전체'!E4:E463,'0.수행관리'!D39,'0.전체'!O4:O463,"O")</f>
        <v>0</v>
      </c>
      <c r="H39" s="54">
        <f t="shared" si="30"/>
        <v>7</v>
      </c>
      <c r="I39" s="54">
        <f t="shared" si="31"/>
        <v>9</v>
      </c>
      <c r="J39" s="55">
        <f t="shared" si="32"/>
        <v>0.22222222222222221</v>
      </c>
      <c r="K39" s="55">
        <f t="shared" si="33"/>
        <v>0</v>
      </c>
      <c r="L39" s="63"/>
    </row>
    <row r="40" spans="1:12" ht="20" customHeight="1" outlineLevel="1">
      <c r="A40" s="429"/>
      <c r="B40" s="68" t="s">
        <v>204</v>
      </c>
      <c r="C40" s="52" t="s">
        <v>909</v>
      </c>
      <c r="D40" s="52" t="s">
        <v>909</v>
      </c>
      <c r="E40" s="53">
        <f>COUNTIFS('0.전체'!B4:B463,'0.수행관리'!A31,'0.전체'!E4:E463,'0.수행관리'!D40)</f>
        <v>5</v>
      </c>
      <c r="F40" s="53">
        <f>COUNTIFS('0.전체'!B4:B463,'0.수행관리'!A31,'0.전체'!E4:E463,'0.수행관리'!D40,'0.전체'!N4:N463,"O")</f>
        <v>5</v>
      </c>
      <c r="G40" s="53">
        <f>COUNTIFS('0.전체'!B4:B463,'0.수행관리'!A31,'0.전체'!E4:E463,'0.수행관리'!D40,'0.전체'!O4:O463,"O")</f>
        <v>0</v>
      </c>
      <c r="H40" s="54">
        <f t="shared" si="30"/>
        <v>0</v>
      </c>
      <c r="I40" s="54">
        <f t="shared" si="31"/>
        <v>5</v>
      </c>
      <c r="J40" s="55">
        <f t="shared" si="32"/>
        <v>1</v>
      </c>
      <c r="K40" s="55">
        <f t="shared" si="33"/>
        <v>0</v>
      </c>
      <c r="L40" s="63"/>
    </row>
    <row r="41" spans="1:12" ht="20" customHeight="1" outlineLevel="1">
      <c r="A41" s="429"/>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429"/>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429"/>
      <c r="B43" s="68" t="s">
        <v>203</v>
      </c>
      <c r="C43" s="52" t="s">
        <v>919</v>
      </c>
      <c r="D43" s="52" t="s">
        <v>914</v>
      </c>
      <c r="E43" s="53">
        <f>COUNTIFS('0.전체'!B4:B463,'0.수행관리'!A31,'0.전체'!E4:E463,'0.수행관리'!D43)</f>
        <v>16</v>
      </c>
      <c r="F43" s="53">
        <f>COUNTIFS('0.전체'!B4:B463,'0.수행관리'!A31,'0.전체'!E4:E463,'0.수행관리'!D43,'0.전체'!N4:N463,"O")</f>
        <v>4</v>
      </c>
      <c r="G43" s="53">
        <f>COUNTIFS('0.전체'!B4:B463,'0.수행관리'!A31,'0.전체'!E4:E463,'0.수행관리'!D43,'0.전체'!O4:O463,"O")</f>
        <v>0</v>
      </c>
      <c r="H43" s="54">
        <f t="shared" si="30"/>
        <v>12</v>
      </c>
      <c r="I43" s="54">
        <f t="shared" si="31"/>
        <v>16</v>
      </c>
      <c r="J43" s="55">
        <f t="shared" si="32"/>
        <v>0.25</v>
      </c>
      <c r="K43" s="55">
        <f t="shared" si="33"/>
        <v>0</v>
      </c>
      <c r="L43" s="59"/>
    </row>
    <row r="44" spans="1:12" ht="20" customHeight="1" outlineLevel="1">
      <c r="A44" s="429"/>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429"/>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COUNTIFS('0.전체'!B4:B463,'0.수행관리'!A31,'0.전체'!E4:E463,'0.수행관리'!D45,'0.전체'!O4:O463,"O")</f>
        <v>0</v>
      </c>
      <c r="H45" s="54">
        <f t="shared" si="30"/>
        <v>9</v>
      </c>
      <c r="I45" s="54">
        <f t="shared" si="31"/>
        <v>13</v>
      </c>
      <c r="J45" s="55">
        <f t="shared" si="32"/>
        <v>0.30769230769230771</v>
      </c>
      <c r="K45" s="55">
        <f t="shared" si="33"/>
        <v>0</v>
      </c>
      <c r="L45" s="59"/>
    </row>
    <row r="46" spans="1:12" ht="20" customHeight="1" outlineLevel="1">
      <c r="A46" s="429"/>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429"/>
      <c r="B47" s="68" t="s">
        <v>74</v>
      </c>
      <c r="C47" s="52" t="s">
        <v>922</v>
      </c>
      <c r="D47" s="52" t="s">
        <v>922</v>
      </c>
      <c r="E47" s="53">
        <f>COUNTIFS('0.전체'!B4:B463,'0.수행관리'!A31,'0.전체'!E4:E463,'0.수행관리'!D47)</f>
        <v>12</v>
      </c>
      <c r="F47" s="53">
        <f>COUNTIFS('0.전체'!B4:B463,'0.수행관리'!A31,'0.전체'!E4:E463,'0.수행관리'!D47,'0.전체'!N4:N463,"O")</f>
        <v>4</v>
      </c>
      <c r="G47" s="53">
        <f>COUNTIFS('0.전체'!B4:B463,'0.수행관리'!A31,'0.전체'!E4:E463,'0.수행관리'!D47,'0.전체'!O4:O463,"O")</f>
        <v>0</v>
      </c>
      <c r="H47" s="54">
        <f t="shared" si="30"/>
        <v>8</v>
      </c>
      <c r="I47" s="54">
        <f t="shared" si="31"/>
        <v>12</v>
      </c>
      <c r="J47" s="55">
        <f t="shared" si="32"/>
        <v>0.33333333333333331</v>
      </c>
      <c r="K47" s="55">
        <f t="shared" si="33"/>
        <v>0</v>
      </c>
      <c r="L47" s="63"/>
    </row>
    <row r="48" spans="1:12" ht="16.5" hidden="1" customHeight="1" outlineLevel="1">
      <c r="A48" s="429"/>
      <c r="B48" s="254" t="s">
        <v>202</v>
      </c>
      <c r="C48" s="51" t="s">
        <v>923</v>
      </c>
      <c r="D48" s="51" t="s">
        <v>923</v>
      </c>
      <c r="E48" s="255">
        <f>COUNTIFS('0.전체'!B5:B463,'0.수행관리'!A31,'0.전체'!E5:E463,'0.수행관리'!D48)</f>
        <v>0</v>
      </c>
      <c r="F48" s="255">
        <f>COUNTIFS('0.전체'!B5:B463,'0.수행관리'!A31,'0.전체'!E5:E463,'0.수행관리'!D48,'0.전체'!N5:N463,"O")</f>
        <v>0</v>
      </c>
      <c r="G48" s="255">
        <f>COUNTIFS('0.전체'!B5:B463,'0.수행관리'!A31,'0.전체'!E5:E463,'0.수행관리'!D48,'0.전체'!O5:O463,"O")</f>
        <v>0</v>
      </c>
      <c r="H48" s="51">
        <f t="shared" si="30"/>
        <v>0</v>
      </c>
      <c r="I48" s="51">
        <f t="shared" si="31"/>
        <v>0</v>
      </c>
      <c r="J48" s="256" t="e">
        <f t="shared" si="32"/>
        <v>#DIV/0!</v>
      </c>
      <c r="K48" s="256" t="e">
        <f t="shared" si="33"/>
        <v>#DIV/0!</v>
      </c>
      <c r="L48" s="253"/>
    </row>
    <row r="49" spans="1:12" ht="16.5" hidden="1" customHeight="1" outlineLevel="1">
      <c r="A49" s="429"/>
      <c r="B49" s="254" t="s">
        <v>202</v>
      </c>
      <c r="C49" s="51" t="s">
        <v>926</v>
      </c>
      <c r="D49" s="51" t="s">
        <v>924</v>
      </c>
      <c r="E49" s="255">
        <f>COUNTIFS('0.전체'!B5:B463,'0.수행관리'!A31,'0.전체'!E5:E463,'0.수행관리'!D49)</f>
        <v>0</v>
      </c>
      <c r="F49" s="255">
        <f>COUNTIFS('0.전체'!B5:B463,'0.수행관리'!A31,'0.전체'!E5:E463,'0.수행관리'!D49,'0.전체'!N5:N463,"O")</f>
        <v>0</v>
      </c>
      <c r="G49" s="255">
        <f>COUNTIFS('0.전체'!B5:B463,'0.수행관리'!A31,'0.전체'!E5:E463,'0.수행관리'!D49,'0.전체'!O5:O463,"O")</f>
        <v>0</v>
      </c>
      <c r="H49" s="51">
        <f t="shared" si="30"/>
        <v>0</v>
      </c>
      <c r="I49" s="51">
        <f t="shared" si="31"/>
        <v>0</v>
      </c>
      <c r="J49" s="256" t="e">
        <f t="shared" si="32"/>
        <v>#DIV/0!</v>
      </c>
      <c r="K49" s="256" t="e">
        <f t="shared" si="33"/>
        <v>#DIV/0!</v>
      </c>
      <c r="L49" s="253"/>
    </row>
    <row r="50" spans="1:12" ht="16.5" hidden="1" customHeight="1" outlineLevel="1">
      <c r="A50" s="429"/>
      <c r="B50" s="254" t="s">
        <v>202</v>
      </c>
      <c r="C50" s="51" t="s">
        <v>926</v>
      </c>
      <c r="D50" s="51" t="s">
        <v>925</v>
      </c>
      <c r="E50" s="255">
        <f>COUNTIFS('0.전체'!B5:B463,'0.수행관리'!A31,'0.전체'!E5:E463,'0.수행관리'!D50)</f>
        <v>0</v>
      </c>
      <c r="F50" s="255">
        <f>COUNTIFS('0.전체'!B5:B463,'0.수행관리'!A31,'0.전체'!E5:E463,'0.수행관리'!D50,'0.전체'!N5:N463,"O")</f>
        <v>0</v>
      </c>
      <c r="G50" s="255">
        <f>COUNTIFS('0.전체'!B5:B463,'0.수행관리'!A31,'0.전체'!E5:E463,'0.수행관리'!D50,'0.전체'!O5:O463,"O")</f>
        <v>0</v>
      </c>
      <c r="H50" s="51">
        <f t="shared" si="30"/>
        <v>0</v>
      </c>
      <c r="I50" s="51">
        <f t="shared" si="31"/>
        <v>0</v>
      </c>
      <c r="J50" s="256" t="e">
        <f t="shared" si="32"/>
        <v>#DIV/0!</v>
      </c>
      <c r="K50" s="256" t="e">
        <f t="shared" si="33"/>
        <v>#DIV/0!</v>
      </c>
      <c r="L50" s="253"/>
    </row>
    <row r="51" spans="1:12" ht="20" customHeight="1" outlineLevel="1">
      <c r="A51" s="429"/>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429"/>
      <c r="B52" s="68" t="s">
        <v>86</v>
      </c>
      <c r="C52" s="52" t="s">
        <v>943</v>
      </c>
      <c r="D52" s="52" t="s">
        <v>929</v>
      </c>
      <c r="E52" s="53">
        <f>COUNTIFS('0.전체'!B4:B463,'0.수행관리'!A31,'0.전체'!E4:E463,'0.수행관리'!D52)</f>
        <v>9</v>
      </c>
      <c r="F52" s="53">
        <f>COUNTIFS('0.전체'!B4:B463,'0.수행관리'!A31,'0.전체'!E4:E463,'0.수행관리'!D52,'0.전체'!N4:N463,"O")</f>
        <v>2</v>
      </c>
      <c r="G52" s="53">
        <f>COUNTIFS('0.전체'!B4:B463,'0.수행관리'!A31,'0.전체'!E4:E463,'0.수행관리'!D52,'0.전체'!O4:O463,"O")</f>
        <v>0</v>
      </c>
      <c r="H52" s="54">
        <f t="shared" si="30"/>
        <v>7</v>
      </c>
      <c r="I52" s="54">
        <f t="shared" si="31"/>
        <v>9</v>
      </c>
      <c r="J52" s="55">
        <f t="shared" si="32"/>
        <v>0.22222222222222221</v>
      </c>
      <c r="K52" s="55">
        <f t="shared" si="33"/>
        <v>0</v>
      </c>
      <c r="L52" s="59"/>
    </row>
    <row r="53" spans="1:12" ht="20" customHeight="1" outlineLevel="1">
      <c r="A53" s="429"/>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429"/>
      <c r="B54" s="68" t="s">
        <v>86</v>
      </c>
      <c r="C54" s="52" t="s">
        <v>943</v>
      </c>
      <c r="D54" s="52" t="s">
        <v>931</v>
      </c>
      <c r="E54" s="53">
        <f>COUNTIFS('0.전체'!B4:B463,'0.수행관리'!A31,'0.전체'!E4:E463,'0.수행관리'!D54)</f>
        <v>10</v>
      </c>
      <c r="F54" s="53">
        <f>COUNTIFS('0.전체'!B4:B463,'0.수행관리'!A31,'0.전체'!E4:E463,'0.수행관리'!D54,'0.전체'!N4:N463,"O")</f>
        <v>5</v>
      </c>
      <c r="G54" s="53">
        <f>COUNTIFS('0.전체'!B4:B463,'0.수행관리'!A31,'0.전체'!E4:E463,'0.수행관리'!D54,'0.전체'!O4:O463,"O")</f>
        <v>0</v>
      </c>
      <c r="H54" s="54">
        <f t="shared" si="30"/>
        <v>5</v>
      </c>
      <c r="I54" s="54">
        <f t="shared" si="31"/>
        <v>10</v>
      </c>
      <c r="J54" s="55">
        <f t="shared" si="32"/>
        <v>0.5</v>
      </c>
      <c r="K54" s="55">
        <f t="shared" si="33"/>
        <v>0</v>
      </c>
      <c r="L54" s="59"/>
    </row>
    <row r="55" spans="1:12" ht="20" customHeight="1" outlineLevel="1">
      <c r="A55" s="429"/>
      <c r="B55" s="68" t="s">
        <v>86</v>
      </c>
      <c r="C55" s="52" t="s">
        <v>943</v>
      </c>
      <c r="D55" s="52" t="s">
        <v>932</v>
      </c>
      <c r="E55" s="53">
        <f>COUNTIFS('0.전체'!B4:B463,'0.수행관리'!A31,'0.전체'!E4:E463,'0.수행관리'!D55)</f>
        <v>6</v>
      </c>
      <c r="F55" s="53">
        <f>COUNTIFS('0.전체'!B4:B463,'0.수행관리'!A31,'0.전체'!E4:E463,'0.수행관리'!D55,'0.전체'!N4:N463,"O")</f>
        <v>3</v>
      </c>
      <c r="G55" s="53">
        <f>COUNTIFS('0.전체'!B4:B463,'0.수행관리'!A31,'0.전체'!E4:E463,'0.수행관리'!D55,'0.전체'!O4:O463,"O")</f>
        <v>0</v>
      </c>
      <c r="H55" s="54">
        <f t="shared" si="30"/>
        <v>3</v>
      </c>
      <c r="I55" s="54">
        <f t="shared" si="31"/>
        <v>6</v>
      </c>
      <c r="J55" s="55">
        <f t="shared" si="32"/>
        <v>0.5</v>
      </c>
      <c r="K55" s="55">
        <f t="shared" si="33"/>
        <v>0</v>
      </c>
      <c r="L55" s="59"/>
    </row>
    <row r="56" spans="1:12" ht="20" customHeight="1" outlineLevel="1">
      <c r="A56" s="429"/>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429"/>
      <c r="B57" s="68" t="s">
        <v>86</v>
      </c>
      <c r="C57" s="52" t="s">
        <v>941</v>
      </c>
      <c r="D57" s="52" t="s">
        <v>934</v>
      </c>
      <c r="E57" s="53">
        <f>COUNTIFS('0.전체'!B4:B463,'0.수행관리'!A31,'0.전체'!E4:E463,'0.수행관리'!D57)</f>
        <v>11</v>
      </c>
      <c r="F57" s="53">
        <f>COUNTIFS('0.전체'!B4:B463,'0.수행관리'!A31,'0.전체'!E4:E463,'0.수행관리'!D57,'0.전체'!N4:N463,"O")</f>
        <v>3</v>
      </c>
      <c r="G57" s="53">
        <f>COUNTIFS('0.전체'!B4:B463,'0.수행관리'!A31,'0.전체'!E4:E463,'0.수행관리'!D57,'0.전체'!O4:O463,"O")</f>
        <v>0</v>
      </c>
      <c r="H57" s="54">
        <f t="shared" si="30"/>
        <v>8</v>
      </c>
      <c r="I57" s="54">
        <f t="shared" si="31"/>
        <v>11</v>
      </c>
      <c r="J57" s="55">
        <f t="shared" si="32"/>
        <v>0.27272727272727271</v>
      </c>
      <c r="K57" s="55">
        <f t="shared" si="33"/>
        <v>0</v>
      </c>
      <c r="L57" s="59"/>
    </row>
    <row r="58" spans="1:12" ht="20" customHeight="1" outlineLevel="1">
      <c r="A58" s="429"/>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429"/>
      <c r="B59" s="254" t="s">
        <v>86</v>
      </c>
      <c r="C59" s="51" t="s">
        <v>939</v>
      </c>
      <c r="D59" s="51" t="s">
        <v>936</v>
      </c>
      <c r="E59" s="255">
        <f>COUNTIFS('0.전체'!B5:B463,'0.수행관리'!A31,'0.전체'!E5:E463,'0.수행관리'!D59)</f>
        <v>0</v>
      </c>
      <c r="F59" s="255">
        <f>COUNTIFS('0.전체'!B5:B463,'0.수행관리'!A31,'0.전체'!E5:E463,'0.수행관리'!D59,'0.전체'!N5:N463,"O")</f>
        <v>0</v>
      </c>
      <c r="G59" s="255">
        <f>COUNTIFS('0.전체'!B5:B463,'0.수행관리'!A31,'0.전체'!E5:E463,'0.수행관리'!D59,'0.전체'!O5:O463,"O")</f>
        <v>0</v>
      </c>
      <c r="H59" s="51">
        <f t="shared" si="30"/>
        <v>0</v>
      </c>
      <c r="I59" s="51">
        <f t="shared" si="31"/>
        <v>0</v>
      </c>
      <c r="J59" s="256" t="e">
        <f t="shared" si="32"/>
        <v>#DIV/0!</v>
      </c>
      <c r="K59" s="256" t="e">
        <f t="shared" si="33"/>
        <v>#DIV/0!</v>
      </c>
      <c r="L59" s="257"/>
    </row>
    <row r="60" spans="1:12" ht="20" hidden="1" customHeight="1" outlineLevel="1">
      <c r="A60" s="429"/>
      <c r="B60" s="254" t="s">
        <v>86</v>
      </c>
      <c r="C60" s="51" t="s">
        <v>939</v>
      </c>
      <c r="D60" s="51" t="s">
        <v>937</v>
      </c>
      <c r="E60" s="255">
        <f>COUNTIFS('0.전체'!B5:B463,'0.수행관리'!A31,'0.전체'!E5:E463,'0.수행관리'!D60)</f>
        <v>0</v>
      </c>
      <c r="F60" s="255">
        <f>COUNTIFS('0.전체'!B5:B463,'0.수행관리'!A31,'0.전체'!E5:E463,'0.수행관리'!D60,'0.전체'!N5:N463,"O")</f>
        <v>0</v>
      </c>
      <c r="G60" s="255">
        <f>COUNTIFS('0.전체'!B5:B463,'0.수행관리'!A31,'0.전체'!E5:E463,'0.수행관리'!D60,'0.전체'!O5:O463,"O")</f>
        <v>0</v>
      </c>
      <c r="H60" s="51">
        <f t="shared" si="30"/>
        <v>0</v>
      </c>
      <c r="I60" s="51">
        <f t="shared" si="31"/>
        <v>0</v>
      </c>
      <c r="J60" s="256" t="e">
        <f t="shared" si="32"/>
        <v>#DIV/0!</v>
      </c>
      <c r="K60" s="256" t="e">
        <f t="shared" si="33"/>
        <v>#DIV/0!</v>
      </c>
      <c r="L60" s="257"/>
    </row>
    <row r="61" spans="1:12" ht="20" hidden="1" customHeight="1" outlineLevel="1">
      <c r="A61" s="429"/>
      <c r="B61" s="254" t="s">
        <v>86</v>
      </c>
      <c r="C61" s="51" t="s">
        <v>939</v>
      </c>
      <c r="D61" s="51" t="s">
        <v>938</v>
      </c>
      <c r="E61" s="255">
        <f>COUNTIFS('0.전체'!B5:B463,'0.수행관리'!A31,'0.전체'!E5:E463,'0.수행관리'!D61)</f>
        <v>0</v>
      </c>
      <c r="F61" s="255">
        <f>COUNTIFS('0.전체'!B5:B463,'0.수행관리'!A31,'0.전체'!E5:E463,'0.수행관리'!D61,'0.전체'!N5:N463,"O")</f>
        <v>0</v>
      </c>
      <c r="G61" s="255">
        <f>COUNTIFS('0.전체'!B5:B463,'0.수행관리'!A31,'0.전체'!E5:E463,'0.수행관리'!D61,'0.전체'!O5:O463,"O")</f>
        <v>0</v>
      </c>
      <c r="H61" s="51">
        <f t="shared" si="30"/>
        <v>0</v>
      </c>
      <c r="I61" s="51">
        <f t="shared" si="31"/>
        <v>0</v>
      </c>
      <c r="J61" s="256" t="e">
        <f t="shared" si="32"/>
        <v>#DIV/0!</v>
      </c>
      <c r="K61" s="256" t="e">
        <f t="shared" si="33"/>
        <v>#DIV/0!</v>
      </c>
      <c r="L61" s="257"/>
    </row>
    <row r="62" spans="1:12" ht="20" customHeight="1" outlineLevel="1">
      <c r="A62" s="429"/>
      <c r="B62" s="68" t="s">
        <v>200</v>
      </c>
      <c r="C62" s="52" t="s">
        <v>1863</v>
      </c>
      <c r="D62" s="52" t="s">
        <v>1863</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429"/>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429"/>
      <c r="B64" s="68" t="s">
        <v>199</v>
      </c>
      <c r="C64" s="52" t="s">
        <v>944</v>
      </c>
      <c r="D64" s="52" t="s">
        <v>945</v>
      </c>
      <c r="E64" s="53">
        <f>COUNTIFS('0.전체'!B4:B463,'0.수행관리'!A31,'0.전체'!E4:E463,'0.수행관리'!D64)</f>
        <v>14</v>
      </c>
      <c r="F64" s="53">
        <f>COUNTIFS('0.전체'!B4:B463,'0.수행관리'!A31,'0.전체'!E4:E463,'0.수행관리'!D64,'0.전체'!N4:N463,"O")</f>
        <v>5</v>
      </c>
      <c r="G64" s="53">
        <f>COUNTIFS('0.전체'!B4:B463,'0.수행관리'!A31,'0.전체'!E4:E463,'0.수행관리'!D64,'0.전체'!O4:O463,"O")</f>
        <v>0</v>
      </c>
      <c r="H64" s="54">
        <f t="shared" si="30"/>
        <v>9</v>
      </c>
      <c r="I64" s="54">
        <f t="shared" si="31"/>
        <v>14</v>
      </c>
      <c r="J64" s="55">
        <f t="shared" si="32"/>
        <v>0.35714285714285715</v>
      </c>
      <c r="K64" s="55">
        <f t="shared" si="33"/>
        <v>0</v>
      </c>
      <c r="L64" s="59"/>
    </row>
    <row r="65" spans="1:14" ht="20" customHeight="1" outlineLevel="1">
      <c r="A65" s="429"/>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429"/>
      <c r="B66" s="68" t="s">
        <v>199</v>
      </c>
      <c r="C66" s="52" t="s">
        <v>944</v>
      </c>
      <c r="D66" s="52" t="s">
        <v>947</v>
      </c>
      <c r="E66" s="53">
        <f>COUNTIFS('0.전체'!B4:B463,'0.수행관리'!A31,'0.전체'!E4:E463,'0.수행관리'!D66)</f>
        <v>5</v>
      </c>
      <c r="F66" s="53">
        <f>COUNTIFS('0.전체'!B4:B463,'0.수행관리'!A31,'0.전체'!E4:E463,'0.수행관리'!D66,'0.전체'!N4:N463,"O")</f>
        <v>3</v>
      </c>
      <c r="G66" s="53">
        <f>COUNTIFS('0.전체'!B4:B463,'0.수행관리'!A31,'0.전체'!E4:E463,'0.수행관리'!D66,'0.전체'!O4:O463,"O")</f>
        <v>0</v>
      </c>
      <c r="H66" s="54">
        <f t="shared" si="30"/>
        <v>2</v>
      </c>
      <c r="I66" s="54">
        <f t="shared" si="31"/>
        <v>5</v>
      </c>
      <c r="J66" s="55">
        <f t="shared" si="32"/>
        <v>0.6</v>
      </c>
      <c r="K66" s="55">
        <f t="shared" si="33"/>
        <v>0</v>
      </c>
      <c r="L66" s="63"/>
    </row>
    <row r="67" spans="1:14">
      <c r="A67" s="440" t="s">
        <v>235</v>
      </c>
      <c r="B67" s="441"/>
      <c r="C67" s="441"/>
      <c r="D67" s="505"/>
      <c r="E67" s="60">
        <f>SUM(E31:E66)</f>
        <v>238</v>
      </c>
      <c r="F67" s="60">
        <f>SUM(F31:F66)</f>
        <v>52</v>
      </c>
      <c r="G67" s="60">
        <f>SUM(G31:G66)</f>
        <v>0</v>
      </c>
      <c r="H67" s="60">
        <f>SUM(H31:H66)</f>
        <v>186</v>
      </c>
      <c r="I67" s="60">
        <f>SUM(I31:I66)</f>
        <v>238</v>
      </c>
      <c r="J67" s="61">
        <f t="shared" si="27"/>
        <v>0.21848739495798319</v>
      </c>
      <c r="K67" s="61">
        <f t="shared" si="28"/>
        <v>0</v>
      </c>
      <c r="L67" s="62"/>
    </row>
    <row r="68" spans="1:14">
      <c r="A68" s="442" t="s">
        <v>236</v>
      </c>
      <c r="B68" s="443"/>
      <c r="C68" s="443"/>
      <c r="D68" s="502"/>
      <c r="E68" s="64">
        <f t="shared" ref="E68:I68" si="38">SUM(E9+E19+E30+E67)</f>
        <v>375</v>
      </c>
      <c r="F68" s="64">
        <f t="shared" si="38"/>
        <v>80</v>
      </c>
      <c r="G68" s="64">
        <f t="shared" si="38"/>
        <v>0</v>
      </c>
      <c r="H68" s="64">
        <f t="shared" si="38"/>
        <v>295</v>
      </c>
      <c r="I68" s="64">
        <f t="shared" si="38"/>
        <v>375</v>
      </c>
      <c r="J68" s="65">
        <f t="shared" si="27"/>
        <v>0.21333333333333335</v>
      </c>
      <c r="K68" s="65">
        <f t="shared" si="28"/>
        <v>0</v>
      </c>
      <c r="L68" s="66"/>
    </row>
    <row r="69" spans="1:14">
      <c r="N69" s="67"/>
    </row>
    <row r="70" spans="1:14">
      <c r="E70" s="495" t="s">
        <v>955</v>
      </c>
      <c r="F70" s="169">
        <f>K71</f>
        <v>60</v>
      </c>
      <c r="G70" s="169" t="s">
        <v>949</v>
      </c>
      <c r="H70" s="169" t="s">
        <v>950</v>
      </c>
      <c r="I70" s="169" t="s">
        <v>951</v>
      </c>
      <c r="J70" s="169" t="s">
        <v>953</v>
      </c>
      <c r="K70" s="169" t="s">
        <v>954</v>
      </c>
      <c r="L70" s="149" t="s">
        <v>952</v>
      </c>
    </row>
    <row r="71" spans="1:14">
      <c r="E71" s="496"/>
      <c r="F71" s="169" t="s">
        <v>1011</v>
      </c>
      <c r="G71" s="169">
        <v>20</v>
      </c>
      <c r="H71" s="169">
        <v>20</v>
      </c>
      <c r="I71" s="169">
        <v>20</v>
      </c>
      <c r="J71" s="149"/>
      <c r="K71" s="169">
        <f>SUM(G71:J71)</f>
        <v>60</v>
      </c>
      <c r="L71" s="260">
        <f>E68/K71</f>
        <v>6.25</v>
      </c>
    </row>
    <row r="72" spans="1:14">
      <c r="E72" s="258" t="s">
        <v>170</v>
      </c>
      <c r="F72" s="258">
        <v>1</v>
      </c>
      <c r="G72" s="258">
        <f>L72*G71</f>
        <v>125</v>
      </c>
      <c r="H72" s="258">
        <f>L72*H71</f>
        <v>125</v>
      </c>
      <c r="I72" s="258">
        <f>L72*I71</f>
        <v>125</v>
      </c>
      <c r="J72" s="258"/>
      <c r="K72" s="258">
        <f>E68/F72</f>
        <v>375</v>
      </c>
      <c r="L72" s="259">
        <f>K72/F70</f>
        <v>6.25</v>
      </c>
      <c r="M72">
        <f>SUM(G72:J72)</f>
        <v>375</v>
      </c>
    </row>
    <row r="73" spans="1:14">
      <c r="E73" s="258" t="s">
        <v>1012</v>
      </c>
      <c r="F73" s="258">
        <v>2</v>
      </c>
      <c r="G73" s="258">
        <f>L73*G71</f>
        <v>62.5</v>
      </c>
      <c r="H73" s="258">
        <f>L73*H71</f>
        <v>62.5</v>
      </c>
      <c r="I73" s="258">
        <f>L73*I71</f>
        <v>62.5</v>
      </c>
      <c r="J73" s="258"/>
      <c r="K73" s="258">
        <f>E68/F73</f>
        <v>187.5</v>
      </c>
      <c r="L73" s="259">
        <f>K73/F70</f>
        <v>3.125</v>
      </c>
      <c r="M73">
        <f t="shared" ref="M73:M76" si="39">SUM(G73:J73)</f>
        <v>187.5</v>
      </c>
    </row>
    <row r="74" spans="1:14">
      <c r="E74" s="258" t="s">
        <v>1012</v>
      </c>
      <c r="F74" s="258">
        <v>3</v>
      </c>
      <c r="G74" s="258">
        <f>L74*G71</f>
        <v>41.666666666666671</v>
      </c>
      <c r="H74" s="258">
        <f>L74*H71</f>
        <v>41.666666666666671</v>
      </c>
      <c r="I74" s="258">
        <f>L74*I71</f>
        <v>41.666666666666671</v>
      </c>
      <c r="J74" s="258"/>
      <c r="K74" s="258">
        <f>E68/F74</f>
        <v>125</v>
      </c>
      <c r="L74" s="259">
        <f>K74/F70</f>
        <v>2.0833333333333335</v>
      </c>
      <c r="M74">
        <f t="shared" si="39"/>
        <v>125.00000000000001</v>
      </c>
    </row>
    <row r="75" spans="1:14">
      <c r="E75" s="258" t="s">
        <v>1012</v>
      </c>
      <c r="F75" s="258">
        <v>4</v>
      </c>
      <c r="G75" s="258">
        <f>L75*G71</f>
        <v>31.25</v>
      </c>
      <c r="H75" s="258">
        <f>L75*H71</f>
        <v>31.25</v>
      </c>
      <c r="I75" s="258">
        <f>L75*I71</f>
        <v>31.25</v>
      </c>
      <c r="J75" s="258"/>
      <c r="K75" s="258">
        <f>E68/F75</f>
        <v>93.75</v>
      </c>
      <c r="L75" s="259">
        <f>K75/F70</f>
        <v>1.5625</v>
      </c>
      <c r="M75">
        <f t="shared" si="39"/>
        <v>93.75</v>
      </c>
    </row>
    <row r="76" spans="1:14">
      <c r="E76" s="258" t="s">
        <v>1012</v>
      </c>
      <c r="F76" s="258">
        <v>5</v>
      </c>
      <c r="G76" s="258">
        <f>L76*G71</f>
        <v>25</v>
      </c>
      <c r="H76" s="258">
        <f>L76*H71</f>
        <v>25</v>
      </c>
      <c r="I76" s="258">
        <f>L76*I71</f>
        <v>25</v>
      </c>
      <c r="J76" s="258"/>
      <c r="K76" s="258">
        <f>E68/F76</f>
        <v>75</v>
      </c>
      <c r="L76" s="259">
        <f>K76/F70</f>
        <v>1.25</v>
      </c>
      <c r="M76">
        <f t="shared" si="39"/>
        <v>75</v>
      </c>
    </row>
    <row r="78" spans="1:14">
      <c r="M78">
        <f>COUNTIF('0.전체'!G5:G378,"기능개선")</f>
        <v>223</v>
      </c>
    </row>
    <row r="81" spans="3:20">
      <c r="C81" t="s">
        <v>1167</v>
      </c>
      <c r="D81" t="s">
        <v>2165</v>
      </c>
      <c r="E81" s="272">
        <f>COUNTIF('0.전체'!G4:G463,'0.수행관리'!D81)</f>
        <v>13</v>
      </c>
      <c r="F81" s="273">
        <f>COUNTIFS('0.전체'!G4:G463,'0.수행관리'!D81,'0.전체'!N4:N463,"O")</f>
        <v>13</v>
      </c>
      <c r="G81" s="371">
        <f>F81/E81</f>
        <v>1</v>
      </c>
      <c r="H81" s="272"/>
      <c r="I81" s="272"/>
      <c r="J81" s="273"/>
      <c r="K81" s="273"/>
      <c r="L81" s="273"/>
      <c r="M81" s="490" t="s">
        <v>2160</v>
      </c>
      <c r="N81" s="490"/>
      <c r="O81" s="490"/>
      <c r="P81" s="490"/>
      <c r="Q81" s="490"/>
      <c r="R81" s="490"/>
      <c r="S81" s="490"/>
      <c r="T81" s="490"/>
    </row>
    <row r="82" spans="3:20">
      <c r="C82" t="s">
        <v>1867</v>
      </c>
      <c r="D82" t="s">
        <v>1386</v>
      </c>
      <c r="E82" s="272">
        <f>COUNTIF('0.전체'!G4:G464,'0.수행관리'!D82)</f>
        <v>5</v>
      </c>
      <c r="F82" s="273">
        <f>COUNTIFS('0.전체'!G4:G463,'0.수행관리'!D82,'0.전체'!N4:N463,"O")</f>
        <v>5</v>
      </c>
      <c r="G82" s="371">
        <f t="shared" ref="G82:G92" si="40">F82/E82</f>
        <v>1</v>
      </c>
      <c r="H82" s="272"/>
      <c r="I82" s="272"/>
      <c r="J82" s="273"/>
      <c r="K82" s="273"/>
      <c r="L82" s="273"/>
      <c r="M82" s="491"/>
      <c r="N82" s="491"/>
      <c r="O82" s="491"/>
      <c r="P82" s="491"/>
      <c r="Q82" s="491"/>
      <c r="R82" s="491"/>
      <c r="S82" s="491"/>
      <c r="T82" s="491"/>
    </row>
    <row r="83" spans="3:20">
      <c r="C83" t="s">
        <v>1868</v>
      </c>
      <c r="D83" t="s">
        <v>1286</v>
      </c>
      <c r="E83" s="272">
        <f>COUNTIF('0.전체'!G4:G465,'0.수행관리'!D83)</f>
        <v>4</v>
      </c>
      <c r="F83" s="273">
        <f>COUNTIFS('0.전체'!G4:G463,'0.수행관리'!D83,'0.전체'!N4:N463,"O")</f>
        <v>0</v>
      </c>
      <c r="G83" s="371">
        <f t="shared" si="40"/>
        <v>0</v>
      </c>
      <c r="H83" s="272"/>
      <c r="I83" s="272"/>
      <c r="J83" s="273"/>
      <c r="K83" s="273"/>
      <c r="L83" s="273"/>
      <c r="M83" s="492" t="s">
        <v>1967</v>
      </c>
      <c r="N83" s="494" t="s">
        <v>1962</v>
      </c>
      <c r="O83" s="365" t="s">
        <v>949</v>
      </c>
      <c r="P83" s="365" t="s">
        <v>950</v>
      </c>
      <c r="Q83" s="365" t="s">
        <v>951</v>
      </c>
      <c r="R83" s="365" t="s">
        <v>1963</v>
      </c>
      <c r="S83" s="365" t="s">
        <v>1965</v>
      </c>
      <c r="T83" s="494" t="s">
        <v>1964</v>
      </c>
    </row>
    <row r="84" spans="3:20">
      <c r="C84" t="s">
        <v>1865</v>
      </c>
      <c r="D84" t="s">
        <v>1224</v>
      </c>
      <c r="E84" s="272">
        <f>COUNTIF('0.전체'!G4:G466,'0.수행관리'!D84)</f>
        <v>9</v>
      </c>
      <c r="F84" s="273">
        <f>COUNTIFS('0.전체'!G4:G463,'0.수행관리'!D84,'0.전체'!N4:N463,"O")</f>
        <v>9</v>
      </c>
      <c r="G84" s="371">
        <f t="shared" si="40"/>
        <v>1</v>
      </c>
      <c r="H84" s="272"/>
      <c r="I84" s="272"/>
      <c r="J84" s="273"/>
      <c r="K84" s="273"/>
      <c r="L84" s="273"/>
      <c r="M84" s="493"/>
      <c r="N84" s="493"/>
      <c r="O84" s="365">
        <v>0</v>
      </c>
      <c r="P84" s="365">
        <v>20</v>
      </c>
      <c r="Q84" s="365">
        <v>20</v>
      </c>
      <c r="R84" s="365">
        <v>20</v>
      </c>
      <c r="S84" s="365">
        <f>SUM(O84:R84)</f>
        <v>60</v>
      </c>
      <c r="T84" s="493"/>
    </row>
    <row r="85" spans="3:20">
      <c r="C85" t="s">
        <v>1869</v>
      </c>
      <c r="D85" t="s">
        <v>1166</v>
      </c>
      <c r="E85" s="272">
        <f>COUNTIF('0.전체'!G4:G467,'0.수행관리'!D85)</f>
        <v>33</v>
      </c>
      <c r="F85" s="273">
        <f>COUNTIFS('0.전체'!G4:G463,'0.수행관리'!D85,'0.전체'!N4:N463,"O")</f>
        <v>33</v>
      </c>
      <c r="G85" s="371">
        <f t="shared" si="40"/>
        <v>1</v>
      </c>
      <c r="H85" s="272"/>
      <c r="I85" s="272"/>
      <c r="J85" s="273"/>
      <c r="K85" s="273"/>
      <c r="L85" s="273"/>
      <c r="M85" s="364"/>
      <c r="N85" s="258">
        <v>1</v>
      </c>
      <c r="O85" s="364">
        <f>O84*T85</f>
        <v>0</v>
      </c>
      <c r="P85" s="364">
        <f>P84*T85</f>
        <v>84.666666666666671</v>
      </c>
      <c r="Q85" s="364">
        <f>Q84*T85</f>
        <v>84.666666666666671</v>
      </c>
      <c r="R85" s="364">
        <f>R84*T85</f>
        <v>84.666666666666671</v>
      </c>
      <c r="S85" s="364">
        <f>S84*T85</f>
        <v>254</v>
      </c>
      <c r="T85" s="364">
        <f>((E90+E91)/S84)/N85</f>
        <v>4.2333333333333334</v>
      </c>
    </row>
    <row r="86" spans="3:20">
      <c r="C86" t="s">
        <v>1870</v>
      </c>
      <c r="D86" t="s">
        <v>1380</v>
      </c>
      <c r="E86" s="272">
        <f>COUNTIF('0.전체'!G4:G468,'0.수행관리'!D86)</f>
        <v>23</v>
      </c>
      <c r="F86" s="273">
        <f>COUNTIFS('0.전체'!G4:G463,'0.수행관리'!D86,'0.전체'!N4:N463,"O")</f>
        <v>0</v>
      </c>
      <c r="G86" s="371">
        <f t="shared" si="40"/>
        <v>0</v>
      </c>
      <c r="H86" s="272"/>
      <c r="I86" s="272"/>
      <c r="J86" s="273"/>
      <c r="K86" s="273"/>
      <c r="L86" s="273"/>
      <c r="M86" s="366" t="s">
        <v>1966</v>
      </c>
      <c r="N86" s="367">
        <v>2</v>
      </c>
      <c r="O86" s="366">
        <f>O84*T86</f>
        <v>0</v>
      </c>
      <c r="P86" s="366">
        <f>P84*T86</f>
        <v>42.333333333333336</v>
      </c>
      <c r="Q86" s="366">
        <f>Q84*T86</f>
        <v>42.333333333333336</v>
      </c>
      <c r="R86" s="366">
        <f>R84*T86</f>
        <v>42.333333333333336</v>
      </c>
      <c r="S86" s="366">
        <f>S84*T86</f>
        <v>127</v>
      </c>
      <c r="T86" s="366">
        <f>((E90+E91)/S84)/N86</f>
        <v>2.1166666666666667</v>
      </c>
    </row>
    <row r="87" spans="3:20">
      <c r="C87" t="s">
        <v>1871</v>
      </c>
      <c r="D87" t="s">
        <v>1381</v>
      </c>
      <c r="E87" s="272">
        <f>COUNTIF('0.전체'!G4:G469,'0.수행관리'!D87)</f>
        <v>12</v>
      </c>
      <c r="F87" s="273">
        <f>COUNTIFS('0.전체'!G4:G463,'0.수행관리'!D87,'0.전체'!N4:N463,"O")</f>
        <v>0</v>
      </c>
      <c r="G87" s="371">
        <f t="shared" si="40"/>
        <v>0</v>
      </c>
      <c r="H87" s="272"/>
      <c r="I87" s="272"/>
      <c r="J87" s="273"/>
      <c r="K87" s="273"/>
      <c r="L87" s="273"/>
      <c r="M87" s="364"/>
      <c r="N87" s="258">
        <v>3</v>
      </c>
      <c r="O87" s="364">
        <f>O84*T87</f>
        <v>0</v>
      </c>
      <c r="P87" s="364">
        <f>P84*T87</f>
        <v>28.222222222222225</v>
      </c>
      <c r="Q87" s="364">
        <f>Q84*T87</f>
        <v>28.222222222222225</v>
      </c>
      <c r="R87" s="364">
        <f>R84*T87</f>
        <v>28.222222222222225</v>
      </c>
      <c r="S87" s="364">
        <f>S84*T87</f>
        <v>84.666666666666671</v>
      </c>
      <c r="T87" s="364">
        <f>((E90+E91)/S84)/N87</f>
        <v>1.4111111111111112</v>
      </c>
    </row>
    <row r="88" spans="3:20">
      <c r="C88" t="s">
        <v>1872</v>
      </c>
      <c r="D88" t="s">
        <v>1377</v>
      </c>
      <c r="E88" s="272">
        <f>COUNTIF('0.전체'!G4:G470,'0.수행관리'!D88)</f>
        <v>4</v>
      </c>
      <c r="F88" s="273">
        <f>COUNTIFS('0.전체'!G4:G463,'0.수행관리'!D88,'0.전체'!N4:N463,"O")</f>
        <v>4</v>
      </c>
      <c r="G88" s="371">
        <f t="shared" si="40"/>
        <v>1</v>
      </c>
      <c r="H88" s="272"/>
      <c r="I88" s="272"/>
      <c r="J88" s="273"/>
      <c r="K88" s="273"/>
      <c r="L88" s="273"/>
      <c r="M88" s="364"/>
      <c r="N88" s="258">
        <v>4</v>
      </c>
      <c r="O88" s="364">
        <f>O84*T88</f>
        <v>0</v>
      </c>
      <c r="P88" s="364">
        <f>P84*T88</f>
        <v>21.166666666666668</v>
      </c>
      <c r="Q88" s="364">
        <f>Q84*T88</f>
        <v>21.166666666666668</v>
      </c>
      <c r="R88" s="364">
        <f>R84*T88</f>
        <v>21.166666666666668</v>
      </c>
      <c r="S88" s="364">
        <f>S84*T88</f>
        <v>63.5</v>
      </c>
      <c r="T88" s="364">
        <f>((E90+E91)/S84)/N88</f>
        <v>1.0583333333333333</v>
      </c>
    </row>
    <row r="89" spans="3:20">
      <c r="C89" t="s">
        <v>1866</v>
      </c>
      <c r="D89" t="s">
        <v>1288</v>
      </c>
      <c r="E89" s="272">
        <f>COUNTIF('0.전체'!G4:G471,'0.수행관리'!D89)</f>
        <v>18</v>
      </c>
      <c r="F89" s="273">
        <f>COUNTIFS('0.전체'!G4:G463,'0.수행관리'!D89,'0.전체'!N4:N463,"O")</f>
        <v>13</v>
      </c>
      <c r="G89" s="371">
        <f t="shared" si="40"/>
        <v>0.72222222222222221</v>
      </c>
      <c r="H89" s="272"/>
      <c r="I89" s="272"/>
      <c r="J89" s="273"/>
      <c r="K89" s="273"/>
      <c r="L89" s="273"/>
      <c r="M89" s="364"/>
      <c r="N89" s="258">
        <v>5</v>
      </c>
      <c r="O89" s="364">
        <f>O84*T89</f>
        <v>0</v>
      </c>
      <c r="P89" s="364">
        <f>P84*T89</f>
        <v>16.933333333333334</v>
      </c>
      <c r="Q89" s="364">
        <f>Q84*T89</f>
        <v>16.933333333333334</v>
      </c>
      <c r="R89" s="364">
        <f>R84*T89</f>
        <v>16.933333333333334</v>
      </c>
      <c r="S89" s="364">
        <f>S84*T89</f>
        <v>50.8</v>
      </c>
      <c r="T89" s="364">
        <f>((E90+E91)/S84)/N89</f>
        <v>0.84666666666666668</v>
      </c>
    </row>
    <row r="90" spans="3:20">
      <c r="C90" t="s">
        <v>1875</v>
      </c>
      <c r="D90" t="s">
        <v>1873</v>
      </c>
      <c r="E90" s="272">
        <f>COUNTIF('0.전체'!G4:G472,'0.수행관리'!D90)</f>
        <v>223</v>
      </c>
      <c r="F90" s="273">
        <f>COUNTIFS('0.전체'!G4:G463,'0.수행관리'!D90,'0.전체'!N4:N463,"O")</f>
        <v>3</v>
      </c>
      <c r="G90" s="371">
        <f t="shared" si="40"/>
        <v>1.3452914798206279E-2</v>
      </c>
      <c r="H90" s="272"/>
      <c r="I90" s="272"/>
      <c r="J90" s="273"/>
      <c r="K90" s="273"/>
      <c r="L90" s="273"/>
    </row>
    <row r="91" spans="3:20">
      <c r="C91" t="s">
        <v>1874</v>
      </c>
      <c r="D91" t="s">
        <v>1874</v>
      </c>
      <c r="E91" s="272">
        <f>COUNTIF('0.전체'!G4:G472,'0.수행관리'!D91)</f>
        <v>31</v>
      </c>
      <c r="F91" s="273">
        <f>COUNTIFS('0.전체'!G4:G463,'0.수행관리'!D91,'0.전체'!N4:N463,"O")</f>
        <v>0</v>
      </c>
      <c r="G91" s="371">
        <f t="shared" si="40"/>
        <v>0</v>
      </c>
      <c r="H91" s="272"/>
      <c r="I91" s="272"/>
    </row>
    <row r="92" spans="3:20">
      <c r="D92" t="s">
        <v>2208</v>
      </c>
      <c r="E92" s="272">
        <f>SUM(E81:E91)</f>
        <v>375</v>
      </c>
      <c r="F92" s="272">
        <f>SUM(F81:F91)</f>
        <v>80</v>
      </c>
      <c r="G92" s="371">
        <f t="shared" si="40"/>
        <v>0.21333333333333335</v>
      </c>
      <c r="H92" s="272"/>
      <c r="I92" s="272"/>
      <c r="M92" s="490" t="s">
        <v>2129</v>
      </c>
      <c r="N92" s="490"/>
      <c r="O92" s="490"/>
      <c r="P92" s="490"/>
      <c r="Q92" s="490"/>
      <c r="R92" s="490"/>
      <c r="S92" s="490"/>
      <c r="T92" s="490"/>
    </row>
    <row r="93" spans="3:20">
      <c r="M93" s="491"/>
      <c r="N93" s="491"/>
      <c r="O93" s="491"/>
      <c r="P93" s="491"/>
      <c r="Q93" s="491"/>
      <c r="R93" s="491"/>
      <c r="S93" s="491"/>
      <c r="T93" s="491"/>
    </row>
    <row r="94" spans="3:20">
      <c r="M94" s="492" t="s">
        <v>955</v>
      </c>
      <c r="N94" s="494" t="s">
        <v>1011</v>
      </c>
      <c r="O94" s="365" t="s">
        <v>949</v>
      </c>
      <c r="P94" s="365" t="s">
        <v>950</v>
      </c>
      <c r="Q94" s="365" t="s">
        <v>951</v>
      </c>
      <c r="R94" s="365" t="s">
        <v>1963</v>
      </c>
      <c r="S94" s="365" t="s">
        <v>1965</v>
      </c>
      <c r="T94" s="494" t="s">
        <v>952</v>
      </c>
    </row>
    <row r="95" spans="3:20">
      <c r="M95" s="493"/>
      <c r="N95" s="493"/>
      <c r="O95" s="365">
        <v>24</v>
      </c>
      <c r="P95" s="365"/>
      <c r="Q95" s="365"/>
      <c r="R95" s="365"/>
      <c r="S95" s="365">
        <f>SUM(O95:R95)</f>
        <v>24</v>
      </c>
      <c r="T95" s="493"/>
    </row>
    <row r="96" spans="3:20">
      <c r="M96" s="364" t="s">
        <v>1969</v>
      </c>
      <c r="N96" s="258">
        <v>1</v>
      </c>
      <c r="O96" s="364">
        <f>O95*T96</f>
        <v>55</v>
      </c>
      <c r="P96" s="364">
        <f>P95*T96</f>
        <v>0</v>
      </c>
      <c r="Q96" s="364">
        <f>Q95*T96</f>
        <v>0</v>
      </c>
      <c r="R96" s="364">
        <f>R95*T96</f>
        <v>0</v>
      </c>
      <c r="S96" s="364">
        <f>S95*T96</f>
        <v>55</v>
      </c>
      <c r="T96" s="364">
        <f>((E81+E82+E85+E88)/S95)/N96</f>
        <v>2.2916666666666665</v>
      </c>
    </row>
    <row r="97" spans="4:20">
      <c r="M97" s="366" t="s">
        <v>1980</v>
      </c>
      <c r="N97" s="367">
        <v>1</v>
      </c>
      <c r="O97" s="366">
        <f>O95*T97</f>
        <v>66</v>
      </c>
      <c r="P97" s="366">
        <f>P95*T97</f>
        <v>0</v>
      </c>
      <c r="Q97" s="366">
        <f>Q95*T97</f>
        <v>0</v>
      </c>
      <c r="R97" s="366">
        <f>R95*T97</f>
        <v>0</v>
      </c>
      <c r="S97" s="366">
        <f>S95*T97</f>
        <v>66</v>
      </c>
      <c r="T97" s="366">
        <f>((E84+E89+E87+E83+E86)/S95)/N97</f>
        <v>2.75</v>
      </c>
    </row>
    <row r="98" spans="4:20">
      <c r="M98" s="364"/>
      <c r="N98" s="258">
        <v>2</v>
      </c>
      <c r="O98" s="364">
        <f>O95*T98</f>
        <v>15.5</v>
      </c>
      <c r="P98" s="364">
        <f>P95*T98</f>
        <v>0</v>
      </c>
      <c r="Q98" s="364">
        <f>Q95*T98</f>
        <v>0</v>
      </c>
      <c r="R98" s="364">
        <f>R95*T98</f>
        <v>0</v>
      </c>
      <c r="S98" s="364">
        <f>S95*T98</f>
        <v>15.5</v>
      </c>
      <c r="T98" s="364">
        <f>((E81+E89)/S95)/N98</f>
        <v>0.64583333333333337</v>
      </c>
    </row>
    <row r="99" spans="4:20">
      <c r="M99" s="364"/>
      <c r="N99" s="258">
        <v>4</v>
      </c>
      <c r="O99" s="364">
        <f>O95*T99</f>
        <v>7.75</v>
      </c>
      <c r="P99" s="364">
        <f>P95*T99</f>
        <v>0</v>
      </c>
      <c r="Q99" s="364">
        <f>Q95*T99</f>
        <v>0</v>
      </c>
      <c r="R99" s="364">
        <f>R95*T99</f>
        <v>0</v>
      </c>
      <c r="S99" s="364">
        <f>S95*T99</f>
        <v>7.75</v>
      </c>
      <c r="T99" s="364">
        <f>((E81+E89)/S95)/N99</f>
        <v>0.32291666666666669</v>
      </c>
    </row>
    <row r="100" spans="4:20">
      <c r="D100" t="s">
        <v>1876</v>
      </c>
      <c r="E100" s="274">
        <f>SUM(E81:E89)</f>
        <v>121</v>
      </c>
      <c r="M100" s="364"/>
      <c r="N100" s="258">
        <v>5</v>
      </c>
      <c r="O100" s="364">
        <f>O95*T100</f>
        <v>6.2000000000000011</v>
      </c>
      <c r="P100" s="364">
        <f>P95*T100</f>
        <v>0</v>
      </c>
      <c r="Q100" s="364">
        <f>Q95*T100</f>
        <v>0</v>
      </c>
      <c r="R100" s="364">
        <f>R95*T100</f>
        <v>0</v>
      </c>
      <c r="S100" s="364">
        <f>S95*T100</f>
        <v>6.2000000000000011</v>
      </c>
      <c r="T100" s="364">
        <f>((E81+E89)/S95)/N100</f>
        <v>0.25833333333333336</v>
      </c>
    </row>
    <row r="101" spans="4:20">
      <c r="D101" t="s">
        <v>1875</v>
      </c>
      <c r="E101" s="274">
        <f>E90</f>
        <v>223</v>
      </c>
    </row>
    <row r="102" spans="4:20">
      <c r="D102" t="s">
        <v>1874</v>
      </c>
      <c r="E102" s="274">
        <f>E91</f>
        <v>31</v>
      </c>
    </row>
    <row r="116" spans="4:7">
      <c r="D116" t="s">
        <v>1877</v>
      </c>
      <c r="E116">
        <f>E9</f>
        <v>42</v>
      </c>
    </row>
    <row r="117" spans="4:7">
      <c r="D117" t="s">
        <v>1878</v>
      </c>
      <c r="E117">
        <f>E19</f>
        <v>15</v>
      </c>
    </row>
    <row r="118" spans="4:7">
      <c r="D118" t="s">
        <v>1879</v>
      </c>
      <c r="E118">
        <f>E30</f>
        <v>80</v>
      </c>
    </row>
    <row r="119" spans="4:7">
      <c r="D119" t="s">
        <v>1880</v>
      </c>
      <c r="E119">
        <f>E67</f>
        <v>238</v>
      </c>
    </row>
    <row r="126" spans="4:7">
      <c r="D126" t="s">
        <v>2204</v>
      </c>
      <c r="E126">
        <f>E9</f>
        <v>42</v>
      </c>
      <c r="F126">
        <f>F9</f>
        <v>6</v>
      </c>
      <c r="G126" s="372">
        <f>J9</f>
        <v>0.14285714285714285</v>
      </c>
    </row>
    <row r="127" spans="4:7">
      <c r="D127" t="s">
        <v>2205</v>
      </c>
      <c r="E127">
        <f>E19</f>
        <v>15</v>
      </c>
      <c r="F127">
        <f>F19</f>
        <v>4</v>
      </c>
      <c r="G127" s="372">
        <f>J19</f>
        <v>0.26666666666666666</v>
      </c>
    </row>
    <row r="128" spans="4:7">
      <c r="D128" t="s">
        <v>2206</v>
      </c>
      <c r="E128">
        <f>E30</f>
        <v>80</v>
      </c>
      <c r="F128">
        <f>F30</f>
        <v>18</v>
      </c>
      <c r="G128" s="372">
        <f>J30</f>
        <v>0.22500000000000001</v>
      </c>
    </row>
    <row r="129" spans="4:7">
      <c r="D129" t="s">
        <v>2207</v>
      </c>
      <c r="E129">
        <f>E67</f>
        <v>238</v>
      </c>
      <c r="F129">
        <f>F67</f>
        <v>52</v>
      </c>
      <c r="G129" s="372">
        <f>J67</f>
        <v>0.21848739495798319</v>
      </c>
    </row>
    <row r="130" spans="4:7">
      <c r="D130" t="s">
        <v>2208</v>
      </c>
      <c r="E130">
        <f>E68</f>
        <v>375</v>
      </c>
      <c r="F130">
        <f>F68</f>
        <v>80</v>
      </c>
      <c r="G130" s="372">
        <f>J68</f>
        <v>0.21333333333333335</v>
      </c>
    </row>
  </sheetData>
  <mergeCells count="35">
    <mergeCell ref="V4:V5"/>
    <mergeCell ref="M83:M84"/>
    <mergeCell ref="N83:N84"/>
    <mergeCell ref="T83:T84"/>
    <mergeCell ref="M81:T82"/>
    <mergeCell ref="N4:N5"/>
    <mergeCell ref="O4:O5"/>
    <mergeCell ref="P4:Q4"/>
    <mergeCell ref="R4:S4"/>
    <mergeCell ref="T4:U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M92:T93"/>
    <mergeCell ref="M94:M95"/>
    <mergeCell ref="N94:N95"/>
    <mergeCell ref="T94:T95"/>
    <mergeCell ref="E70:E71"/>
  </mergeCells>
  <phoneticPr fontId="1" type="noConversion"/>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463"/>
  <sheetViews>
    <sheetView tabSelected="1" zoomScale="117" zoomScaleNormal="120" workbookViewId="0">
      <pane xSplit="1" ySplit="3" topLeftCell="H107" activePane="bottomRight" state="frozen"/>
      <selection pane="topRight" activeCell="B1" sqref="B1"/>
      <selection pane="bottomLeft" activeCell="A4" sqref="A4"/>
      <selection pane="bottomRight" activeCell="O3" sqref="O3"/>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23" customWidth="1"/>
    <col min="7" max="7" width="21.83203125" customWidth="1"/>
    <col min="8" max="8" width="112.6640625" style="384" customWidth="1"/>
    <col min="9" max="9" width="58.1640625" bestFit="1" customWidth="1"/>
    <col min="13" max="13" width="13" bestFit="1" customWidth="1"/>
    <col min="14" max="15" width="11.83203125" bestFit="1" customWidth="1"/>
    <col min="16" max="16" width="33" bestFit="1" customWidth="1"/>
  </cols>
  <sheetData>
    <row r="1" spans="1:17" ht="18" thickBot="1"/>
    <row r="2" spans="1:17">
      <c r="A2" s="509" t="s">
        <v>177</v>
      </c>
      <c r="B2" s="509" t="s">
        <v>3</v>
      </c>
      <c r="C2" s="511" t="s">
        <v>1</v>
      </c>
      <c r="D2" s="511" t="s">
        <v>2</v>
      </c>
      <c r="E2" s="511" t="s">
        <v>4</v>
      </c>
      <c r="F2" s="513" t="s">
        <v>1015</v>
      </c>
      <c r="G2" s="513" t="s">
        <v>1016</v>
      </c>
      <c r="H2" s="513" t="s">
        <v>168</v>
      </c>
      <c r="I2" s="511" t="s">
        <v>169</v>
      </c>
      <c r="J2" s="511" t="s">
        <v>170</v>
      </c>
      <c r="K2" s="514" t="s">
        <v>171</v>
      </c>
      <c r="L2" s="515"/>
      <c r="M2" s="511" t="s">
        <v>173</v>
      </c>
      <c r="N2" s="514" t="s">
        <v>176</v>
      </c>
      <c r="O2" s="515"/>
      <c r="P2" s="516" t="s">
        <v>119</v>
      </c>
    </row>
    <row r="3" spans="1:17" ht="18" thickBot="1">
      <c r="A3" s="510"/>
      <c r="B3" s="510"/>
      <c r="C3" s="512"/>
      <c r="D3" s="512"/>
      <c r="E3" s="512"/>
      <c r="F3" s="512"/>
      <c r="G3" s="512"/>
      <c r="H3" s="512"/>
      <c r="I3" s="512"/>
      <c r="J3" s="512"/>
      <c r="K3" s="45" t="s">
        <v>160</v>
      </c>
      <c r="L3" s="45" t="s">
        <v>172</v>
      </c>
      <c r="M3" s="512"/>
      <c r="N3" s="45" t="s">
        <v>174</v>
      </c>
      <c r="O3" s="45" t="s">
        <v>175</v>
      </c>
      <c r="P3" s="517"/>
    </row>
    <row r="4" spans="1:17" hidden="1">
      <c r="A4" s="224">
        <v>4</v>
      </c>
      <c r="B4" s="225" t="s">
        <v>1084</v>
      </c>
      <c r="C4" s="226" t="s">
        <v>192</v>
      </c>
      <c r="D4" s="226" t="s">
        <v>192</v>
      </c>
      <c r="E4" s="226" t="s">
        <v>192</v>
      </c>
      <c r="F4" s="262" t="s">
        <v>1025</v>
      </c>
      <c r="G4" s="262" t="s">
        <v>1223</v>
      </c>
      <c r="H4" s="239" t="s">
        <v>1089</v>
      </c>
      <c r="I4" s="225" t="s">
        <v>1088</v>
      </c>
      <c r="J4" s="227" t="s">
        <v>1979</v>
      </c>
      <c r="K4" s="227" t="s">
        <v>2034</v>
      </c>
      <c r="L4" s="227" t="s">
        <v>2034</v>
      </c>
      <c r="M4" s="227" t="s">
        <v>2161</v>
      </c>
      <c r="N4" s="227" t="s">
        <v>2162</v>
      </c>
      <c r="O4" s="227"/>
      <c r="P4" s="228"/>
      <c r="Q4" s="399" t="str">
        <f>"오류수정."&amp;B4&amp;"."&amp;A4&amp;"."&amp;I4 &amp;"-" &amp;F4</f>
        <v>오류수정.1.공통.4.01. 공통_2024.01.05 3페이지-행정구역 - 위치지정 도움말 문구 변경</v>
      </c>
    </row>
    <row r="5" spans="1:17" hidden="1">
      <c r="A5" s="373">
        <v>18</v>
      </c>
      <c r="B5" s="225" t="s">
        <v>1084</v>
      </c>
      <c r="C5" s="226" t="s">
        <v>192</v>
      </c>
      <c r="D5" s="226" t="s">
        <v>192</v>
      </c>
      <c r="E5" s="226" t="s">
        <v>192</v>
      </c>
      <c r="F5" s="262" t="s">
        <v>1049</v>
      </c>
      <c r="G5" s="262" t="s">
        <v>1223</v>
      </c>
      <c r="H5" s="239" t="s">
        <v>1047</v>
      </c>
      <c r="I5" s="225" t="s">
        <v>1109</v>
      </c>
      <c r="J5" s="227" t="s">
        <v>1979</v>
      </c>
      <c r="K5" s="227" t="s">
        <v>2034</v>
      </c>
      <c r="L5" s="227" t="s">
        <v>2034</v>
      </c>
      <c r="M5" s="227" t="s">
        <v>2161</v>
      </c>
      <c r="N5" s="227" t="s">
        <v>2162</v>
      </c>
      <c r="O5" s="227"/>
      <c r="P5" s="228"/>
      <c r="Q5" s="399" t="str">
        <f>"오류수정."&amp;B5&amp;"."&amp;A5&amp;"."&amp;I5 &amp;"-" &amp;F5</f>
        <v>오류수정.1.공통.18.01. 공통_2024.01.05 16페이지-영상 이미지 종류 선택 도움말 문구 변경</v>
      </c>
    </row>
    <row r="6" spans="1:17" hidden="1">
      <c r="A6" s="374">
        <v>23</v>
      </c>
      <c r="B6" s="225" t="s">
        <v>1084</v>
      </c>
      <c r="C6" s="226" t="s">
        <v>1111</v>
      </c>
      <c r="D6" s="226" t="s">
        <v>1111</v>
      </c>
      <c r="E6" s="226" t="s">
        <v>1111</v>
      </c>
      <c r="F6" s="226" t="s">
        <v>1059</v>
      </c>
      <c r="G6" s="226" t="s">
        <v>1223</v>
      </c>
      <c r="H6" s="230" t="s">
        <v>1116</v>
      </c>
      <c r="I6" s="225" t="s">
        <v>1117</v>
      </c>
      <c r="J6" s="231" t="s">
        <v>1979</v>
      </c>
      <c r="K6" s="231" t="s">
        <v>2034</v>
      </c>
      <c r="L6" s="231" t="s">
        <v>2034</v>
      </c>
      <c r="M6" s="231" t="s">
        <v>2161</v>
      </c>
      <c r="N6" s="231" t="s">
        <v>2172</v>
      </c>
      <c r="O6" s="231"/>
      <c r="P6" s="232"/>
      <c r="Q6" s="399" t="str">
        <f>"오류수정."&amp;B6&amp;"."&amp;A6&amp;"."&amp;I6 &amp;"-" &amp;F6</f>
        <v>오류수정.1.공통.23.02. 기타도구_2024.01.08 4페이지-스크린캡쳐 기능 개선</v>
      </c>
    </row>
    <row r="7" spans="1:17">
      <c r="A7" s="224">
        <v>215</v>
      </c>
      <c r="B7" s="225" t="s">
        <v>190</v>
      </c>
      <c r="C7" s="230" t="s">
        <v>1643</v>
      </c>
      <c r="D7" s="230" t="s">
        <v>1703</v>
      </c>
      <c r="E7" s="230" t="s">
        <v>1704</v>
      </c>
      <c r="F7" s="230"/>
      <c r="G7" s="230" t="s">
        <v>2163</v>
      </c>
      <c r="H7" s="237" t="s">
        <v>1709</v>
      </c>
      <c r="I7" s="239" t="s">
        <v>1706</v>
      </c>
      <c r="J7" s="231" t="s">
        <v>1968</v>
      </c>
      <c r="K7" s="231" t="s">
        <v>2034</v>
      </c>
      <c r="L7" s="231" t="s">
        <v>2041</v>
      </c>
      <c r="M7" s="231" t="s">
        <v>2133</v>
      </c>
      <c r="N7" s="231" t="s">
        <v>2162</v>
      </c>
      <c r="O7" s="231"/>
      <c r="P7" s="232"/>
      <c r="Q7" s="399" t="str">
        <f>"오류수정."&amp;B7&amp;"."&amp;A7&amp;"."&amp;I7 &amp;"-" &amp;F7</f>
        <v>오류수정.4.서비스.215.02. 문화재공간분석_2024.01.03 20page-</v>
      </c>
    </row>
    <row r="8" spans="1:17">
      <c r="A8" s="373">
        <v>228</v>
      </c>
      <c r="B8" s="225" t="s">
        <v>190</v>
      </c>
      <c r="C8" s="230" t="s">
        <v>1710</v>
      </c>
      <c r="D8" s="230" t="s">
        <v>743</v>
      </c>
      <c r="E8" s="230" t="s">
        <v>1715</v>
      </c>
      <c r="F8" s="230" t="s">
        <v>1716</v>
      </c>
      <c r="G8" s="230" t="s">
        <v>1708</v>
      </c>
      <c r="H8" s="237" t="s">
        <v>1733</v>
      </c>
      <c r="I8" s="239" t="s">
        <v>1731</v>
      </c>
      <c r="J8" s="231" t="s">
        <v>1968</v>
      </c>
      <c r="K8" s="231" t="s">
        <v>2034</v>
      </c>
      <c r="L8" s="231" t="s">
        <v>2041</v>
      </c>
      <c r="M8" s="231" t="s">
        <v>2133</v>
      </c>
      <c r="N8" s="231" t="s">
        <v>2162</v>
      </c>
      <c r="O8" s="231"/>
      <c r="P8" s="232"/>
      <c r="Q8" s="399" t="str">
        <f>"오류수정."&amp;B8&amp;"."&amp;A8&amp;"."&amp;I8 &amp;"-" &amp;F8</f>
        <v>오류수정.4.서비스.228.03. 도로점용인허가_2024.01.09 11page-점용허가금지구간 가시화 기능 개선</v>
      </c>
    </row>
    <row r="9" spans="1:17">
      <c r="A9" s="374">
        <v>265</v>
      </c>
      <c r="B9" s="225" t="s">
        <v>190</v>
      </c>
      <c r="C9" s="230" t="s">
        <v>1762</v>
      </c>
      <c r="D9" s="230" t="s">
        <v>794</v>
      </c>
      <c r="E9" s="230" t="s">
        <v>1763</v>
      </c>
      <c r="F9" s="230" t="s">
        <v>1460</v>
      </c>
      <c r="G9" s="230" t="s">
        <v>1708</v>
      </c>
      <c r="H9" s="237" t="s">
        <v>1767</v>
      </c>
      <c r="I9" s="239" t="s">
        <v>1472</v>
      </c>
      <c r="J9" s="231" t="s">
        <v>1968</v>
      </c>
      <c r="K9" s="231" t="s">
        <v>2034</v>
      </c>
      <c r="L9" s="231" t="s">
        <v>2041</v>
      </c>
      <c r="M9" s="231" t="s">
        <v>2133</v>
      </c>
      <c r="N9" s="231" t="s">
        <v>2162</v>
      </c>
      <c r="O9" s="231"/>
      <c r="P9" s="232"/>
      <c r="Q9" s="399" t="str">
        <f>"오류수정."&amp;B9&amp;"."&amp;A9&amp;"."&amp;I9 &amp;"-" &amp;F9</f>
        <v>오류수정.4.서비스.265.05. 도시공간분석(입면적,차폐율,조망및전망,바람길)_2024.01.02 1page-도시공간 분석 결과 개선</v>
      </c>
    </row>
    <row r="10" spans="1:17">
      <c r="A10" s="224">
        <v>311</v>
      </c>
      <c r="B10" s="225" t="s">
        <v>190</v>
      </c>
      <c r="C10" s="230" t="s">
        <v>1771</v>
      </c>
      <c r="D10" s="230" t="s">
        <v>833</v>
      </c>
      <c r="E10" s="230" t="s">
        <v>1807</v>
      </c>
      <c r="F10" s="230"/>
      <c r="G10" s="230" t="s">
        <v>1708</v>
      </c>
      <c r="H10" s="237" t="s">
        <v>1811</v>
      </c>
      <c r="I10" s="239" t="s">
        <v>1809</v>
      </c>
      <c r="J10" s="231" t="s">
        <v>1968</v>
      </c>
      <c r="K10" s="231" t="s">
        <v>2034</v>
      </c>
      <c r="L10" s="231" t="s">
        <v>2041</v>
      </c>
      <c r="M10" s="231" t="s">
        <v>2133</v>
      </c>
      <c r="N10" s="231" t="s">
        <v>2162</v>
      </c>
      <c r="O10" s="231"/>
      <c r="P10" s="232"/>
      <c r="Q10" s="399" t="str">
        <f>"오류수정."&amp;B10&amp;"."&amp;A10&amp;"."&amp;I10 &amp;"-" &amp;F10</f>
        <v>오류수정.4.서비스.311.07. 도시환경분석(수목식재,대기질,가로등)_2024.01.02 13page-</v>
      </c>
    </row>
    <row r="11" spans="1:17">
      <c r="A11" s="373">
        <v>354</v>
      </c>
      <c r="B11" s="225" t="s">
        <v>190</v>
      </c>
      <c r="C11" s="230" t="s">
        <v>1822</v>
      </c>
      <c r="D11" s="230" t="s">
        <v>857</v>
      </c>
      <c r="E11" s="230" t="s">
        <v>1856</v>
      </c>
      <c r="F11" s="230"/>
      <c r="G11" s="230" t="s">
        <v>1708</v>
      </c>
      <c r="H11" s="237" t="s">
        <v>1859</v>
      </c>
      <c r="I11" s="239" t="s">
        <v>1858</v>
      </c>
      <c r="J11" s="231" t="s">
        <v>1968</v>
      </c>
      <c r="K11" s="231" t="s">
        <v>2034</v>
      </c>
      <c r="L11" s="231" t="s">
        <v>2041</v>
      </c>
      <c r="M11" s="231" t="s">
        <v>2134</v>
      </c>
      <c r="N11" s="231" t="s">
        <v>2162</v>
      </c>
      <c r="O11" s="231"/>
      <c r="P11" s="232"/>
      <c r="Q11" s="399" t="str">
        <f>"오류수정."&amp;B11&amp;"."&amp;A11&amp;"."&amp;I11 &amp;"-" &amp;F11</f>
        <v>오류수정.4.서비스.354.10. 재난재해분석_2024.01.09 13page-</v>
      </c>
    </row>
    <row r="12" spans="1:17" hidden="1">
      <c r="A12" s="374">
        <v>47</v>
      </c>
      <c r="B12" s="266" t="s">
        <v>1883</v>
      </c>
      <c r="C12" s="406" t="s">
        <v>1884</v>
      </c>
      <c r="D12" s="406" t="s">
        <v>1884</v>
      </c>
      <c r="E12" s="407" t="s">
        <v>1885</v>
      </c>
      <c r="F12" s="407" t="s">
        <v>1157</v>
      </c>
      <c r="G12" s="407" t="s">
        <v>1223</v>
      </c>
      <c r="H12" s="267" t="s">
        <v>1893</v>
      </c>
      <c r="I12" s="268" t="s">
        <v>1892</v>
      </c>
      <c r="J12" s="269" t="s">
        <v>1979</v>
      </c>
      <c r="K12" s="269" t="s">
        <v>2035</v>
      </c>
      <c r="L12" s="269" t="s">
        <v>2035</v>
      </c>
      <c r="M12" s="231" t="s">
        <v>2161</v>
      </c>
      <c r="N12" s="269" t="s">
        <v>2162</v>
      </c>
      <c r="O12" s="269"/>
      <c r="P12" s="270"/>
      <c r="Q12" s="399" t="str">
        <f>"오류수정."&amp;B12&amp;"."&amp;A12&amp;"."&amp;I12 &amp;"-" &amp;F12</f>
        <v>오류수정.2.기능.47.01. 측정기능_2023.12.19 5페이지-측정기능 개선</v>
      </c>
    </row>
    <row r="13" spans="1:17" hidden="1">
      <c r="A13" s="373">
        <v>84</v>
      </c>
      <c r="B13" s="225" t="s">
        <v>1289</v>
      </c>
      <c r="C13" s="405" t="s">
        <v>1290</v>
      </c>
      <c r="D13" s="405" t="s">
        <v>1290</v>
      </c>
      <c r="E13" s="405" t="s">
        <v>606</v>
      </c>
      <c r="F13" s="405" t="s">
        <v>1213</v>
      </c>
      <c r="G13" s="405" t="s">
        <v>1223</v>
      </c>
      <c r="H13" s="230" t="s">
        <v>1310</v>
      </c>
      <c r="I13" s="225" t="s">
        <v>1306</v>
      </c>
      <c r="J13" s="231" t="s">
        <v>1979</v>
      </c>
      <c r="K13" s="231" t="s">
        <v>2035</v>
      </c>
      <c r="L13" s="231" t="s">
        <v>2035</v>
      </c>
      <c r="M13" s="231" t="s">
        <v>2161</v>
      </c>
      <c r="N13" s="231" t="s">
        <v>2162</v>
      </c>
      <c r="O13" s="231"/>
      <c r="P13" s="232"/>
      <c r="Q13" s="399" t="str">
        <f>"오류수정."&amp;B13&amp;"."&amp;A13&amp;"."&amp;I13 &amp;"-" &amp;F13</f>
        <v>오류수정.3.분석.84.01. 지형분석_2023.12.08 7페이지-경사도분석 기능 개선</v>
      </c>
    </row>
    <row r="14" spans="1:17" hidden="1">
      <c r="A14" s="224">
        <v>125</v>
      </c>
      <c r="B14" s="225" t="s">
        <v>1289</v>
      </c>
      <c r="C14" s="405" t="s">
        <v>641</v>
      </c>
      <c r="D14" s="405" t="s">
        <v>641</v>
      </c>
      <c r="E14" s="230" t="s">
        <v>641</v>
      </c>
      <c r="F14" s="230" t="s">
        <v>1258</v>
      </c>
      <c r="G14" s="230" t="s">
        <v>1223</v>
      </c>
      <c r="H14" s="230" t="s">
        <v>2173</v>
      </c>
      <c r="I14" s="225" t="s">
        <v>1343</v>
      </c>
      <c r="J14" s="231" t="s">
        <v>1979</v>
      </c>
      <c r="K14" s="231" t="s">
        <v>2035</v>
      </c>
      <c r="L14" s="231" t="s">
        <v>2035</v>
      </c>
      <c r="M14" s="231" t="s">
        <v>2161</v>
      </c>
      <c r="N14" s="231" t="s">
        <v>2162</v>
      </c>
      <c r="O14" s="231"/>
      <c r="P14" s="232"/>
      <c r="Q14" s="399" t="str">
        <f>"오류수정."&amp;B14&amp;"."&amp;A14&amp;"."&amp;I14 &amp;"-" &amp;F14</f>
        <v>오류수정.3.분석.125.04. 음영분석_2023.12.08 1페이지-음영분석 서비스 개선</v>
      </c>
    </row>
    <row r="15" spans="1:17" hidden="1">
      <c r="A15" s="374">
        <v>154</v>
      </c>
      <c r="B15" s="225" t="s">
        <v>190</v>
      </c>
      <c r="C15" s="230" t="s">
        <v>1585</v>
      </c>
      <c r="D15" s="230" t="s">
        <v>1585</v>
      </c>
      <c r="E15" s="230" t="s">
        <v>1586</v>
      </c>
      <c r="F15" s="230" t="s">
        <v>1609</v>
      </c>
      <c r="G15" s="230" t="s">
        <v>1223</v>
      </c>
      <c r="H15" s="230" t="s">
        <v>1614</v>
      </c>
      <c r="I15" s="239" t="s">
        <v>1613</v>
      </c>
      <c r="J15" s="231" t="s">
        <v>1979</v>
      </c>
      <c r="K15" s="231" t="s">
        <v>2041</v>
      </c>
      <c r="L15" s="231" t="s">
        <v>2041</v>
      </c>
      <c r="M15" s="231" t="s">
        <v>2037</v>
      </c>
      <c r="N15" s="231" t="s">
        <v>2162</v>
      </c>
      <c r="O15" s="231"/>
      <c r="P15" s="232"/>
      <c r="Q15" s="399" t="str">
        <f>"오류수정."&amp;B15&amp;"."&amp;A15&amp;"."&amp;I15 &amp;"-" &amp;F15</f>
        <v>오류수정.4.서비스.154.01. 건축인허가_2024.01.03 6페이지-건축인허가 정보관리 기능 개선</v>
      </c>
    </row>
    <row r="16" spans="1:17" hidden="1">
      <c r="A16" s="224">
        <v>191</v>
      </c>
      <c r="B16" s="225" t="s">
        <v>190</v>
      </c>
      <c r="C16" s="405" t="s">
        <v>1643</v>
      </c>
      <c r="D16" s="405" t="s">
        <v>1665</v>
      </c>
      <c r="E16" s="230" t="s">
        <v>1666</v>
      </c>
      <c r="F16" s="230" t="s">
        <v>1669</v>
      </c>
      <c r="G16" s="230" t="s">
        <v>1223</v>
      </c>
      <c r="H16" s="237" t="s">
        <v>1670</v>
      </c>
      <c r="I16" s="225" t="s">
        <v>1668</v>
      </c>
      <c r="J16" s="231" t="s">
        <v>1979</v>
      </c>
      <c r="K16" s="231" t="s">
        <v>2041</v>
      </c>
      <c r="L16" s="231" t="s">
        <v>2041</v>
      </c>
      <c r="M16" s="231" t="s">
        <v>2161</v>
      </c>
      <c r="N16" s="231" t="s">
        <v>2162</v>
      </c>
      <c r="O16" s="231"/>
      <c r="P16" s="232"/>
      <c r="Q16" s="399" t="str">
        <f>"오류수정."&amp;B16&amp;"."&amp;A16&amp;"."&amp;I16 &amp;"-" &amp;F16</f>
        <v>오류수정.4.서비스.191.02. 문화재공간분석_2024.01.03 6page-현상변경 분석 기능 개선(문화재중심)</v>
      </c>
    </row>
    <row r="17" spans="1:17" hidden="1">
      <c r="A17" s="373">
        <v>318</v>
      </c>
      <c r="B17" s="225" t="s">
        <v>190</v>
      </c>
      <c r="C17" s="230" t="s">
        <v>1771</v>
      </c>
      <c r="D17" s="230" t="s">
        <v>833</v>
      </c>
      <c r="E17" s="230" t="s">
        <v>1807</v>
      </c>
      <c r="F17" s="230"/>
      <c r="G17" s="230" t="s">
        <v>1223</v>
      </c>
      <c r="H17" s="230" t="s">
        <v>1817</v>
      </c>
      <c r="I17" s="239" t="s">
        <v>1815</v>
      </c>
      <c r="J17" s="231" t="s">
        <v>1979</v>
      </c>
      <c r="K17" s="231" t="s">
        <v>2041</v>
      </c>
      <c r="L17" s="231" t="s">
        <v>2041</v>
      </c>
      <c r="M17" s="231" t="s">
        <v>2037</v>
      </c>
      <c r="N17" s="231" t="s">
        <v>2162</v>
      </c>
      <c r="O17" s="231"/>
      <c r="P17" s="232"/>
      <c r="Q17" s="399" t="str">
        <f>"오류수정."&amp;B17&amp;"."&amp;A17&amp;"."&amp;I17 &amp;"-" &amp;F17</f>
        <v>오류수정.4.서비스.318.07. 도시환경분석(수목식재,대기질,가로등)_2024.01.02 16page-</v>
      </c>
    </row>
    <row r="18" spans="1:17" ht="32">
      <c r="A18" s="518">
        <v>55</v>
      </c>
      <c r="B18" s="375" t="s">
        <v>1883</v>
      </c>
      <c r="C18" s="376" t="s">
        <v>1896</v>
      </c>
      <c r="D18" s="376" t="s">
        <v>2185</v>
      </c>
      <c r="E18" s="376" t="s">
        <v>1896</v>
      </c>
      <c r="F18" s="376" t="s">
        <v>1158</v>
      </c>
      <c r="G18" s="376" t="s">
        <v>1167</v>
      </c>
      <c r="H18" s="377" t="s">
        <v>1013</v>
      </c>
      <c r="I18" s="381" t="s">
        <v>1902</v>
      </c>
      <c r="J18" s="378" t="s">
        <v>1968</v>
      </c>
      <c r="K18" s="378" t="s">
        <v>2036</v>
      </c>
      <c r="L18" s="378" t="s">
        <v>2036</v>
      </c>
      <c r="M18" s="378">
        <v>2024.0315000000001</v>
      </c>
      <c r="N18" s="378" t="s">
        <v>2162</v>
      </c>
      <c r="O18" s="378"/>
      <c r="P18" s="379"/>
      <c r="Q18" s="399" t="str">
        <f>"오류수정."&amp;B18&amp;"."&amp;A18&amp;"."&amp;I18 &amp;"-" &amp;F18</f>
        <v>오류수정.2.기능.55.02. 3D라이브러리_2023.11.14 5페이지-[공통]경고 메시지 표기 개선</v>
      </c>
    </row>
    <row r="19" spans="1:17">
      <c r="A19" s="404">
        <v>65</v>
      </c>
      <c r="B19" s="375" t="s">
        <v>1289</v>
      </c>
      <c r="C19" s="382" t="s">
        <v>1290</v>
      </c>
      <c r="D19" s="382" t="s">
        <v>2187</v>
      </c>
      <c r="E19" s="383" t="s">
        <v>605</v>
      </c>
      <c r="F19" s="383" t="s">
        <v>1158</v>
      </c>
      <c r="G19" s="383" t="s">
        <v>1167</v>
      </c>
      <c r="H19" s="377" t="s">
        <v>1174</v>
      </c>
      <c r="I19" s="381" t="s">
        <v>607</v>
      </c>
      <c r="J19" s="378" t="s">
        <v>1968</v>
      </c>
      <c r="K19" s="378" t="s">
        <v>2036</v>
      </c>
      <c r="L19" s="378" t="s">
        <v>2036</v>
      </c>
      <c r="M19" s="378">
        <v>2024.0315000000001</v>
      </c>
      <c r="N19" s="378" t="s">
        <v>2162</v>
      </c>
      <c r="O19" s="378"/>
      <c r="P19" s="379"/>
      <c r="Q19" s="399" t="str">
        <f>"오류수정."&amp;B19&amp;"."&amp;A19&amp;"."&amp;I19 &amp;"-" &amp;F19</f>
        <v>오류수정.3.분석.65.01. 지형분석_2023.12.08 1페이지-[공통]경고 메시지 표기 개선</v>
      </c>
    </row>
    <row r="20" spans="1:17">
      <c r="A20" s="224">
        <v>178</v>
      </c>
      <c r="B20" s="225" t="s">
        <v>190</v>
      </c>
      <c r="C20" s="405" t="s">
        <v>2189</v>
      </c>
      <c r="D20" s="405" t="s">
        <v>1644</v>
      </c>
      <c r="E20" s="405" t="s">
        <v>1645</v>
      </c>
      <c r="F20" s="405" t="s">
        <v>1416</v>
      </c>
      <c r="G20" s="405" t="s">
        <v>1167</v>
      </c>
      <c r="H20" s="237" t="s">
        <v>1646</v>
      </c>
      <c r="I20" s="225" t="s">
        <v>1647</v>
      </c>
      <c r="J20" s="231" t="s">
        <v>1968</v>
      </c>
      <c r="K20" s="231" t="s">
        <v>2036</v>
      </c>
      <c r="L20" s="231" t="s">
        <v>2036</v>
      </c>
      <c r="M20" s="231" t="s">
        <v>2212</v>
      </c>
      <c r="N20" s="231" t="s">
        <v>2162</v>
      </c>
      <c r="O20" s="231"/>
      <c r="P20" s="232"/>
      <c r="Q20" s="399" t="str">
        <f>"오류수정."&amp;B20&amp;"."&amp;A20&amp;"."&amp;I20 &amp;"-" &amp;F20</f>
        <v>오류수정.4.서비스.178.02. 문화재공간분석_2024.01.03 1page-문화재 검색 기능 개선</v>
      </c>
    </row>
    <row r="21" spans="1:17" hidden="1">
      <c r="A21" s="374">
        <v>5</v>
      </c>
      <c r="B21" s="225" t="s">
        <v>1084</v>
      </c>
      <c r="C21" s="226" t="s">
        <v>192</v>
      </c>
      <c r="D21" s="226" t="s">
        <v>192</v>
      </c>
      <c r="E21" s="226" t="s">
        <v>192</v>
      </c>
      <c r="F21" s="226" t="s">
        <v>1027</v>
      </c>
      <c r="G21" s="226" t="s">
        <v>1222</v>
      </c>
      <c r="H21" s="230" t="s">
        <v>1090</v>
      </c>
      <c r="I21" s="225" t="s">
        <v>552</v>
      </c>
      <c r="J21" s="231" t="s">
        <v>1979</v>
      </c>
      <c r="K21" s="231" t="s">
        <v>2036</v>
      </c>
      <c r="L21" s="231" t="s">
        <v>2036</v>
      </c>
      <c r="M21" s="231"/>
      <c r="N21" s="231"/>
      <c r="O21" s="231"/>
      <c r="P21" s="232"/>
      <c r="Q21" s="399" t="str">
        <f>"오류수정."&amp;B21&amp;"."&amp;A21&amp;"."&amp;I21 &amp;"-" &amp;F21</f>
        <v>오류수정.1.공통.5.01. 공통_2024.01.05 4페이지-팝업 사이즈 조절 기능 개선</v>
      </c>
    </row>
    <row r="22" spans="1:17" hidden="1">
      <c r="A22" s="224">
        <v>8</v>
      </c>
      <c r="B22" s="225" t="s">
        <v>1084</v>
      </c>
      <c r="C22" s="226" t="s">
        <v>192</v>
      </c>
      <c r="D22" s="226" t="s">
        <v>192</v>
      </c>
      <c r="E22" s="226" t="s">
        <v>192</v>
      </c>
      <c r="F22" s="226" t="s">
        <v>1031</v>
      </c>
      <c r="G22" s="226" t="s">
        <v>1222</v>
      </c>
      <c r="H22" s="230" t="s">
        <v>1095</v>
      </c>
      <c r="I22" s="225" t="s">
        <v>1094</v>
      </c>
      <c r="J22" s="227" t="s">
        <v>1979</v>
      </c>
      <c r="K22" s="227" t="s">
        <v>2036</v>
      </c>
      <c r="L22" s="227" t="s">
        <v>2036</v>
      </c>
      <c r="M22" s="231" t="s">
        <v>2214</v>
      </c>
      <c r="N22" s="231"/>
      <c r="O22" s="231"/>
      <c r="P22" s="232"/>
      <c r="Q22" s="399" t="str">
        <f>"오류수정."&amp;B22&amp;"."&amp;A22&amp;"."&amp;I22 &amp;"-" &amp;F22</f>
        <v>오류수정.1.공통.8.01. 공통_2024.01.05 6페이지-좌표 및 고도 표시 텍스트 색상 조정</v>
      </c>
    </row>
    <row r="23" spans="1:17" hidden="1">
      <c r="A23" s="224">
        <v>14</v>
      </c>
      <c r="B23" s="225" t="s">
        <v>1084</v>
      </c>
      <c r="C23" s="226" t="s">
        <v>192</v>
      </c>
      <c r="D23" s="226" t="s">
        <v>192</v>
      </c>
      <c r="E23" s="226" t="s">
        <v>192</v>
      </c>
      <c r="F23" s="226" t="s">
        <v>1039</v>
      </c>
      <c r="G23" s="226" t="s">
        <v>1222</v>
      </c>
      <c r="H23" s="230" t="s">
        <v>1102</v>
      </c>
      <c r="I23" s="225" t="s">
        <v>1103</v>
      </c>
      <c r="J23" s="231" t="s">
        <v>1979</v>
      </c>
      <c r="K23" s="231" t="s">
        <v>2036</v>
      </c>
      <c r="L23" s="231" t="s">
        <v>2036</v>
      </c>
      <c r="M23" s="231"/>
      <c r="N23" s="231"/>
      <c r="O23" s="231"/>
      <c r="P23" s="232"/>
      <c r="Q23" s="399" t="str">
        <f>"오류수정."&amp;B23&amp;"."&amp;A23&amp;"."&amp;I23 &amp;"-" &amp;F23</f>
        <v>오류수정.1.공통.14.01. 공통_2024.01.05 11페이지-시간설정 Bar 시안성 개선</v>
      </c>
    </row>
    <row r="24" spans="1:17">
      <c r="A24" s="374">
        <v>208</v>
      </c>
      <c r="B24" s="225" t="s">
        <v>190</v>
      </c>
      <c r="C24" s="230" t="s">
        <v>1643</v>
      </c>
      <c r="D24" s="230" t="s">
        <v>1697</v>
      </c>
      <c r="E24" s="230" t="s">
        <v>1697</v>
      </c>
      <c r="F24" s="230" t="s">
        <v>1158</v>
      </c>
      <c r="G24" s="230" t="s">
        <v>1167</v>
      </c>
      <c r="H24" s="237" t="s">
        <v>1698</v>
      </c>
      <c r="I24" s="239" t="s">
        <v>1699</v>
      </c>
      <c r="J24" s="231" t="s">
        <v>1968</v>
      </c>
      <c r="K24" s="231" t="s">
        <v>2038</v>
      </c>
      <c r="L24" s="231" t="s">
        <v>2038</v>
      </c>
      <c r="M24" s="231" t="s">
        <v>2212</v>
      </c>
      <c r="N24" s="231" t="s">
        <v>2162</v>
      </c>
      <c r="O24" s="231"/>
      <c r="P24" s="232"/>
      <c r="Q24" s="399" t="str">
        <f>"오류수정."&amp;B24&amp;"."&amp;A24&amp;"."&amp;I24 &amp;"-" &amp;F24</f>
        <v>오류수정.4.서비스.208.02. 문화재공간분석_2024.01.03 19page-[공통]경고 메시지 표기 개선</v>
      </c>
    </row>
    <row r="25" spans="1:17">
      <c r="A25" s="224">
        <v>211</v>
      </c>
      <c r="B25" s="225" t="s">
        <v>190</v>
      </c>
      <c r="C25" s="230" t="s">
        <v>1643</v>
      </c>
      <c r="D25" s="230" t="s">
        <v>1697</v>
      </c>
      <c r="E25" s="230" t="s">
        <v>1697</v>
      </c>
      <c r="F25" s="230"/>
      <c r="G25" s="230" t="s">
        <v>1167</v>
      </c>
      <c r="H25" s="237" t="s">
        <v>1701</v>
      </c>
      <c r="I25" s="239" t="s">
        <v>1699</v>
      </c>
      <c r="J25" s="231" t="s">
        <v>1968</v>
      </c>
      <c r="K25" s="231" t="s">
        <v>2038</v>
      </c>
      <c r="L25" s="231" t="s">
        <v>2038</v>
      </c>
      <c r="M25" s="231" t="s">
        <v>2212</v>
      </c>
      <c r="N25" s="231" t="s">
        <v>2162</v>
      </c>
      <c r="O25" s="231"/>
      <c r="P25" s="232"/>
      <c r="Q25" s="399" t="str">
        <f>"오류수정."&amp;B25&amp;"."&amp;A25&amp;"."&amp;I25 &amp;"-" &amp;F25</f>
        <v>오류수정.4.서비스.211.02. 문화재공간분석_2024.01.03 19page-</v>
      </c>
    </row>
    <row r="26" spans="1:17">
      <c r="A26" s="224">
        <v>212</v>
      </c>
      <c r="B26" s="225" t="s">
        <v>190</v>
      </c>
      <c r="C26" s="230" t="s">
        <v>1643</v>
      </c>
      <c r="D26" s="230" t="s">
        <v>1697</v>
      </c>
      <c r="E26" s="230" t="s">
        <v>1697</v>
      </c>
      <c r="F26" s="230" t="s">
        <v>1158</v>
      </c>
      <c r="G26" s="230" t="s">
        <v>1167</v>
      </c>
      <c r="H26" s="237" t="s">
        <v>1702</v>
      </c>
      <c r="I26" s="239" t="s">
        <v>1699</v>
      </c>
      <c r="J26" s="231" t="s">
        <v>1968</v>
      </c>
      <c r="K26" s="231" t="s">
        <v>2038</v>
      </c>
      <c r="L26" s="231" t="s">
        <v>2038</v>
      </c>
      <c r="M26" s="231" t="s">
        <v>2213</v>
      </c>
      <c r="N26" s="231" t="s">
        <v>2162</v>
      </c>
      <c r="O26" s="231"/>
      <c r="P26" s="232"/>
      <c r="Q26" s="399" t="str">
        <f>"오류수정."&amp;B26&amp;"."&amp;A26&amp;"."&amp;I26 &amp;"-" &amp;F26</f>
        <v>오류수정.4.서비스.212.02. 문화재공간분석_2024.01.03 19page-[공통]경고 메시지 표기 개선</v>
      </c>
    </row>
    <row r="27" spans="1:17" hidden="1">
      <c r="A27" s="229">
        <v>45</v>
      </c>
      <c r="B27" s="266" t="s">
        <v>1883</v>
      </c>
      <c r="C27" s="406" t="s">
        <v>1884</v>
      </c>
      <c r="D27" s="406" t="s">
        <v>1884</v>
      </c>
      <c r="E27" s="407" t="s">
        <v>1885</v>
      </c>
      <c r="F27" s="407" t="s">
        <v>1157</v>
      </c>
      <c r="G27" s="407" t="s">
        <v>1222</v>
      </c>
      <c r="H27" s="267" t="s">
        <v>2176</v>
      </c>
      <c r="I27" s="268" t="s">
        <v>1890</v>
      </c>
      <c r="J27" s="269" t="s">
        <v>1979</v>
      </c>
      <c r="K27" s="269" t="s">
        <v>2038</v>
      </c>
      <c r="L27" s="269" t="s">
        <v>2038</v>
      </c>
      <c r="M27" s="269"/>
      <c r="N27" s="269"/>
      <c r="O27" s="269"/>
      <c r="P27" s="270"/>
      <c r="Q27" s="399" t="str">
        <f>"오류수정."&amp;B27&amp;"."&amp;A27&amp;"."&amp;I27 &amp;"-" &amp;F27</f>
        <v>오류수정.2.기능.45.01. 측정기능_2023.12.19 4페이지-측정기능 개선</v>
      </c>
    </row>
    <row r="28" spans="1:17" hidden="1">
      <c r="A28" s="224">
        <v>67</v>
      </c>
      <c r="B28" s="225" t="s">
        <v>1289</v>
      </c>
      <c r="C28" s="230" t="s">
        <v>1290</v>
      </c>
      <c r="D28" s="230" t="s">
        <v>1290</v>
      </c>
      <c r="E28" s="230" t="s">
        <v>605</v>
      </c>
      <c r="F28" s="230" t="s">
        <v>1213</v>
      </c>
      <c r="G28" s="230" t="s">
        <v>1222</v>
      </c>
      <c r="H28" s="230" t="s">
        <v>2177</v>
      </c>
      <c r="I28" s="230" t="s">
        <v>1299</v>
      </c>
      <c r="J28" s="231" t="s">
        <v>1979</v>
      </c>
      <c r="K28" s="231" t="s">
        <v>2038</v>
      </c>
      <c r="L28" s="231" t="s">
        <v>2038</v>
      </c>
      <c r="M28" s="231" t="s">
        <v>2214</v>
      </c>
      <c r="N28" s="231" t="s">
        <v>2162</v>
      </c>
      <c r="O28" s="231"/>
      <c r="P28" s="232"/>
      <c r="Q28" s="399" t="str">
        <f>"오류수정."&amp;B28&amp;"."&amp;A28&amp;"."&amp;I28 &amp;"-" &amp;F28</f>
        <v>오류수정.3.분석.67.01. 지형분석_2023.12.08 2페이지-경사도분석 기능 개선</v>
      </c>
    </row>
    <row r="29" spans="1:17" hidden="1">
      <c r="A29" s="224">
        <v>104</v>
      </c>
      <c r="B29" s="225" t="s">
        <v>1289</v>
      </c>
      <c r="C29" s="405" t="s">
        <v>638</v>
      </c>
      <c r="D29" s="405" t="s">
        <v>638</v>
      </c>
      <c r="E29" s="230" t="s">
        <v>639</v>
      </c>
      <c r="F29" s="230" t="s">
        <v>1246</v>
      </c>
      <c r="G29" s="230" t="s">
        <v>1222</v>
      </c>
      <c r="H29" s="230" t="s">
        <v>2178</v>
      </c>
      <c r="I29" s="405" t="s">
        <v>1331</v>
      </c>
      <c r="J29" s="231" t="s">
        <v>1979</v>
      </c>
      <c r="K29" s="231" t="s">
        <v>2038</v>
      </c>
      <c r="L29" s="231" t="s">
        <v>2038</v>
      </c>
      <c r="M29" s="231" t="s">
        <v>2214</v>
      </c>
      <c r="N29" s="231" t="s">
        <v>2162</v>
      </c>
      <c r="O29" s="231"/>
      <c r="P29" s="232"/>
      <c r="Q29" s="399" t="str">
        <f>"오류수정."&amp;B29&amp;"."&amp;A29&amp;"."&amp;I29 &amp;"-" &amp;F29</f>
        <v>오류수정.3.분석.104.02. 가시권분석_2023.12.08 2페이지-스카이라인분석 기능 개선</v>
      </c>
    </row>
    <row r="30" spans="1:17">
      <c r="A30" s="374">
        <v>244</v>
      </c>
      <c r="B30" s="225" t="s">
        <v>190</v>
      </c>
      <c r="C30" s="230" t="s">
        <v>2190</v>
      </c>
      <c r="D30" s="230" t="s">
        <v>770</v>
      </c>
      <c r="E30" s="230" t="s">
        <v>2191</v>
      </c>
      <c r="F30" s="230" t="s">
        <v>1428</v>
      </c>
      <c r="G30" s="230" t="s">
        <v>1167</v>
      </c>
      <c r="H30" s="237" t="s">
        <v>1754</v>
      </c>
      <c r="I30" s="230" t="s">
        <v>1751</v>
      </c>
      <c r="J30" s="231" t="s">
        <v>1968</v>
      </c>
      <c r="K30" s="231" t="s">
        <v>2135</v>
      </c>
      <c r="L30" s="231" t="s">
        <v>2135</v>
      </c>
      <c r="M30" s="231" t="s">
        <v>2213</v>
      </c>
      <c r="N30" s="231" t="s">
        <v>2162</v>
      </c>
      <c r="O30" s="231"/>
      <c r="P30" s="232"/>
      <c r="Q30" s="399" t="str">
        <f>"오류수정."&amp;B30&amp;"."&amp;A30&amp;"."&amp;I30 &amp;"-" &amp;F30</f>
        <v>오류수정.4.서비스.244.03. 도로점용인허가_2024.01.09 15page-불법도로점용관리 기능 개선</v>
      </c>
    </row>
    <row r="31" spans="1:17">
      <c r="A31" s="224">
        <v>269</v>
      </c>
      <c r="B31" s="225" t="s">
        <v>190</v>
      </c>
      <c r="C31" s="230" t="s">
        <v>1762</v>
      </c>
      <c r="D31" s="230" t="s">
        <v>794</v>
      </c>
      <c r="E31" s="230" t="s">
        <v>2192</v>
      </c>
      <c r="F31" s="230" t="s">
        <v>1460</v>
      </c>
      <c r="G31" s="230" t="s">
        <v>1167</v>
      </c>
      <c r="H31" s="237" t="s">
        <v>1768</v>
      </c>
      <c r="I31" s="230" t="s">
        <v>1474</v>
      </c>
      <c r="J31" s="231" t="s">
        <v>1968</v>
      </c>
      <c r="K31" s="231" t="s">
        <v>2135</v>
      </c>
      <c r="L31" s="231" t="s">
        <v>2135</v>
      </c>
      <c r="M31" s="231" t="s">
        <v>2213</v>
      </c>
      <c r="N31" s="231" t="s">
        <v>2162</v>
      </c>
      <c r="O31" s="231"/>
      <c r="P31" s="232"/>
      <c r="Q31" s="399" t="str">
        <f>"오류수정."&amp;B31&amp;"."&amp;A31&amp;"."&amp;I31 &amp;"-" &amp;F31</f>
        <v>오류수정.4.서비스.269.05. 도시공간분석(입면적,차폐율,조망및전망,바람길)_2024.01.02 2page-도시공간 분석 결과 개선</v>
      </c>
    </row>
    <row r="32" spans="1:17" hidden="1">
      <c r="A32" s="373">
        <v>129</v>
      </c>
      <c r="B32" s="225" t="s">
        <v>1289</v>
      </c>
      <c r="C32" s="405" t="s">
        <v>641</v>
      </c>
      <c r="D32" s="405" t="s">
        <v>641</v>
      </c>
      <c r="E32" s="230" t="s">
        <v>641</v>
      </c>
      <c r="F32" s="230" t="s">
        <v>1258</v>
      </c>
      <c r="G32" s="230" t="s">
        <v>1222</v>
      </c>
      <c r="H32" s="230" t="s">
        <v>2179</v>
      </c>
      <c r="I32" s="405" t="s">
        <v>1344</v>
      </c>
      <c r="J32" s="231" t="s">
        <v>1979</v>
      </c>
      <c r="K32" s="231" t="s">
        <v>2135</v>
      </c>
      <c r="L32" s="231" t="s">
        <v>2135</v>
      </c>
      <c r="M32" s="231"/>
      <c r="N32" s="231"/>
      <c r="O32" s="231"/>
      <c r="P32" s="232"/>
      <c r="Q32" s="399" t="str">
        <f>"오류수정."&amp;B32&amp;"."&amp;A32&amp;"."&amp;I32 &amp;"-" &amp;F32</f>
        <v>오류수정.3.분석.129.04. 음영분석_2023.12.08 3페이지-음영분석 서비스 개선</v>
      </c>
    </row>
    <row r="33" spans="1:17" ht="48">
      <c r="A33" s="374">
        <v>289</v>
      </c>
      <c r="B33" s="225" t="s">
        <v>190</v>
      </c>
      <c r="C33" s="230" t="s">
        <v>1771</v>
      </c>
      <c r="D33" s="230" t="s">
        <v>2194</v>
      </c>
      <c r="E33" s="230" t="s">
        <v>2193</v>
      </c>
      <c r="F33" s="230" t="s">
        <v>1158</v>
      </c>
      <c r="G33" s="230" t="s">
        <v>1167</v>
      </c>
      <c r="H33" s="237" t="s">
        <v>1498</v>
      </c>
      <c r="I33" s="230" t="s">
        <v>1787</v>
      </c>
      <c r="J33" s="227" t="s">
        <v>1968</v>
      </c>
      <c r="K33" s="231" t="s">
        <v>2137</v>
      </c>
      <c r="L33" s="231" t="s">
        <v>2137</v>
      </c>
      <c r="M33" s="231" t="s">
        <v>2213</v>
      </c>
      <c r="N33" s="231" t="s">
        <v>2162</v>
      </c>
      <c r="O33" s="231"/>
      <c r="P33" s="232"/>
      <c r="Q33" s="399" t="str">
        <f>"오류수정."&amp;B33&amp;"."&amp;A33&amp;"."&amp;I33 &amp;"-" &amp;F33</f>
        <v>오류수정.4.서비스.289.07. 도시환경분석(수목식재,대기질,가로등)_2024.01.02 7page-[공통]경고 메시지 표기 개선</v>
      </c>
    </row>
    <row r="34" spans="1:17" ht="32">
      <c r="A34" s="224">
        <v>292</v>
      </c>
      <c r="B34" s="225" t="s">
        <v>190</v>
      </c>
      <c r="C34" s="230" t="s">
        <v>1771</v>
      </c>
      <c r="D34" s="230" t="s">
        <v>805</v>
      </c>
      <c r="E34" s="230" t="s">
        <v>1786</v>
      </c>
      <c r="F34" s="230" t="s">
        <v>1158</v>
      </c>
      <c r="G34" s="230" t="s">
        <v>1167</v>
      </c>
      <c r="H34" s="237" t="s">
        <v>1502</v>
      </c>
      <c r="I34" s="230" t="s">
        <v>1791</v>
      </c>
      <c r="J34" s="227" t="s">
        <v>1968</v>
      </c>
      <c r="K34" s="231" t="s">
        <v>2137</v>
      </c>
      <c r="L34" s="231" t="s">
        <v>2137</v>
      </c>
      <c r="M34" s="231" t="s">
        <v>2213</v>
      </c>
      <c r="N34" s="231" t="s">
        <v>2162</v>
      </c>
      <c r="O34" s="231"/>
      <c r="P34" s="232"/>
      <c r="Q34" s="399" t="str">
        <f>"오류수정."&amp;B34&amp;"."&amp;A34&amp;"."&amp;I34 &amp;"-" &amp;F34</f>
        <v>오류수정.4.서비스.292.07. 도시환경분석(수목식재,대기질,가로등)_2024.01.02 9page-[공통]경고 메시지 표기 개선</v>
      </c>
    </row>
    <row r="35" spans="1:17" hidden="1">
      <c r="A35" s="224">
        <v>130</v>
      </c>
      <c r="B35" s="225" t="s">
        <v>1289</v>
      </c>
      <c r="C35" s="405" t="s">
        <v>641</v>
      </c>
      <c r="D35" s="405" t="s">
        <v>641</v>
      </c>
      <c r="E35" s="230" t="s">
        <v>641</v>
      </c>
      <c r="F35" s="230" t="s">
        <v>1258</v>
      </c>
      <c r="G35" s="230" t="s">
        <v>1222</v>
      </c>
      <c r="H35" s="230" t="s">
        <v>2180</v>
      </c>
      <c r="I35" s="405" t="s">
        <v>1344</v>
      </c>
      <c r="J35" s="227" t="s">
        <v>1979</v>
      </c>
      <c r="K35" s="231" t="s">
        <v>2137</v>
      </c>
      <c r="L35" s="231" t="s">
        <v>2137</v>
      </c>
      <c r="M35" s="231" t="s">
        <v>2214</v>
      </c>
      <c r="N35" s="231" t="s">
        <v>2162</v>
      </c>
      <c r="O35" s="231"/>
      <c r="P35" s="232"/>
      <c r="Q35" s="399" t="str">
        <f>"오류수정."&amp;B35&amp;"."&amp;A35&amp;"."&amp;I35 &amp;"-" &amp;F35</f>
        <v>오류수정.3.분석.130.04. 음영분석_2023.12.08 3페이지-음영분석 서비스 개선</v>
      </c>
    </row>
    <row r="36" spans="1:17" ht="32" hidden="1">
      <c r="A36" s="229">
        <v>198</v>
      </c>
      <c r="B36" s="225" t="s">
        <v>190</v>
      </c>
      <c r="C36" s="230" t="s">
        <v>1643</v>
      </c>
      <c r="D36" s="230" t="s">
        <v>1665</v>
      </c>
      <c r="E36" s="230" t="s">
        <v>1678</v>
      </c>
      <c r="F36" s="230" t="s">
        <v>1679</v>
      </c>
      <c r="G36" s="230" t="s">
        <v>1222</v>
      </c>
      <c r="H36" s="237" t="s">
        <v>2181</v>
      </c>
      <c r="I36" s="230" t="s">
        <v>1682</v>
      </c>
      <c r="J36" s="227" t="s">
        <v>1979</v>
      </c>
      <c r="K36" s="231" t="s">
        <v>2137</v>
      </c>
      <c r="L36" s="231" t="s">
        <v>2137</v>
      </c>
      <c r="M36" s="231" t="s">
        <v>2214</v>
      </c>
      <c r="N36" s="231" t="s">
        <v>2162</v>
      </c>
      <c r="O36" s="231"/>
      <c r="P36" s="232"/>
      <c r="Q36" s="399" t="str">
        <f>"오류수정."&amp;B36&amp;"."&amp;A36&amp;"."&amp;I36 &amp;"-" &amp;F36</f>
        <v>오류수정.4.서비스.198.02. 문화재공간분석_2024.01.03 12page-가시권 분석 기능 개선(문화재중심)</v>
      </c>
    </row>
    <row r="37" spans="1:17" ht="32" hidden="1">
      <c r="A37" s="224">
        <v>205</v>
      </c>
      <c r="B37" s="225" t="s">
        <v>190</v>
      </c>
      <c r="C37" s="230" t="s">
        <v>1643</v>
      </c>
      <c r="D37" s="230" t="s">
        <v>1665</v>
      </c>
      <c r="E37" s="230" t="s">
        <v>1683</v>
      </c>
      <c r="F37" s="230" t="s">
        <v>1421</v>
      </c>
      <c r="G37" s="230" t="s">
        <v>1222</v>
      </c>
      <c r="H37" s="237" t="s">
        <v>2182</v>
      </c>
      <c r="I37" s="230" t="s">
        <v>1692</v>
      </c>
      <c r="J37" s="227" t="s">
        <v>1979</v>
      </c>
      <c r="K37" s="231" t="s">
        <v>2137</v>
      </c>
      <c r="L37" s="231" t="s">
        <v>2137</v>
      </c>
      <c r="M37" s="231" t="s">
        <v>2214</v>
      </c>
      <c r="N37" s="231" t="s">
        <v>2162</v>
      </c>
      <c r="O37" s="231"/>
      <c r="P37" s="232"/>
      <c r="Q37" s="399" t="str">
        <f>"오류수정."&amp;B37&amp;"."&amp;A37&amp;"."&amp;I37 &amp;"-" &amp;F37</f>
        <v>오류수정.4.서비스.205.02. 문화재공간분석_2024.01.03 16page-조망점 분석 기능 개선</v>
      </c>
    </row>
    <row r="38" spans="1:17">
      <c r="A38" s="224">
        <v>298</v>
      </c>
      <c r="B38" s="225" t="s">
        <v>190</v>
      </c>
      <c r="C38" s="230" t="s">
        <v>1771</v>
      </c>
      <c r="D38" s="230" t="s">
        <v>805</v>
      </c>
      <c r="E38" s="230" t="s">
        <v>1792</v>
      </c>
      <c r="F38" s="230" t="s">
        <v>1158</v>
      </c>
      <c r="G38" s="230" t="s">
        <v>1167</v>
      </c>
      <c r="H38" s="237" t="s">
        <v>1796</v>
      </c>
      <c r="I38" s="230" t="s">
        <v>1794</v>
      </c>
      <c r="J38" s="227" t="s">
        <v>1968</v>
      </c>
      <c r="K38" s="231" t="s">
        <v>2037</v>
      </c>
      <c r="L38" s="231" t="s">
        <v>2037</v>
      </c>
      <c r="M38" s="231" t="s">
        <v>2213</v>
      </c>
      <c r="N38" s="231" t="s">
        <v>2162</v>
      </c>
      <c r="O38" s="231"/>
      <c r="P38" s="232"/>
      <c r="Q38" s="399" t="str">
        <f>"오류수정."&amp;B38&amp;"."&amp;A38&amp;"."&amp;I38 &amp;"-" &amp;F38</f>
        <v>오류수정.4.서비스.298.07. 도시환경분석(수목식재,대기질,가로등)_2024.01.02 10page-[공통]경고 메시지 표기 개선</v>
      </c>
    </row>
    <row r="39" spans="1:17">
      <c r="A39" s="374">
        <v>299</v>
      </c>
      <c r="B39" s="225" t="s">
        <v>190</v>
      </c>
      <c r="C39" s="230" t="s">
        <v>1771</v>
      </c>
      <c r="D39" s="230" t="s">
        <v>805</v>
      </c>
      <c r="E39" s="230" t="s">
        <v>1792</v>
      </c>
      <c r="F39" s="230"/>
      <c r="G39" s="230" t="s">
        <v>1167</v>
      </c>
      <c r="H39" s="237" t="s">
        <v>1797</v>
      </c>
      <c r="I39" s="230" t="s">
        <v>1794</v>
      </c>
      <c r="J39" s="227" t="s">
        <v>1968</v>
      </c>
      <c r="K39" s="231" t="s">
        <v>2037</v>
      </c>
      <c r="L39" s="231" t="s">
        <v>2037</v>
      </c>
      <c r="M39" s="231" t="s">
        <v>2213</v>
      </c>
      <c r="N39" s="231" t="s">
        <v>2162</v>
      </c>
      <c r="O39" s="231"/>
      <c r="P39" s="232"/>
      <c r="Q39" s="399" t="str">
        <f>"오류수정."&amp;B39&amp;"."&amp;A39&amp;"."&amp;I39 &amp;"-" &amp;F39</f>
        <v>오류수정.4.서비스.299.07. 도시환경분석(수목식재,대기질,가로등)_2024.01.02 10page-</v>
      </c>
    </row>
    <row r="40" spans="1:17">
      <c r="A40" s="373">
        <v>357</v>
      </c>
      <c r="B40" s="225" t="s">
        <v>190</v>
      </c>
      <c r="C40" s="230" t="s">
        <v>1822</v>
      </c>
      <c r="D40" s="230" t="s">
        <v>857</v>
      </c>
      <c r="E40" s="230" t="s">
        <v>2195</v>
      </c>
      <c r="F40" s="230" t="s">
        <v>1158</v>
      </c>
      <c r="G40" s="230" t="s">
        <v>1167</v>
      </c>
      <c r="H40" s="237" t="s">
        <v>1862</v>
      </c>
      <c r="I40" s="230" t="s">
        <v>1858</v>
      </c>
      <c r="J40" s="227" t="s">
        <v>1968</v>
      </c>
      <c r="K40" s="231" t="s">
        <v>2037</v>
      </c>
      <c r="L40" s="231" t="s">
        <v>2037</v>
      </c>
      <c r="M40" s="231" t="s">
        <v>2212</v>
      </c>
      <c r="N40" s="231" t="s">
        <v>2162</v>
      </c>
      <c r="O40" s="231"/>
      <c r="P40" s="232"/>
      <c r="Q40" s="399" t="str">
        <f>"오류수정."&amp;B40&amp;"."&amp;A40&amp;"."&amp;I40 &amp;"-" &amp;F40</f>
        <v>오류수정.4.서비스.357.10. 재난재해분석_2024.01.09 13page-[공통]경고 메시지 표기 개선</v>
      </c>
    </row>
    <row r="41" spans="1:17" ht="32" hidden="1">
      <c r="A41" s="224">
        <v>209</v>
      </c>
      <c r="B41" s="225" t="s">
        <v>190</v>
      </c>
      <c r="C41" s="230" t="s">
        <v>1643</v>
      </c>
      <c r="D41" s="230" t="s">
        <v>1697</v>
      </c>
      <c r="E41" s="230" t="s">
        <v>1697</v>
      </c>
      <c r="F41" s="230"/>
      <c r="G41" s="230" t="s">
        <v>1222</v>
      </c>
      <c r="H41" s="237" t="s">
        <v>2183</v>
      </c>
      <c r="I41" s="230" t="s">
        <v>1699</v>
      </c>
      <c r="J41" s="227" t="s">
        <v>1979</v>
      </c>
      <c r="K41" s="231" t="s">
        <v>2037</v>
      </c>
      <c r="L41" s="231" t="s">
        <v>2037</v>
      </c>
      <c r="M41" s="231" t="s">
        <v>2214</v>
      </c>
      <c r="N41" s="231" t="s">
        <v>2162</v>
      </c>
      <c r="O41" s="231"/>
      <c r="P41" s="232"/>
      <c r="Q41" s="399" t="str">
        <f>"오류수정."&amp;B41&amp;"."&amp;A41&amp;"."&amp;I41 &amp;"-" &amp;F41</f>
        <v>오류수정.4.서비스.209.02. 문화재공간분석_2024.01.03 19page-</v>
      </c>
    </row>
    <row r="42" spans="1:17" hidden="1">
      <c r="A42" s="374">
        <v>224</v>
      </c>
      <c r="B42" s="225" t="s">
        <v>190</v>
      </c>
      <c r="C42" s="230" t="s">
        <v>1710</v>
      </c>
      <c r="D42" s="230" t="s">
        <v>743</v>
      </c>
      <c r="E42" s="230" t="s">
        <v>1715</v>
      </c>
      <c r="F42" s="230" t="s">
        <v>2184</v>
      </c>
      <c r="G42" s="230" t="s">
        <v>1222</v>
      </c>
      <c r="H42" s="230" t="s">
        <v>1728</v>
      </c>
      <c r="I42" s="230" t="s">
        <v>1726</v>
      </c>
      <c r="J42" s="227" t="s">
        <v>1979</v>
      </c>
      <c r="K42" s="231" t="s">
        <v>2037</v>
      </c>
      <c r="L42" s="231" t="s">
        <v>2037</v>
      </c>
      <c r="M42" s="231" t="s">
        <v>2214</v>
      </c>
      <c r="N42" s="231" t="s">
        <v>2162</v>
      </c>
      <c r="O42" s="231"/>
      <c r="P42" s="232"/>
      <c r="Q42" s="399" t="str">
        <f>"오류수정."&amp;B42&amp;"."&amp;A42&amp;"."&amp;I42 &amp;"-" &amp;F42</f>
        <v>오류수정.4.서비스.224.03. 도로점용인허가_2024.01.09 10page-점용허가금지구간 가시화 기능 개선</v>
      </c>
    </row>
    <row r="43" spans="1:17" hidden="1">
      <c r="A43" s="224">
        <v>229</v>
      </c>
      <c r="B43" s="225" t="s">
        <v>190</v>
      </c>
      <c r="C43" s="230" t="s">
        <v>1710</v>
      </c>
      <c r="D43" s="230" t="s">
        <v>743</v>
      </c>
      <c r="E43" s="230" t="s">
        <v>1715</v>
      </c>
      <c r="F43" s="230" t="s">
        <v>1716</v>
      </c>
      <c r="G43" s="230" t="s">
        <v>1222</v>
      </c>
      <c r="H43" s="230" t="s">
        <v>1734</v>
      </c>
      <c r="I43" s="230" t="s">
        <v>1731</v>
      </c>
      <c r="J43" s="227" t="s">
        <v>1979</v>
      </c>
      <c r="K43" s="231" t="s">
        <v>2037</v>
      </c>
      <c r="L43" s="231" t="s">
        <v>2037</v>
      </c>
      <c r="M43" s="231" t="s">
        <v>2214</v>
      </c>
      <c r="N43" s="231" t="s">
        <v>2162</v>
      </c>
      <c r="O43" s="231"/>
      <c r="P43" s="232"/>
      <c r="Q43" s="399" t="str">
        <f>"오류수정."&amp;B43&amp;"."&amp;A43&amp;"."&amp;I43 &amp;"-" &amp;F43</f>
        <v>오류수정.4.서비스.229.03. 도로점용인허가_2024.01.09 11page-점용허가금지구간 가시화 기능 개선</v>
      </c>
    </row>
    <row r="44" spans="1:17" ht="32">
      <c r="A44" s="394">
        <v>156</v>
      </c>
      <c r="B44" s="264" t="s">
        <v>190</v>
      </c>
      <c r="C44" s="226" t="s">
        <v>1585</v>
      </c>
      <c r="D44" s="226" t="s">
        <v>1585</v>
      </c>
      <c r="E44" s="226" t="s">
        <v>1586</v>
      </c>
      <c r="F44" s="226"/>
      <c r="G44" s="226" t="s">
        <v>1377</v>
      </c>
      <c r="H44" s="395" t="s">
        <v>685</v>
      </c>
      <c r="I44" s="226" t="s">
        <v>1617</v>
      </c>
      <c r="J44" s="521" t="s">
        <v>1968</v>
      </c>
      <c r="K44" s="396" t="s">
        <v>2039</v>
      </c>
      <c r="L44" s="396" t="s">
        <v>2039</v>
      </c>
      <c r="M44" s="397">
        <v>45366</v>
      </c>
      <c r="N44" s="396" t="s">
        <v>2162</v>
      </c>
      <c r="O44" s="396"/>
      <c r="P44" s="398"/>
      <c r="Q44" s="399" t="str">
        <f>"오류수정."&amp;B44&amp;"."&amp;A44&amp;"."&amp;I44 &amp;"-" &amp;F44</f>
        <v>오류수정.4.서비스.156.01. 건축인허가_2024.01.03 7페이지-</v>
      </c>
    </row>
    <row r="45" spans="1:17" hidden="1">
      <c r="A45" s="374">
        <v>239</v>
      </c>
      <c r="B45" s="225" t="s">
        <v>190</v>
      </c>
      <c r="C45" s="230" t="s">
        <v>1710</v>
      </c>
      <c r="D45" s="230" t="s">
        <v>770</v>
      </c>
      <c r="E45" s="230" t="s">
        <v>769</v>
      </c>
      <c r="F45" s="230" t="s">
        <v>1428</v>
      </c>
      <c r="G45" s="230" t="s">
        <v>2201</v>
      </c>
      <c r="H45" s="230" t="s">
        <v>1748</v>
      </c>
      <c r="I45" s="230" t="s">
        <v>1746</v>
      </c>
      <c r="J45" s="227" t="s">
        <v>1979</v>
      </c>
      <c r="K45" s="231" t="s">
        <v>2039</v>
      </c>
      <c r="L45" s="231" t="s">
        <v>2039</v>
      </c>
      <c r="M45" s="231" t="s">
        <v>2214</v>
      </c>
      <c r="N45" s="231" t="s">
        <v>2162</v>
      </c>
      <c r="O45" s="231"/>
      <c r="P45" s="232"/>
      <c r="Q45" s="399" t="str">
        <f>"오류수정."&amp;B45&amp;"."&amp;A45&amp;"."&amp;I45 &amp;"-" &amp;F45</f>
        <v>오류수정.4.서비스.239.03. 도로점용인허가_2024.01.09 14page-불법도로점용관리 기능 개선</v>
      </c>
    </row>
    <row r="46" spans="1:17" s="271" customFormat="1" hidden="1">
      <c r="A46" s="373">
        <v>243</v>
      </c>
      <c r="B46" s="225" t="s">
        <v>190</v>
      </c>
      <c r="C46" s="239" t="s">
        <v>1710</v>
      </c>
      <c r="D46" s="239" t="s">
        <v>770</v>
      </c>
      <c r="E46" s="239" t="s">
        <v>769</v>
      </c>
      <c r="F46" s="239" t="s">
        <v>1428</v>
      </c>
      <c r="G46" s="239" t="s">
        <v>1222</v>
      </c>
      <c r="H46" s="230" t="s">
        <v>1753</v>
      </c>
      <c r="I46" s="239" t="s">
        <v>1751</v>
      </c>
      <c r="J46" s="231" t="s">
        <v>1979</v>
      </c>
      <c r="K46" s="231" t="s">
        <v>2039</v>
      </c>
      <c r="L46" s="231" t="s">
        <v>2039</v>
      </c>
      <c r="M46" s="231" t="s">
        <v>2214</v>
      </c>
      <c r="N46" s="231" t="s">
        <v>2162</v>
      </c>
      <c r="O46" s="231"/>
      <c r="P46" s="232"/>
      <c r="Q46" s="399" t="str">
        <f>"오류수정."&amp;B46&amp;"."&amp;A46&amp;"."&amp;I46 &amp;"-" &amp;F46</f>
        <v>오류수정.4.서비스.243.03. 도로점용인허가_2024.01.09 15page-불법도로점용관리 기능 개선</v>
      </c>
    </row>
    <row r="47" spans="1:17" s="271" customFormat="1" hidden="1">
      <c r="A47" s="224">
        <v>272</v>
      </c>
      <c r="B47" s="225" t="s">
        <v>190</v>
      </c>
      <c r="C47" s="239" t="s">
        <v>1762</v>
      </c>
      <c r="D47" s="239" t="s">
        <v>794</v>
      </c>
      <c r="E47" s="239" t="s">
        <v>1763</v>
      </c>
      <c r="F47" s="239" t="s">
        <v>1460</v>
      </c>
      <c r="G47" s="239" t="s">
        <v>1222</v>
      </c>
      <c r="H47" s="230" t="s">
        <v>1770</v>
      </c>
      <c r="I47" s="239" t="s">
        <v>1476</v>
      </c>
      <c r="J47" s="231" t="s">
        <v>1979</v>
      </c>
      <c r="K47" s="231" t="s">
        <v>2039</v>
      </c>
      <c r="L47" s="231" t="s">
        <v>2039</v>
      </c>
      <c r="M47" s="231" t="s">
        <v>2214</v>
      </c>
      <c r="N47" s="231" t="s">
        <v>2162</v>
      </c>
      <c r="O47" s="231"/>
      <c r="P47" s="232"/>
      <c r="Q47" s="399" t="str">
        <f>"오류수정."&amp;B47&amp;"."&amp;A47&amp;"."&amp;I47 &amp;"-" &amp;F47</f>
        <v>오류수정.4.서비스.272.05. 도시공간분석(입면적,차폐율,조망및전망,바람길)_2024.01.02 3page-도시공간 분석 결과 개선</v>
      </c>
    </row>
    <row r="48" spans="1:17" s="271" customFormat="1">
      <c r="A48" s="400">
        <v>158</v>
      </c>
      <c r="B48" s="264" t="s">
        <v>190</v>
      </c>
      <c r="C48" s="262" t="s">
        <v>1585</v>
      </c>
      <c r="D48" s="262" t="s">
        <v>1585</v>
      </c>
      <c r="E48" s="262" t="s">
        <v>1586</v>
      </c>
      <c r="F48" s="262"/>
      <c r="G48" s="262" t="s">
        <v>1616</v>
      </c>
      <c r="H48" s="395" t="s">
        <v>688</v>
      </c>
      <c r="I48" s="262" t="s">
        <v>1617</v>
      </c>
      <c r="J48" s="396" t="s">
        <v>1968</v>
      </c>
      <c r="K48" s="396" t="s">
        <v>2141</v>
      </c>
      <c r="L48" s="396" t="s">
        <v>2141</v>
      </c>
      <c r="M48" s="397">
        <v>45366</v>
      </c>
      <c r="N48" s="396" t="s">
        <v>2162</v>
      </c>
      <c r="O48" s="396"/>
      <c r="P48" s="398"/>
      <c r="Q48" s="399" t="str">
        <f>"오류수정."&amp;B48&amp;"."&amp;A48&amp;"."&amp;I48 &amp;"-" &amp;F48</f>
        <v>오류수정.4.서비스.158.01. 건축인허가_2024.01.03 7페이지-</v>
      </c>
    </row>
    <row r="49" spans="1:17" s="271" customFormat="1" hidden="1">
      <c r="A49" s="224">
        <v>140</v>
      </c>
      <c r="B49" s="225" t="s">
        <v>190</v>
      </c>
      <c r="C49" s="239" t="s">
        <v>1585</v>
      </c>
      <c r="D49" s="239" t="s">
        <v>1585</v>
      </c>
      <c r="E49" s="239" t="s">
        <v>1586</v>
      </c>
      <c r="F49" s="239" t="s">
        <v>1378</v>
      </c>
      <c r="G49" s="239" t="s">
        <v>2200</v>
      </c>
      <c r="H49" s="230" t="s">
        <v>1592</v>
      </c>
      <c r="I49" s="239" t="s">
        <v>1589</v>
      </c>
      <c r="J49" s="231" t="s">
        <v>1979</v>
      </c>
      <c r="K49" s="231" t="s">
        <v>2141</v>
      </c>
      <c r="L49" s="231" t="s">
        <v>2141</v>
      </c>
      <c r="M49" s="231"/>
      <c r="N49" s="231"/>
      <c r="O49" s="231"/>
      <c r="P49" s="232"/>
      <c r="Q49" s="399" t="str">
        <f>"오류수정."&amp;B49&amp;"."&amp;A49&amp;"."&amp;I49 &amp;"-" &amp;F49</f>
        <v>오류수정.4.서비스.140.01. 건축인허가_2024.01.03 1페이지-지번검색 기능 개선</v>
      </c>
    </row>
    <row r="50" spans="1:17" s="271" customFormat="1" hidden="1">
      <c r="A50" s="224">
        <v>278</v>
      </c>
      <c r="B50" s="225" t="s">
        <v>190</v>
      </c>
      <c r="C50" s="239" t="s">
        <v>1771</v>
      </c>
      <c r="D50" s="239" t="s">
        <v>805</v>
      </c>
      <c r="E50" s="239" t="s">
        <v>1773</v>
      </c>
      <c r="F50" s="239" t="s">
        <v>1529</v>
      </c>
      <c r="G50" s="239" t="s">
        <v>1222</v>
      </c>
      <c r="H50" s="230" t="s">
        <v>1490</v>
      </c>
      <c r="I50" s="239" t="s">
        <v>1776</v>
      </c>
      <c r="J50" s="231" t="s">
        <v>1979</v>
      </c>
      <c r="K50" s="231" t="s">
        <v>2141</v>
      </c>
      <c r="L50" s="231" t="s">
        <v>2141</v>
      </c>
      <c r="M50" s="231" t="s">
        <v>2214</v>
      </c>
      <c r="N50" s="231" t="s">
        <v>2162</v>
      </c>
      <c r="O50" s="231"/>
      <c r="P50" s="232"/>
      <c r="Q50" s="399" t="str">
        <f>"오류수정."&amp;B50&amp;"."&amp;A50&amp;"."&amp;I50 &amp;"-" &amp;F50</f>
        <v>오류수정.4.서비스.278.07. 도시환경분석(수목식재,대기질,가로등)_2024.01.02 4page-식재현황 관리 기능 개선</v>
      </c>
    </row>
    <row r="51" spans="1:17" s="271" customFormat="1" hidden="1">
      <c r="A51" s="374">
        <v>290</v>
      </c>
      <c r="B51" s="225" t="s">
        <v>190</v>
      </c>
      <c r="C51" s="239" t="s">
        <v>1771</v>
      </c>
      <c r="D51" s="239" t="s">
        <v>805</v>
      </c>
      <c r="E51" s="239" t="s">
        <v>1786</v>
      </c>
      <c r="F51" s="239" t="s">
        <v>1531</v>
      </c>
      <c r="G51" s="239" t="s">
        <v>1222</v>
      </c>
      <c r="H51" s="230" t="s">
        <v>1500</v>
      </c>
      <c r="I51" s="239" t="s">
        <v>1789</v>
      </c>
      <c r="J51" s="231" t="s">
        <v>1979</v>
      </c>
      <c r="K51" s="231" t="s">
        <v>2141</v>
      </c>
      <c r="L51" s="231" t="s">
        <v>2141</v>
      </c>
      <c r="M51" s="231" t="s">
        <v>2214</v>
      </c>
      <c r="N51" s="231" t="s">
        <v>2162</v>
      </c>
      <c r="O51" s="231"/>
      <c r="P51" s="232"/>
      <c r="Q51" s="399" t="str">
        <f>"오류수정."&amp;B51&amp;"."&amp;A51&amp;"."&amp;I51 &amp;"-" &amp;F51</f>
        <v>오류수정.4.서비스.290.07. 도시환경분석(수목식재,대기질,가로등)_2024.01.02 8page-[공통] 화면 사이즈 개선</v>
      </c>
    </row>
    <row r="52" spans="1:17" s="271" customFormat="1">
      <c r="A52" s="401">
        <v>197</v>
      </c>
      <c r="B52" s="264" t="s">
        <v>190</v>
      </c>
      <c r="C52" s="403" t="s">
        <v>1643</v>
      </c>
      <c r="D52" s="403" t="s">
        <v>1665</v>
      </c>
      <c r="E52" s="226" t="s">
        <v>1678</v>
      </c>
      <c r="F52" s="226" t="s">
        <v>1419</v>
      </c>
      <c r="G52" s="226" t="s">
        <v>1616</v>
      </c>
      <c r="H52" s="395" t="s">
        <v>1405</v>
      </c>
      <c r="I52" s="403" t="s">
        <v>1681</v>
      </c>
      <c r="J52" s="396" t="s">
        <v>1968</v>
      </c>
      <c r="K52" s="396" t="s">
        <v>2143</v>
      </c>
      <c r="L52" s="396" t="s">
        <v>2143</v>
      </c>
      <c r="M52" s="397">
        <v>45369</v>
      </c>
      <c r="N52" s="396" t="s">
        <v>2162</v>
      </c>
      <c r="O52" s="396"/>
      <c r="P52" s="398"/>
      <c r="Q52" s="399" t="str">
        <f>"오류수정."&amp;B52&amp;"."&amp;A52&amp;"."&amp;I52 &amp;"-" &amp;F52</f>
        <v>오류수정.4.서비스.197.02. 문화재공간분석_2024.01.03 11page-검색 가이드 문구 변경</v>
      </c>
    </row>
    <row r="53" spans="1:17" s="271" customFormat="1">
      <c r="A53" s="394">
        <v>237</v>
      </c>
      <c r="B53" s="264" t="s">
        <v>190</v>
      </c>
      <c r="C53" s="226" t="s">
        <v>1710</v>
      </c>
      <c r="D53" s="226" t="s">
        <v>770</v>
      </c>
      <c r="E53" s="226" t="s">
        <v>769</v>
      </c>
      <c r="F53" s="226" t="s">
        <v>1428</v>
      </c>
      <c r="G53" s="226" t="s">
        <v>1616</v>
      </c>
      <c r="H53" s="395" t="s">
        <v>774</v>
      </c>
      <c r="I53" s="226" t="s">
        <v>1746</v>
      </c>
      <c r="J53" s="396" t="s">
        <v>1968</v>
      </c>
      <c r="K53" s="396" t="s">
        <v>2143</v>
      </c>
      <c r="L53" s="396" t="s">
        <v>2143</v>
      </c>
      <c r="M53" s="397">
        <v>45370</v>
      </c>
      <c r="N53" s="396" t="s">
        <v>2162</v>
      </c>
      <c r="O53" s="396"/>
      <c r="P53" s="398"/>
      <c r="Q53" s="399" t="str">
        <f>"오류수정."&amp;B53&amp;"."&amp;A53&amp;"."&amp;I53 &amp;"-" &amp;F53</f>
        <v>오류수정.4.서비스.237.03. 도로점용인허가_2024.01.09 14page-불법도로점용관리 기능 개선</v>
      </c>
    </row>
    <row r="54" spans="1:17" s="271" customFormat="1" hidden="1">
      <c r="A54" s="374">
        <v>190</v>
      </c>
      <c r="B54" s="225" t="s">
        <v>190</v>
      </c>
      <c r="C54" s="405" t="s">
        <v>1643</v>
      </c>
      <c r="D54" s="405" t="s">
        <v>1665</v>
      </c>
      <c r="E54" s="230" t="s">
        <v>1666</v>
      </c>
      <c r="F54" s="230"/>
      <c r="G54" s="230" t="s">
        <v>1591</v>
      </c>
      <c r="H54" s="230" t="s">
        <v>1667</v>
      </c>
      <c r="I54" s="405" t="s">
        <v>1668</v>
      </c>
      <c r="J54" s="231" t="s">
        <v>1979</v>
      </c>
      <c r="K54" s="231" t="s">
        <v>2143</v>
      </c>
      <c r="L54" s="231" t="s">
        <v>2143</v>
      </c>
      <c r="M54" s="231"/>
      <c r="N54" s="231"/>
      <c r="O54" s="231"/>
      <c r="P54" s="232"/>
      <c r="Q54" s="399" t="str">
        <f>"오류수정."&amp;B54&amp;"."&amp;A54&amp;"."&amp;I54 &amp;"-" &amp;F54</f>
        <v>오류수정.4.서비스.190.02. 문화재공간분석_2024.01.03 6page-</v>
      </c>
    </row>
    <row r="55" spans="1:17" s="271" customFormat="1" hidden="1">
      <c r="A55" s="224">
        <v>218</v>
      </c>
      <c r="B55" s="225" t="s">
        <v>190</v>
      </c>
      <c r="C55" s="230" t="s">
        <v>1710</v>
      </c>
      <c r="D55" s="230" t="s">
        <v>743</v>
      </c>
      <c r="E55" s="230" t="s">
        <v>1715</v>
      </c>
      <c r="F55" s="230" t="s">
        <v>1716</v>
      </c>
      <c r="G55" s="230" t="s">
        <v>1591</v>
      </c>
      <c r="H55" s="230" t="s">
        <v>1719</v>
      </c>
      <c r="I55" s="230" t="s">
        <v>1718</v>
      </c>
      <c r="J55" s="231" t="s">
        <v>1979</v>
      </c>
      <c r="K55" s="231" t="s">
        <v>2143</v>
      </c>
      <c r="L55" s="231" t="s">
        <v>2143</v>
      </c>
      <c r="M55" s="231"/>
      <c r="N55" s="231"/>
      <c r="O55" s="231"/>
      <c r="P55" s="232"/>
      <c r="Q55" s="399" t="str">
        <f>"오류수정."&amp;B55&amp;"."&amp;A55&amp;"."&amp;I55 &amp;"-" &amp;F55</f>
        <v>오류수정.4.서비스.218.03. 도로점용인허가_2024.01.09 7page-점용허가금지구간 가시화 기능 개선</v>
      </c>
    </row>
    <row r="56" spans="1:17" s="271" customFormat="1" hidden="1">
      <c r="A56" s="373">
        <v>261</v>
      </c>
      <c r="B56" s="225" t="s">
        <v>190</v>
      </c>
      <c r="C56" s="230" t="s">
        <v>1762</v>
      </c>
      <c r="D56" s="230" t="s">
        <v>794</v>
      </c>
      <c r="E56" s="230" t="s">
        <v>1763</v>
      </c>
      <c r="F56" s="230" t="s">
        <v>1460</v>
      </c>
      <c r="G56" s="230" t="s">
        <v>1591</v>
      </c>
      <c r="H56" s="230" t="s">
        <v>1764</v>
      </c>
      <c r="I56" s="230" t="s">
        <v>1472</v>
      </c>
      <c r="J56" s="231" t="s">
        <v>1979</v>
      </c>
      <c r="K56" s="231" t="s">
        <v>2143</v>
      </c>
      <c r="L56" s="231" t="s">
        <v>2143</v>
      </c>
      <c r="M56" s="231"/>
      <c r="N56" s="231"/>
      <c r="O56" s="231"/>
      <c r="P56" s="232"/>
      <c r="Q56" s="399" t="str">
        <f>"오류수정."&amp;B56&amp;"."&amp;A56&amp;"."&amp;I56 &amp;"-" &amp;F56</f>
        <v>오류수정.4.서비스.261.05. 도시공간분석(입면적,차폐율,조망및전망,바람길)_2024.01.02 1page-도시공간 분석 결과 개선</v>
      </c>
    </row>
    <row r="57" spans="1:17" s="271" customFormat="1">
      <c r="A57" s="400">
        <v>49</v>
      </c>
      <c r="B57" s="264" t="s">
        <v>1883</v>
      </c>
      <c r="C57" s="226" t="s">
        <v>1896</v>
      </c>
      <c r="D57" s="226" t="s">
        <v>1896</v>
      </c>
      <c r="E57" s="226" t="s">
        <v>1896</v>
      </c>
      <c r="F57" s="226" t="s">
        <v>1897</v>
      </c>
      <c r="G57" s="226" t="s">
        <v>1165</v>
      </c>
      <c r="H57" s="395" t="s">
        <v>583</v>
      </c>
      <c r="I57" s="226" t="s">
        <v>1898</v>
      </c>
      <c r="J57" s="396" t="s">
        <v>1968</v>
      </c>
      <c r="K57" s="396" t="s">
        <v>2145</v>
      </c>
      <c r="L57" s="396" t="s">
        <v>2145</v>
      </c>
      <c r="M57" s="397">
        <v>45370</v>
      </c>
      <c r="N57" s="396" t="s">
        <v>2162</v>
      </c>
      <c r="O57" s="396"/>
      <c r="P57" s="398"/>
      <c r="Q57" s="399" t="str">
        <f>"오류수정."&amp;B57&amp;"."&amp;A57&amp;"."&amp;I57 &amp;"-" &amp;F57</f>
        <v>오류수정.2.기능.49.02. 3D라이브러리_2023.11.14 2페이지-라이브러리 기능 개선</v>
      </c>
    </row>
    <row r="58" spans="1:17" s="271" customFormat="1">
      <c r="A58" s="401">
        <v>53</v>
      </c>
      <c r="B58" s="264" t="s">
        <v>1883</v>
      </c>
      <c r="C58" s="226" t="s">
        <v>1896</v>
      </c>
      <c r="D58" s="226" t="s">
        <v>1896</v>
      </c>
      <c r="E58" s="226" t="s">
        <v>1896</v>
      </c>
      <c r="F58" s="226" t="s">
        <v>1897</v>
      </c>
      <c r="G58" s="226" t="s">
        <v>1165</v>
      </c>
      <c r="H58" s="395" t="s">
        <v>587</v>
      </c>
      <c r="I58" s="226" t="s">
        <v>1902</v>
      </c>
      <c r="J58" s="396" t="s">
        <v>1968</v>
      </c>
      <c r="K58" s="396" t="s">
        <v>2145</v>
      </c>
      <c r="L58" s="396" t="s">
        <v>2145</v>
      </c>
      <c r="M58" s="397">
        <v>45370</v>
      </c>
      <c r="N58" s="396" t="s">
        <v>2162</v>
      </c>
      <c r="O58" s="396"/>
      <c r="P58" s="398"/>
      <c r="Q58" s="399" t="str">
        <f>"오류수정."&amp;B58&amp;"."&amp;A58&amp;"."&amp;I58 &amp;"-" &amp;F58</f>
        <v>오류수정.2.기능.53.02. 3D라이브러리_2023.11.14 5페이지-라이브러리 기능 개선</v>
      </c>
    </row>
    <row r="59" spans="1:17" s="271" customFormat="1" hidden="1">
      <c r="A59" s="224">
        <v>283</v>
      </c>
      <c r="B59" s="225" t="s">
        <v>190</v>
      </c>
      <c r="C59" s="230" t="s">
        <v>1771</v>
      </c>
      <c r="D59" s="230" t="s">
        <v>805</v>
      </c>
      <c r="E59" s="230" t="s">
        <v>1781</v>
      </c>
      <c r="F59" s="230"/>
      <c r="G59" s="230" t="s">
        <v>1591</v>
      </c>
      <c r="H59" s="230" t="s">
        <v>1782</v>
      </c>
      <c r="I59" s="230" t="s">
        <v>1783</v>
      </c>
      <c r="J59" s="231" t="s">
        <v>1979</v>
      </c>
      <c r="K59" s="231" t="s">
        <v>2145</v>
      </c>
      <c r="L59" s="231" t="s">
        <v>2145</v>
      </c>
      <c r="M59" s="231"/>
      <c r="N59" s="231"/>
      <c r="O59" s="231"/>
      <c r="P59" s="232"/>
      <c r="Q59" s="399" t="str">
        <f>"오류수정."&amp;B59&amp;"."&amp;A59&amp;"."&amp;I59 &amp;"-" &amp;F59</f>
        <v>오류수정.4.서비스.283.07. 도시환경분석(수목식재,대기질,가로등)_2024.01.02 6page-</v>
      </c>
    </row>
    <row r="60" spans="1:17" s="271" customFormat="1" hidden="1">
      <c r="A60" s="374">
        <v>302</v>
      </c>
      <c r="B60" s="225" t="s">
        <v>190</v>
      </c>
      <c r="C60" s="230" t="s">
        <v>1771</v>
      </c>
      <c r="D60" s="230" t="s">
        <v>833</v>
      </c>
      <c r="E60" s="230" t="s">
        <v>1799</v>
      </c>
      <c r="F60" s="239"/>
      <c r="G60" s="230" t="s">
        <v>1591</v>
      </c>
      <c r="H60" s="230" t="s">
        <v>1800</v>
      </c>
      <c r="I60" s="230" t="s">
        <v>1801</v>
      </c>
      <c r="J60" s="231" t="s">
        <v>1979</v>
      </c>
      <c r="K60" s="231" t="s">
        <v>2145</v>
      </c>
      <c r="L60" s="231" t="s">
        <v>2145</v>
      </c>
      <c r="M60" s="231"/>
      <c r="N60" s="231"/>
      <c r="O60" s="231"/>
      <c r="P60" s="232"/>
      <c r="Q60" s="399" t="str">
        <f>"오류수정."&amp;B60&amp;"."&amp;A60&amp;"."&amp;I60 &amp;"-" &amp;F60</f>
        <v>오류수정.4.서비스.302.07. 도시환경분석(수목식재,대기질,가로등)_2024.01.02 11page-</v>
      </c>
    </row>
    <row r="61" spans="1:17" hidden="1">
      <c r="A61" s="373">
        <v>309</v>
      </c>
      <c r="B61" s="225" t="s">
        <v>190</v>
      </c>
      <c r="C61" s="239" t="s">
        <v>1771</v>
      </c>
      <c r="D61" s="239" t="s">
        <v>833</v>
      </c>
      <c r="E61" s="239" t="s">
        <v>1807</v>
      </c>
      <c r="F61" s="239"/>
      <c r="G61" s="239" t="s">
        <v>1591</v>
      </c>
      <c r="H61" s="239" t="s">
        <v>1808</v>
      </c>
      <c r="I61" s="239" t="s">
        <v>1809</v>
      </c>
      <c r="J61" s="231" t="s">
        <v>1979</v>
      </c>
      <c r="K61" s="231" t="s">
        <v>2145</v>
      </c>
      <c r="L61" s="231" t="s">
        <v>2145</v>
      </c>
      <c r="M61" s="231"/>
      <c r="N61" s="231"/>
      <c r="O61" s="231"/>
      <c r="P61" s="232"/>
      <c r="Q61" s="399" t="str">
        <f>"오류수정."&amp;B61&amp;"."&amp;A61&amp;"."&amp;I61 &amp;"-" &amp;F61</f>
        <v>오류수정.4.서비스.309.07. 도시환경분석(수목식재,대기질,가로등)_2024.01.02 13page-</v>
      </c>
    </row>
    <row r="62" spans="1:17">
      <c r="A62" s="401">
        <v>64</v>
      </c>
      <c r="B62" s="264" t="s">
        <v>1289</v>
      </c>
      <c r="C62" s="264" t="s">
        <v>1290</v>
      </c>
      <c r="D62" s="264" t="s">
        <v>1290</v>
      </c>
      <c r="E62" s="519" t="s">
        <v>605</v>
      </c>
      <c r="F62" s="519" t="s">
        <v>1163</v>
      </c>
      <c r="G62" s="519" t="s">
        <v>1165</v>
      </c>
      <c r="H62" s="395" t="s">
        <v>1297</v>
      </c>
      <c r="I62" s="262" t="s">
        <v>1293</v>
      </c>
      <c r="J62" s="396" t="s">
        <v>1968</v>
      </c>
      <c r="K62" s="396" t="s">
        <v>2040</v>
      </c>
      <c r="L62" s="396" t="s">
        <v>2040</v>
      </c>
      <c r="M62" s="397">
        <v>45370</v>
      </c>
      <c r="N62" s="396" t="s">
        <v>2162</v>
      </c>
      <c r="O62" s="396"/>
      <c r="P62" s="398"/>
      <c r="Q62" s="399" t="str">
        <f>"오류수정."&amp;B62&amp;"."&amp;A62&amp;"."&amp;I62 &amp;"-" &amp;F62</f>
        <v>오류수정.3.분석.64.01. 지형분석_2023.12.08 1페이지-[공통]텍스트,숫자 입력 또는 표기방식 개선</v>
      </c>
    </row>
    <row r="63" spans="1:17">
      <c r="A63" s="402">
        <v>66</v>
      </c>
      <c r="B63" s="264" t="s">
        <v>1289</v>
      </c>
      <c r="C63" s="264" t="s">
        <v>1290</v>
      </c>
      <c r="D63" s="264" t="s">
        <v>1290</v>
      </c>
      <c r="E63" s="519" t="s">
        <v>605</v>
      </c>
      <c r="F63" s="519" t="s">
        <v>1163</v>
      </c>
      <c r="G63" s="519" t="s">
        <v>1165</v>
      </c>
      <c r="H63" s="395" t="s">
        <v>1298</v>
      </c>
      <c r="I63" s="262" t="s">
        <v>1299</v>
      </c>
      <c r="J63" s="396" t="s">
        <v>1968</v>
      </c>
      <c r="K63" s="396" t="s">
        <v>2040</v>
      </c>
      <c r="L63" s="396" t="s">
        <v>2040</v>
      </c>
      <c r="M63" s="397">
        <v>45370</v>
      </c>
      <c r="N63" s="396" t="s">
        <v>2162</v>
      </c>
      <c r="O63" s="396"/>
      <c r="P63" s="398"/>
      <c r="Q63" s="399" t="str">
        <f>"오류수정."&amp;B63&amp;"."&amp;A63&amp;"."&amp;I63 &amp;"-" &amp;F63</f>
        <v>오류수정.3.분석.66.01. 지형분석_2023.12.08 2페이지-[공통]텍스트,숫자 입력 또는 표기방식 개선</v>
      </c>
    </row>
    <row r="64" spans="1:17">
      <c r="A64" s="394">
        <v>69</v>
      </c>
      <c r="B64" s="264" t="s">
        <v>1289</v>
      </c>
      <c r="C64" s="262" t="s">
        <v>1290</v>
      </c>
      <c r="D64" s="262" t="s">
        <v>1290</v>
      </c>
      <c r="E64" s="262" t="s">
        <v>605</v>
      </c>
      <c r="F64" s="262" t="s">
        <v>1163</v>
      </c>
      <c r="G64" s="262" t="s">
        <v>1165</v>
      </c>
      <c r="H64" s="395" t="s">
        <v>1301</v>
      </c>
      <c r="I64" s="262" t="s">
        <v>1299</v>
      </c>
      <c r="J64" s="396" t="s">
        <v>1968</v>
      </c>
      <c r="K64" s="396" t="s">
        <v>2040</v>
      </c>
      <c r="L64" s="396" t="s">
        <v>2040</v>
      </c>
      <c r="M64" s="397">
        <v>45370</v>
      </c>
      <c r="N64" s="396" t="s">
        <v>2162</v>
      </c>
      <c r="O64" s="396"/>
      <c r="P64" s="398"/>
      <c r="Q64" s="399" t="str">
        <f>"오류수정."&amp;B64&amp;"."&amp;A64&amp;"."&amp;I64 &amp;"-" &amp;F64</f>
        <v>오류수정.3.분석.69.01. 지형분석_2023.12.08 2페이지-[공통]텍스트,숫자 입력 또는 표기방식 개선</v>
      </c>
    </row>
    <row r="65" spans="1:17" hidden="1">
      <c r="A65" s="373">
        <v>330</v>
      </c>
      <c r="B65" s="225" t="s">
        <v>190</v>
      </c>
      <c r="C65" s="239" t="s">
        <v>1822</v>
      </c>
      <c r="D65" s="239" t="s">
        <v>857</v>
      </c>
      <c r="E65" s="239" t="s">
        <v>857</v>
      </c>
      <c r="F65" s="239"/>
      <c r="G65" s="239" t="s">
        <v>1591</v>
      </c>
      <c r="H65" s="230" t="s">
        <v>1832</v>
      </c>
      <c r="I65" s="239" t="s">
        <v>1831</v>
      </c>
      <c r="J65" s="231" t="s">
        <v>1979</v>
      </c>
      <c r="K65" s="231" t="s">
        <v>2040</v>
      </c>
      <c r="L65" s="231" t="s">
        <v>2040</v>
      </c>
      <c r="M65" s="231"/>
      <c r="N65" s="231"/>
      <c r="O65" s="231"/>
      <c r="P65" s="232"/>
      <c r="Q65" s="399" t="str">
        <f>"오류수정."&amp;B65&amp;"."&amp;A65&amp;"."&amp;I65 &amp;"-" &amp;F65</f>
        <v>오류수정.4.서비스.330.10. 재난재해분석_2024.01.09 4page-</v>
      </c>
    </row>
    <row r="66" spans="1:17" hidden="1">
      <c r="A66" s="374">
        <v>332</v>
      </c>
      <c r="B66" s="225" t="s">
        <v>190</v>
      </c>
      <c r="C66" s="239" t="s">
        <v>1822</v>
      </c>
      <c r="D66" s="239" t="s">
        <v>857</v>
      </c>
      <c r="E66" s="239" t="s">
        <v>857</v>
      </c>
      <c r="F66" s="239"/>
      <c r="G66" s="239" t="s">
        <v>1591</v>
      </c>
      <c r="H66" s="230" t="s">
        <v>1834</v>
      </c>
      <c r="I66" s="239" t="s">
        <v>1835</v>
      </c>
      <c r="J66" s="231" t="s">
        <v>1979</v>
      </c>
      <c r="K66" s="231" t="s">
        <v>2040</v>
      </c>
      <c r="L66" s="231" t="s">
        <v>2040</v>
      </c>
      <c r="M66" s="231"/>
      <c r="N66" s="231"/>
      <c r="O66" s="231"/>
      <c r="P66" s="232"/>
      <c r="Q66" s="399" t="str">
        <f>"오류수정."&amp;B66&amp;"."&amp;A66&amp;"."&amp;I66 &amp;"-" &amp;F66</f>
        <v>오류수정.4.서비스.332.10. 재난재해분석_2024.01.09 5page-</v>
      </c>
    </row>
    <row r="67" spans="1:17" hidden="1">
      <c r="A67" s="224">
        <v>340</v>
      </c>
      <c r="B67" s="225" t="s">
        <v>190</v>
      </c>
      <c r="C67" s="239" t="s">
        <v>1822</v>
      </c>
      <c r="D67" s="239" t="s">
        <v>857</v>
      </c>
      <c r="E67" s="239" t="s">
        <v>1837</v>
      </c>
      <c r="F67" s="239"/>
      <c r="G67" s="239" t="s">
        <v>1591</v>
      </c>
      <c r="H67" s="230" t="s">
        <v>1843</v>
      </c>
      <c r="I67" s="239" t="s">
        <v>1844</v>
      </c>
      <c r="J67" s="231" t="s">
        <v>1979</v>
      </c>
      <c r="K67" s="231" t="s">
        <v>2040</v>
      </c>
      <c r="L67" s="231" t="s">
        <v>2040</v>
      </c>
      <c r="M67" s="231"/>
      <c r="N67" s="231"/>
      <c r="O67" s="231"/>
      <c r="P67" s="232"/>
      <c r="Q67" s="399" t="str">
        <f>"오류수정."&amp;B67&amp;"."&amp;A67&amp;"."&amp;I67 &amp;"-" &amp;F67</f>
        <v>오류수정.4.서비스.340.10. 재난재해분석_2024.01.09 8page-</v>
      </c>
    </row>
    <row r="68" spans="1:17">
      <c r="A68" s="401">
        <v>83</v>
      </c>
      <c r="B68" s="264" t="s">
        <v>1289</v>
      </c>
      <c r="C68" s="264" t="s">
        <v>1290</v>
      </c>
      <c r="D68" s="264" t="s">
        <v>1290</v>
      </c>
      <c r="E68" s="264" t="s">
        <v>606</v>
      </c>
      <c r="F68" s="264" t="s">
        <v>1163</v>
      </c>
      <c r="G68" s="264" t="s">
        <v>1165</v>
      </c>
      <c r="H68" s="403" t="s">
        <v>1309</v>
      </c>
      <c r="I68" s="264" t="s">
        <v>1306</v>
      </c>
      <c r="J68" s="396" t="s">
        <v>1968</v>
      </c>
      <c r="K68" s="396" t="s">
        <v>1970</v>
      </c>
      <c r="L68" s="396" t="s">
        <v>1970</v>
      </c>
      <c r="M68" s="397">
        <v>45372</v>
      </c>
      <c r="N68" s="396" t="s">
        <v>2162</v>
      </c>
      <c r="O68" s="396"/>
      <c r="P68" s="398"/>
      <c r="Q68" s="399" t="str">
        <f>"오류수정."&amp;B68&amp;"."&amp;A68&amp;"."&amp;I68 &amp;"-" &amp;F68</f>
        <v>오류수정.3.분석.83.01. 지형분석_2023.12.08 7페이지-[공통]텍스트,숫자 입력 또는 표기방식 개선</v>
      </c>
    </row>
    <row r="69" spans="1:17" s="380" customFormat="1">
      <c r="A69" s="400">
        <v>88</v>
      </c>
      <c r="B69" s="264" t="s">
        <v>1289</v>
      </c>
      <c r="C69" s="264" t="s">
        <v>1290</v>
      </c>
      <c r="D69" s="264" t="s">
        <v>1290</v>
      </c>
      <c r="E69" s="264" t="s">
        <v>1313</v>
      </c>
      <c r="F69" s="264" t="s">
        <v>1163</v>
      </c>
      <c r="G69" s="264" t="s">
        <v>1165</v>
      </c>
      <c r="H69" s="226" t="s">
        <v>1297</v>
      </c>
      <c r="I69" s="264" t="s">
        <v>1314</v>
      </c>
      <c r="J69" s="396" t="s">
        <v>1968</v>
      </c>
      <c r="K69" s="396" t="s">
        <v>1970</v>
      </c>
      <c r="L69" s="396" t="s">
        <v>1970</v>
      </c>
      <c r="M69" s="397">
        <v>45372</v>
      </c>
      <c r="N69" s="396" t="s">
        <v>2162</v>
      </c>
      <c r="O69" s="396"/>
      <c r="P69" s="398"/>
      <c r="Q69" s="399" t="str">
        <f>"오류수정."&amp;B69&amp;"."&amp;A69&amp;"."&amp;I69 &amp;"-" &amp;F69</f>
        <v>오류수정.3.분석.88.01. 지형분석_2023.12.08 9페이지-[공통]텍스트,숫자 입력 또는 표기방식 개선</v>
      </c>
    </row>
    <row r="70" spans="1:17">
      <c r="A70" s="401">
        <v>100</v>
      </c>
      <c r="B70" s="264" t="s">
        <v>1289</v>
      </c>
      <c r="C70" s="403" t="s">
        <v>638</v>
      </c>
      <c r="D70" s="403" t="s">
        <v>638</v>
      </c>
      <c r="E70" s="226" t="s">
        <v>638</v>
      </c>
      <c r="F70" s="226" t="s">
        <v>1163</v>
      </c>
      <c r="G70" s="226" t="s">
        <v>1165</v>
      </c>
      <c r="H70" s="226" t="s">
        <v>1327</v>
      </c>
      <c r="I70" s="403" t="s">
        <v>1328</v>
      </c>
      <c r="J70" s="396" t="s">
        <v>1968</v>
      </c>
      <c r="K70" s="396" t="s">
        <v>1970</v>
      </c>
      <c r="L70" s="396" t="s">
        <v>1970</v>
      </c>
      <c r="M70" s="397">
        <v>45373</v>
      </c>
      <c r="N70" s="396" t="s">
        <v>2162</v>
      </c>
      <c r="O70" s="396"/>
      <c r="P70" s="398"/>
      <c r="Q70" s="399" t="str">
        <f>"오류수정."&amp;B70&amp;"."&amp;A70&amp;"."&amp;I70 &amp;"-" &amp;F70</f>
        <v>오류수정.3.분석.100.02. 가시권분석_2023.12.08 1페이지-[공통]텍스트,숫자 입력 또는 표기방식 개선</v>
      </c>
    </row>
    <row r="71" spans="1:17" hidden="1">
      <c r="A71" s="373">
        <v>348</v>
      </c>
      <c r="B71" s="225" t="s">
        <v>190</v>
      </c>
      <c r="C71" s="230" t="s">
        <v>1822</v>
      </c>
      <c r="D71" s="230" t="s">
        <v>857</v>
      </c>
      <c r="E71" s="230" t="s">
        <v>1850</v>
      </c>
      <c r="F71" s="230"/>
      <c r="G71" s="230" t="s">
        <v>1591</v>
      </c>
      <c r="H71" s="230" t="s">
        <v>1851</v>
      </c>
      <c r="I71" s="230" t="s">
        <v>1852</v>
      </c>
      <c r="J71" s="231" t="s">
        <v>1979</v>
      </c>
      <c r="K71" s="231" t="s">
        <v>1970</v>
      </c>
      <c r="L71" s="231" t="s">
        <v>1970</v>
      </c>
      <c r="M71" s="231"/>
      <c r="N71" s="231"/>
      <c r="O71" s="231"/>
      <c r="P71" s="232"/>
      <c r="Q71" s="399" t="str">
        <f>"오류수정."&amp;B71&amp;"."&amp;A71&amp;"."&amp;I71 &amp;"-" &amp;F71</f>
        <v>오류수정.4.서비스.348.10. 재난재해분석_2024.01.09 11page-</v>
      </c>
    </row>
    <row r="72" spans="1:17" s="380" customFormat="1" hidden="1">
      <c r="A72" s="374">
        <v>352</v>
      </c>
      <c r="B72" s="225" t="s">
        <v>190</v>
      </c>
      <c r="C72" s="230" t="s">
        <v>1822</v>
      </c>
      <c r="D72" s="230" t="s">
        <v>857</v>
      </c>
      <c r="E72" s="230" t="s">
        <v>1850</v>
      </c>
      <c r="F72" s="230" t="s">
        <v>1552</v>
      </c>
      <c r="G72" s="230" t="s">
        <v>1591</v>
      </c>
      <c r="H72" s="230" t="s">
        <v>1855</v>
      </c>
      <c r="I72" s="230" t="s">
        <v>1853</v>
      </c>
      <c r="J72" s="231" t="s">
        <v>1979</v>
      </c>
      <c r="K72" s="231" t="s">
        <v>1970</v>
      </c>
      <c r="L72" s="231" t="s">
        <v>1970</v>
      </c>
      <c r="M72" s="231"/>
      <c r="N72" s="231"/>
      <c r="O72" s="231"/>
      <c r="P72" s="232"/>
      <c r="Q72" s="399" t="str">
        <f>"오류수정."&amp;B72&amp;"."&amp;A72&amp;"."&amp;I72 &amp;"-" &amp;F72</f>
        <v>오류수정.4.서비스.352.10. 재난재해분석_2024.01.09 12page-산사태피해 예측 결과 개선</v>
      </c>
    </row>
    <row r="73" spans="1:17">
      <c r="A73" s="394">
        <v>105</v>
      </c>
      <c r="B73" s="264" t="s">
        <v>1289</v>
      </c>
      <c r="C73" s="403" t="s">
        <v>638</v>
      </c>
      <c r="D73" s="403" t="s">
        <v>638</v>
      </c>
      <c r="E73" s="226" t="s">
        <v>639</v>
      </c>
      <c r="F73" s="226" t="s">
        <v>1163</v>
      </c>
      <c r="G73" s="226" t="s">
        <v>1165</v>
      </c>
      <c r="H73" s="226" t="s">
        <v>1332</v>
      </c>
      <c r="I73" s="403" t="s">
        <v>1331</v>
      </c>
      <c r="J73" s="396" t="s">
        <v>1968</v>
      </c>
      <c r="K73" s="396" t="s">
        <v>1971</v>
      </c>
      <c r="L73" s="396" t="s">
        <v>1971</v>
      </c>
      <c r="M73" s="397">
        <v>45373</v>
      </c>
      <c r="N73" s="396" t="s">
        <v>2162</v>
      </c>
      <c r="O73" s="396"/>
      <c r="P73" s="398"/>
      <c r="Q73" s="399" t="str">
        <f>"오류수정."&amp;B73&amp;"."&amp;A73&amp;"."&amp;I73 &amp;"-" &amp;F73</f>
        <v>오류수정.3.분석.105.02. 가시권분석_2023.12.08 2페이지-[공통]텍스트,숫자 입력 또는 표기방식 개선</v>
      </c>
    </row>
    <row r="74" spans="1:17">
      <c r="A74" s="401">
        <v>107</v>
      </c>
      <c r="B74" s="264" t="s">
        <v>1289</v>
      </c>
      <c r="C74" s="403" t="s">
        <v>638</v>
      </c>
      <c r="D74" s="403" t="s">
        <v>638</v>
      </c>
      <c r="E74" s="226" t="s">
        <v>639</v>
      </c>
      <c r="F74" s="226" t="s">
        <v>1163</v>
      </c>
      <c r="G74" s="226" t="s">
        <v>1165</v>
      </c>
      <c r="H74" s="226" t="s">
        <v>1334</v>
      </c>
      <c r="I74" s="403" t="s">
        <v>1333</v>
      </c>
      <c r="J74" s="396" t="s">
        <v>1968</v>
      </c>
      <c r="K74" s="396" t="s">
        <v>1971</v>
      </c>
      <c r="L74" s="396" t="s">
        <v>1971</v>
      </c>
      <c r="M74" s="397">
        <v>45376</v>
      </c>
      <c r="N74" s="396" t="s">
        <v>2162</v>
      </c>
      <c r="O74" s="396"/>
      <c r="P74" s="398"/>
      <c r="Q74" s="399" t="str">
        <f>"오류수정."&amp;B74&amp;"."&amp;A74&amp;"."&amp;I74 &amp;"-" &amp;F74</f>
        <v>오류수정.3.분석.107.02. 가시권분석_2023.12.08 3페이지-[공통]텍스트,숫자 입력 또는 표기방식 개선</v>
      </c>
    </row>
    <row r="75" spans="1:17">
      <c r="A75" s="400">
        <v>112</v>
      </c>
      <c r="B75" s="264" t="s">
        <v>1289</v>
      </c>
      <c r="C75" s="403" t="s">
        <v>638</v>
      </c>
      <c r="D75" s="403" t="s">
        <v>638</v>
      </c>
      <c r="E75" s="226" t="s">
        <v>640</v>
      </c>
      <c r="F75" s="226" t="s">
        <v>1163</v>
      </c>
      <c r="G75" s="226" t="s">
        <v>1165</v>
      </c>
      <c r="H75" s="226" t="s">
        <v>1336</v>
      </c>
      <c r="I75" s="403" t="s">
        <v>1337</v>
      </c>
      <c r="J75" s="396" t="s">
        <v>1968</v>
      </c>
      <c r="K75" s="396" t="s">
        <v>1971</v>
      </c>
      <c r="L75" s="396" t="s">
        <v>1971</v>
      </c>
      <c r="M75" s="397">
        <v>45384</v>
      </c>
      <c r="N75" s="396" t="s">
        <v>2162</v>
      </c>
      <c r="O75" s="396"/>
      <c r="P75" s="398"/>
      <c r="Q75" s="399" t="str">
        <f>"오류수정."&amp;B75&amp;"."&amp;A75&amp;"."&amp;I75 &amp;"-" &amp;F75</f>
        <v>오류수정.3.분석.112.02. 가시권분석_2023.12.08 5페이지-[공통]텍스트,숫자 입력 또는 표기방식 개선</v>
      </c>
    </row>
    <row r="76" spans="1:17" hidden="1">
      <c r="A76" s="224">
        <v>121</v>
      </c>
      <c r="B76" s="225" t="s">
        <v>1289</v>
      </c>
      <c r="C76" s="405" t="s">
        <v>641</v>
      </c>
      <c r="D76" s="405" t="s">
        <v>641</v>
      </c>
      <c r="E76" s="230" t="s">
        <v>641</v>
      </c>
      <c r="F76" s="230" t="s">
        <v>1285</v>
      </c>
      <c r="G76" s="230" t="s">
        <v>1285</v>
      </c>
      <c r="H76" s="230" t="s">
        <v>1259</v>
      </c>
      <c r="I76" s="405" t="s">
        <v>1343</v>
      </c>
      <c r="J76" s="231" t="s">
        <v>1979</v>
      </c>
      <c r="K76" s="231" t="s">
        <v>1971</v>
      </c>
      <c r="L76" s="231" t="s">
        <v>1971</v>
      </c>
      <c r="M76" s="231"/>
      <c r="N76" s="231"/>
      <c r="O76" s="231"/>
      <c r="P76" s="232"/>
      <c r="Q76" s="399" t="str">
        <f>"오류수정."&amp;B76&amp;"."&amp;A76&amp;"."&amp;I76 &amp;"-" &amp;F76</f>
        <v>오류수정.3.분석.121.04. 음영분석_2023.12.08 1페이지-[공통]날짜 입력 개선</v>
      </c>
    </row>
    <row r="77" spans="1:17" hidden="1">
      <c r="A77" s="224">
        <v>238</v>
      </c>
      <c r="B77" s="225" t="s">
        <v>190</v>
      </c>
      <c r="C77" s="230" t="s">
        <v>1710</v>
      </c>
      <c r="D77" s="230" t="s">
        <v>770</v>
      </c>
      <c r="E77" s="230" t="s">
        <v>769</v>
      </c>
      <c r="F77" s="230" t="s">
        <v>1428</v>
      </c>
      <c r="G77" s="230" t="s">
        <v>1285</v>
      </c>
      <c r="H77" s="230" t="s">
        <v>1747</v>
      </c>
      <c r="I77" s="230" t="s">
        <v>1746</v>
      </c>
      <c r="J77" s="231" t="s">
        <v>1979</v>
      </c>
      <c r="K77" s="231" t="s">
        <v>1971</v>
      </c>
      <c r="L77" s="231" t="s">
        <v>1971</v>
      </c>
      <c r="M77" s="231"/>
      <c r="N77" s="231"/>
      <c r="O77" s="231"/>
      <c r="P77" s="232"/>
      <c r="Q77" s="399" t="str">
        <f>"오류수정."&amp;B77&amp;"."&amp;A77&amp;"."&amp;I77 &amp;"-" &amp;F77</f>
        <v>오류수정.4.서비스.238.03. 도로점용인허가_2024.01.09 14page-불법도로점용관리 기능 개선</v>
      </c>
    </row>
    <row r="78" spans="1:17" hidden="1">
      <c r="A78" s="374">
        <v>263</v>
      </c>
      <c r="B78" s="225" t="s">
        <v>190</v>
      </c>
      <c r="C78" s="230" t="s">
        <v>1762</v>
      </c>
      <c r="D78" s="230" t="s">
        <v>794</v>
      </c>
      <c r="E78" s="230" t="s">
        <v>1763</v>
      </c>
      <c r="F78" s="230" t="s">
        <v>1460</v>
      </c>
      <c r="G78" s="230" t="s">
        <v>1285</v>
      </c>
      <c r="H78" s="230" t="s">
        <v>1765</v>
      </c>
      <c r="I78" s="230" t="s">
        <v>1472</v>
      </c>
      <c r="J78" s="231" t="s">
        <v>1979</v>
      </c>
      <c r="K78" s="231" t="s">
        <v>1971</v>
      </c>
      <c r="L78" s="231" t="s">
        <v>1971</v>
      </c>
      <c r="M78" s="231"/>
      <c r="N78" s="231"/>
      <c r="O78" s="231"/>
      <c r="P78" s="232"/>
      <c r="Q78" s="399" t="str">
        <f>"오류수정."&amp;B78&amp;"."&amp;A78&amp;"."&amp;I78 &amp;"-" &amp;F78</f>
        <v>오류수정.4.서비스.263.05. 도시공간분석(입면적,차폐율,조망및전망,바람길)_2024.01.02 1page-도시공간 분석 결과 개선</v>
      </c>
    </row>
    <row r="79" spans="1:17" hidden="1">
      <c r="A79" s="224">
        <v>322</v>
      </c>
      <c r="B79" s="225" t="s">
        <v>190</v>
      </c>
      <c r="C79" s="230" t="s">
        <v>1822</v>
      </c>
      <c r="D79" s="230" t="s">
        <v>857</v>
      </c>
      <c r="E79" s="230" t="s">
        <v>857</v>
      </c>
      <c r="F79" s="230"/>
      <c r="G79" s="230" t="s">
        <v>1285</v>
      </c>
      <c r="H79" s="230" t="s">
        <v>1824</v>
      </c>
      <c r="I79" s="230" t="s">
        <v>1823</v>
      </c>
      <c r="J79" s="231" t="s">
        <v>1979</v>
      </c>
      <c r="K79" s="231" t="s">
        <v>1971</v>
      </c>
      <c r="L79" s="231" t="s">
        <v>1971</v>
      </c>
      <c r="M79" s="231"/>
      <c r="N79" s="231"/>
      <c r="O79" s="231"/>
      <c r="P79" s="232"/>
      <c r="Q79" s="399" t="str">
        <f>"오류수정."&amp;B79&amp;"."&amp;A79&amp;"."&amp;I79 &amp;"-" &amp;F79</f>
        <v>오류수정.4.서비스.322.10. 재난재해분석_2024.01.09 1page-</v>
      </c>
    </row>
    <row r="80" spans="1:17">
      <c r="A80" s="394">
        <v>123</v>
      </c>
      <c r="B80" s="264" t="s">
        <v>1289</v>
      </c>
      <c r="C80" s="403" t="s">
        <v>641</v>
      </c>
      <c r="D80" s="403" t="s">
        <v>641</v>
      </c>
      <c r="E80" s="226" t="s">
        <v>641</v>
      </c>
      <c r="F80" s="226" t="s">
        <v>1163</v>
      </c>
      <c r="G80" s="226" t="s">
        <v>1165</v>
      </c>
      <c r="H80" s="226" t="s">
        <v>1263</v>
      </c>
      <c r="I80" s="403" t="s">
        <v>1343</v>
      </c>
      <c r="J80" s="396" t="s">
        <v>1968</v>
      </c>
      <c r="K80" s="396" t="s">
        <v>1972</v>
      </c>
      <c r="L80" s="396" t="s">
        <v>1972</v>
      </c>
      <c r="M80" s="397">
        <v>45376</v>
      </c>
      <c r="N80" s="396" t="s">
        <v>2162</v>
      </c>
      <c r="O80" s="396"/>
      <c r="P80" s="398"/>
      <c r="Q80" s="399" t="str">
        <f>"오류수정."&amp;B80&amp;"."&amp;A80&amp;"."&amp;I80 &amp;"-" &amp;F80</f>
        <v>오류수정.3.분석.123.04. 음영분석_2023.12.08 1페이지-[공통]텍스트,숫자 입력 또는 표기방식 개선</v>
      </c>
    </row>
    <row r="81" spans="1:17">
      <c r="A81" s="400">
        <v>124</v>
      </c>
      <c r="B81" s="264" t="s">
        <v>1289</v>
      </c>
      <c r="C81" s="403" t="s">
        <v>641</v>
      </c>
      <c r="D81" s="403" t="s">
        <v>641</v>
      </c>
      <c r="E81" s="226" t="s">
        <v>641</v>
      </c>
      <c r="F81" s="226" t="s">
        <v>1258</v>
      </c>
      <c r="G81" s="226" t="s">
        <v>1165</v>
      </c>
      <c r="H81" s="226" t="s">
        <v>1265</v>
      </c>
      <c r="I81" s="403" t="s">
        <v>1343</v>
      </c>
      <c r="J81" s="396" t="s">
        <v>1968</v>
      </c>
      <c r="K81" s="396" t="s">
        <v>1972</v>
      </c>
      <c r="L81" s="396" t="s">
        <v>1972</v>
      </c>
      <c r="M81" s="397">
        <v>45376</v>
      </c>
      <c r="N81" s="396" t="s">
        <v>2162</v>
      </c>
      <c r="O81" s="396"/>
      <c r="P81" s="398"/>
      <c r="Q81" s="399" t="str">
        <f>"오류수정."&amp;B81&amp;"."&amp;A81&amp;"."&amp;I81 &amp;"-" &amp;F81</f>
        <v>오류수정.3.분석.124.04. 음영분석_2023.12.08 1페이지-음영분석 서비스 개선</v>
      </c>
    </row>
    <row r="82" spans="1:17">
      <c r="A82" s="394">
        <v>132</v>
      </c>
      <c r="B82" s="264" t="s">
        <v>1289</v>
      </c>
      <c r="C82" s="226" t="s">
        <v>641</v>
      </c>
      <c r="D82" s="226" t="s">
        <v>641</v>
      </c>
      <c r="E82" s="226" t="s">
        <v>641</v>
      </c>
      <c r="F82" s="226" t="s">
        <v>1258</v>
      </c>
      <c r="G82" s="226" t="s">
        <v>1165</v>
      </c>
      <c r="H82" s="226" t="s">
        <v>1345</v>
      </c>
      <c r="I82" s="226" t="s">
        <v>1346</v>
      </c>
      <c r="J82" s="396" t="s">
        <v>1968</v>
      </c>
      <c r="K82" s="396" t="s">
        <v>1972</v>
      </c>
      <c r="L82" s="396" t="s">
        <v>1972</v>
      </c>
      <c r="M82" s="397">
        <v>45376</v>
      </c>
      <c r="N82" s="396" t="s">
        <v>2162</v>
      </c>
      <c r="O82" s="396"/>
      <c r="P82" s="398"/>
      <c r="Q82" s="399" t="str">
        <f>"오류수정."&amp;B82&amp;"."&amp;A82&amp;"."&amp;I82 &amp;"-" &amp;F82</f>
        <v>오류수정.3.분석.132.04. 음영분석_2023.12.08 4페이지-음영분석 서비스 개선</v>
      </c>
    </row>
    <row r="83" spans="1:17" hidden="1">
      <c r="A83" s="410">
        <v>3</v>
      </c>
      <c r="B83" s="387" t="s">
        <v>1084</v>
      </c>
      <c r="C83" s="392" t="s">
        <v>192</v>
      </c>
      <c r="D83" s="392" t="s">
        <v>192</v>
      </c>
      <c r="E83" s="392" t="s">
        <v>192</v>
      </c>
      <c r="F83" s="392" t="s">
        <v>1023</v>
      </c>
      <c r="G83" s="392" t="s">
        <v>1587</v>
      </c>
      <c r="H83" s="412" t="s">
        <v>1087</v>
      </c>
      <c r="I83" s="520" t="s">
        <v>1088</v>
      </c>
      <c r="J83" s="388" t="s">
        <v>1979</v>
      </c>
      <c r="K83" s="388" t="s">
        <v>1972</v>
      </c>
      <c r="L83" s="388" t="s">
        <v>1972</v>
      </c>
      <c r="M83" s="389">
        <v>45391</v>
      </c>
      <c r="N83" s="388"/>
      <c r="O83" s="388"/>
      <c r="P83" s="390"/>
      <c r="Q83" s="391" t="str">
        <f>"오류수정."&amp;B83&amp;"."&amp;A83&amp;"."&amp;I83 &amp;"-" &amp;F83</f>
        <v>오류수정.1.공통.3.01. 공통_2024.01.05 3페이지-행정구역 설정 기능 개선</v>
      </c>
    </row>
    <row r="84" spans="1:17" hidden="1">
      <c r="A84" s="411">
        <v>138</v>
      </c>
      <c r="B84" s="387" t="s">
        <v>190</v>
      </c>
      <c r="C84" s="408" t="s">
        <v>1585</v>
      </c>
      <c r="D84" s="408" t="s">
        <v>1585</v>
      </c>
      <c r="E84" s="408" t="s">
        <v>1586</v>
      </c>
      <c r="F84" s="408" t="s">
        <v>1378</v>
      </c>
      <c r="G84" s="408" t="s">
        <v>1587</v>
      </c>
      <c r="H84" s="408" t="s">
        <v>1588</v>
      </c>
      <c r="I84" s="408" t="s">
        <v>1589</v>
      </c>
      <c r="J84" s="388" t="s">
        <v>1979</v>
      </c>
      <c r="K84" s="388" t="s">
        <v>1972</v>
      </c>
      <c r="L84" s="388" t="s">
        <v>1972</v>
      </c>
      <c r="M84" s="389">
        <v>45391</v>
      </c>
      <c r="N84" s="388"/>
      <c r="O84" s="388"/>
      <c r="P84" s="390"/>
      <c r="Q84" s="391" t="str">
        <f>"오류수정."&amp;B84&amp;"."&amp;A84&amp;"."&amp;I84 &amp;"-" &amp;F84</f>
        <v>오류수정.4.서비스.138.01. 건축인허가_2024.01.03 1페이지-지번검색 기능 개선</v>
      </c>
    </row>
    <row r="85" spans="1:17" hidden="1">
      <c r="A85" s="386">
        <v>139</v>
      </c>
      <c r="B85" s="387" t="s">
        <v>190</v>
      </c>
      <c r="C85" s="408" t="s">
        <v>1585</v>
      </c>
      <c r="D85" s="408" t="s">
        <v>1585</v>
      </c>
      <c r="E85" s="408" t="s">
        <v>1586</v>
      </c>
      <c r="F85" s="408" t="s">
        <v>1378</v>
      </c>
      <c r="G85" s="408" t="s">
        <v>1587</v>
      </c>
      <c r="H85" s="408" t="s">
        <v>1590</v>
      </c>
      <c r="I85" s="408" t="s">
        <v>1589</v>
      </c>
      <c r="J85" s="388" t="s">
        <v>1979</v>
      </c>
      <c r="K85" s="388" t="s">
        <v>1972</v>
      </c>
      <c r="L85" s="388" t="s">
        <v>1972</v>
      </c>
      <c r="M85" s="389">
        <v>45391</v>
      </c>
      <c r="N85" s="388"/>
      <c r="O85" s="388"/>
      <c r="P85" s="390"/>
      <c r="Q85" s="391" t="str">
        <f>"오류수정."&amp;B85&amp;"."&amp;A85&amp;"."&amp;I85 &amp;"-" &amp;F85</f>
        <v>오류수정.4.서비스.139.01. 건축인허가_2024.01.03 1페이지-지번검색 기능 개선</v>
      </c>
    </row>
    <row r="86" spans="1:17" hidden="1">
      <c r="A86" s="410">
        <v>141</v>
      </c>
      <c r="B86" s="387" t="s">
        <v>190</v>
      </c>
      <c r="C86" s="408" t="s">
        <v>1585</v>
      </c>
      <c r="D86" s="408" t="s">
        <v>1585</v>
      </c>
      <c r="E86" s="408" t="s">
        <v>1586</v>
      </c>
      <c r="F86" s="408" t="s">
        <v>1378</v>
      </c>
      <c r="G86" s="408" t="s">
        <v>1587</v>
      </c>
      <c r="H86" s="408" t="s">
        <v>1593</v>
      </c>
      <c r="I86" s="408" t="s">
        <v>1589</v>
      </c>
      <c r="J86" s="388" t="s">
        <v>1979</v>
      </c>
      <c r="K86" s="388" t="s">
        <v>1972</v>
      </c>
      <c r="L86" s="388" t="s">
        <v>1972</v>
      </c>
      <c r="M86" s="389">
        <v>45391</v>
      </c>
      <c r="N86" s="388"/>
      <c r="O86" s="388"/>
      <c r="P86" s="390"/>
      <c r="Q86" s="391" t="str">
        <f>"오류수정."&amp;B86&amp;"."&amp;A86&amp;"."&amp;I86 &amp;"-" &amp;F86</f>
        <v>오류수정.4.서비스.141.01. 건축인허가_2024.01.03 1페이지-지번검색 기능 개선</v>
      </c>
    </row>
    <row r="87" spans="1:17">
      <c r="A87" s="400">
        <v>160</v>
      </c>
      <c r="B87" s="264" t="s">
        <v>190</v>
      </c>
      <c r="C87" s="262" t="s">
        <v>1585</v>
      </c>
      <c r="D87" s="262" t="s">
        <v>1585</v>
      </c>
      <c r="E87" s="262" t="s">
        <v>1619</v>
      </c>
      <c r="F87" s="262"/>
      <c r="G87" s="262" t="s">
        <v>1165</v>
      </c>
      <c r="H87" s="226" t="s">
        <v>1622</v>
      </c>
      <c r="I87" s="262" t="s">
        <v>1621</v>
      </c>
      <c r="J87" s="396" t="s">
        <v>1968</v>
      </c>
      <c r="K87" s="396" t="s">
        <v>1973</v>
      </c>
      <c r="L87" s="396" t="s">
        <v>1973</v>
      </c>
      <c r="M87" s="397">
        <v>45376</v>
      </c>
      <c r="N87" s="396" t="s">
        <v>2162</v>
      </c>
      <c r="O87" s="396"/>
      <c r="P87" s="398"/>
      <c r="Q87" s="399" t="str">
        <f>"오류수정."&amp;B87&amp;"."&amp;A87&amp;"."&amp;I87 &amp;"-" &amp;F87</f>
        <v>오류수정.4.서비스.160.01. 건축인허가_2024.01.03 8페이지-</v>
      </c>
    </row>
    <row r="88" spans="1:17">
      <c r="A88" s="394">
        <v>177</v>
      </c>
      <c r="B88" s="264" t="s">
        <v>190</v>
      </c>
      <c r="C88" s="264" t="s">
        <v>1585</v>
      </c>
      <c r="D88" s="264" t="s">
        <v>1585</v>
      </c>
      <c r="E88" s="264" t="s">
        <v>1637</v>
      </c>
      <c r="F88" s="264"/>
      <c r="G88" s="264" t="s">
        <v>1165</v>
      </c>
      <c r="H88" s="226" t="s">
        <v>1642</v>
      </c>
      <c r="I88" s="264" t="s">
        <v>1641</v>
      </c>
      <c r="J88" s="396" t="s">
        <v>1968</v>
      </c>
      <c r="K88" s="396" t="s">
        <v>1973</v>
      </c>
      <c r="L88" s="396" t="s">
        <v>1973</v>
      </c>
      <c r="M88" s="397">
        <v>45377</v>
      </c>
      <c r="N88" s="396" t="s">
        <v>2162</v>
      </c>
      <c r="O88" s="396"/>
      <c r="P88" s="398"/>
      <c r="Q88" s="399" t="str">
        <f>"오류수정."&amp;B88&amp;"."&amp;A88&amp;"."&amp;I88 &amp;"-" &amp;F88</f>
        <v>오류수정.4.서비스.177.01. 건축인허가_2024.01.03 11페이지-</v>
      </c>
    </row>
    <row r="89" spans="1:17">
      <c r="A89" s="394">
        <v>195</v>
      </c>
      <c r="B89" s="264" t="s">
        <v>190</v>
      </c>
      <c r="C89" s="264" t="s">
        <v>1643</v>
      </c>
      <c r="D89" s="264" t="s">
        <v>1665</v>
      </c>
      <c r="E89" s="262" t="s">
        <v>1675</v>
      </c>
      <c r="F89" s="262"/>
      <c r="G89" s="262" t="s">
        <v>1165</v>
      </c>
      <c r="H89" s="226" t="s">
        <v>1676</v>
      </c>
      <c r="I89" s="264" t="s">
        <v>1677</v>
      </c>
      <c r="J89" s="396" t="s">
        <v>1968</v>
      </c>
      <c r="K89" s="396" t="s">
        <v>1973</v>
      </c>
      <c r="L89" s="396" t="s">
        <v>1973</v>
      </c>
      <c r="M89" s="397">
        <v>45377</v>
      </c>
      <c r="N89" s="396" t="s">
        <v>2162</v>
      </c>
      <c r="O89" s="396"/>
      <c r="P89" s="398"/>
      <c r="Q89" s="399" t="str">
        <f>"오류수정."&amp;B89&amp;"."&amp;A89&amp;"."&amp;I89 &amp;"-" &amp;F89</f>
        <v>오류수정.4.서비스.195.02. 문화재공간분석_2024.01.03 8page-</v>
      </c>
    </row>
    <row r="90" spans="1:17" hidden="1">
      <c r="A90" s="393">
        <v>142</v>
      </c>
      <c r="B90" s="387" t="s">
        <v>190</v>
      </c>
      <c r="C90" s="408" t="s">
        <v>1585</v>
      </c>
      <c r="D90" s="408" t="s">
        <v>1585</v>
      </c>
      <c r="E90" s="408" t="s">
        <v>1586</v>
      </c>
      <c r="F90" s="408" t="s">
        <v>1378</v>
      </c>
      <c r="G90" s="408" t="s">
        <v>1587</v>
      </c>
      <c r="H90" s="392" t="s">
        <v>1594</v>
      </c>
      <c r="I90" s="408" t="s">
        <v>1595</v>
      </c>
      <c r="J90" s="388" t="s">
        <v>1979</v>
      </c>
      <c r="K90" s="388" t="s">
        <v>1973</v>
      </c>
      <c r="L90" s="388" t="s">
        <v>1973</v>
      </c>
      <c r="M90" s="389">
        <v>45391</v>
      </c>
      <c r="N90" s="388"/>
      <c r="O90" s="388"/>
      <c r="P90" s="390"/>
      <c r="Q90" s="391" t="str">
        <f>"오류수정."&amp;B90&amp;"."&amp;A90&amp;"."&amp;I90 &amp;"-" &amp;F90</f>
        <v>오류수정.4.서비스.142.01. 건축인허가_2024.01.03 2페이지-지번검색 기능 개선</v>
      </c>
    </row>
    <row r="91" spans="1:17" hidden="1">
      <c r="A91" s="386">
        <v>143</v>
      </c>
      <c r="B91" s="387" t="s">
        <v>190</v>
      </c>
      <c r="C91" s="408" t="s">
        <v>1585</v>
      </c>
      <c r="D91" s="408" t="s">
        <v>1585</v>
      </c>
      <c r="E91" s="408" t="s">
        <v>1586</v>
      </c>
      <c r="F91" s="408" t="s">
        <v>1378</v>
      </c>
      <c r="G91" s="408" t="s">
        <v>1587</v>
      </c>
      <c r="H91" s="392" t="s">
        <v>1596</v>
      </c>
      <c r="I91" s="408" t="s">
        <v>1595</v>
      </c>
      <c r="J91" s="388" t="s">
        <v>1979</v>
      </c>
      <c r="K91" s="388" t="s">
        <v>1973</v>
      </c>
      <c r="L91" s="388" t="s">
        <v>1973</v>
      </c>
      <c r="M91" s="389">
        <v>45391</v>
      </c>
      <c r="N91" s="388"/>
      <c r="O91" s="388"/>
      <c r="P91" s="390"/>
      <c r="Q91" s="391" t="str">
        <f>"오류수정."&amp;B91&amp;"."&amp;A91&amp;"."&amp;I91 &amp;"-" &amp;F91</f>
        <v>오류수정.4.서비스.143.01. 건축인허가_2024.01.03 2페이지-지번검색 기능 개선</v>
      </c>
    </row>
    <row r="92" spans="1:17" hidden="1">
      <c r="A92" s="386">
        <v>217</v>
      </c>
      <c r="B92" s="387" t="s">
        <v>190</v>
      </c>
      <c r="C92" s="408" t="s">
        <v>1710</v>
      </c>
      <c r="D92" s="408" t="s">
        <v>743</v>
      </c>
      <c r="E92" s="408" t="s">
        <v>1715</v>
      </c>
      <c r="F92" s="408" t="s">
        <v>1716</v>
      </c>
      <c r="G92" s="408" t="s">
        <v>1587</v>
      </c>
      <c r="H92" s="392" t="s">
        <v>1717</v>
      </c>
      <c r="I92" s="408" t="s">
        <v>1718</v>
      </c>
      <c r="J92" s="388" t="s">
        <v>1979</v>
      </c>
      <c r="K92" s="388" t="s">
        <v>1973</v>
      </c>
      <c r="L92" s="388" t="s">
        <v>1973</v>
      </c>
      <c r="M92" s="389">
        <v>45392</v>
      </c>
      <c r="N92" s="388"/>
      <c r="O92" s="388"/>
      <c r="P92" s="390"/>
      <c r="Q92" s="391" t="str">
        <f>"오류수정."&amp;B92&amp;"."&amp;A92&amp;"."&amp;I92 &amp;"-" &amp;F92</f>
        <v>오류수정.4.서비스.217.03. 도로점용인허가_2024.01.09 7page-점용허가금지구간 가시화 기능 개선</v>
      </c>
    </row>
    <row r="93" spans="1:17">
      <c r="A93" s="400">
        <v>196</v>
      </c>
      <c r="B93" s="264" t="s">
        <v>190</v>
      </c>
      <c r="C93" s="264" t="s">
        <v>1643</v>
      </c>
      <c r="D93" s="264" t="s">
        <v>1665</v>
      </c>
      <c r="E93" s="262" t="s">
        <v>1678</v>
      </c>
      <c r="F93" s="262" t="s">
        <v>1679</v>
      </c>
      <c r="G93" s="262" t="s">
        <v>1165</v>
      </c>
      <c r="H93" s="226" t="s">
        <v>1680</v>
      </c>
      <c r="I93" s="264" t="s">
        <v>1681</v>
      </c>
      <c r="J93" s="396" t="s">
        <v>1968</v>
      </c>
      <c r="K93" s="396" t="s">
        <v>1981</v>
      </c>
      <c r="L93" s="396" t="s">
        <v>1981</v>
      </c>
      <c r="M93" s="397">
        <v>45377</v>
      </c>
      <c r="N93" s="396" t="s">
        <v>2162</v>
      </c>
      <c r="O93" s="396"/>
      <c r="P93" s="398"/>
      <c r="Q93" s="399" t="str">
        <f>"오류수정."&amp;B93&amp;"."&amp;A93&amp;"."&amp;I93 &amp;"-" &amp;F93</f>
        <v>오류수정.4.서비스.196.02. 문화재공간분석_2024.01.03 11page-가시권 분석 기능 개선(문화재중심)</v>
      </c>
    </row>
    <row r="94" spans="1:17">
      <c r="A94" s="394">
        <v>201</v>
      </c>
      <c r="B94" s="264" t="s">
        <v>190</v>
      </c>
      <c r="C94" s="262" t="s">
        <v>1643</v>
      </c>
      <c r="D94" s="262" t="s">
        <v>1665</v>
      </c>
      <c r="E94" s="262" t="s">
        <v>1683</v>
      </c>
      <c r="F94" s="262"/>
      <c r="G94" s="262" t="s">
        <v>1165</v>
      </c>
      <c r="H94" s="226" t="s">
        <v>1687</v>
      </c>
      <c r="I94" s="262" t="s">
        <v>1688</v>
      </c>
      <c r="J94" s="396" t="s">
        <v>1968</v>
      </c>
      <c r="K94" s="396" t="s">
        <v>1981</v>
      </c>
      <c r="L94" s="396" t="s">
        <v>1981</v>
      </c>
      <c r="M94" s="397">
        <v>45378</v>
      </c>
      <c r="N94" s="396" t="s">
        <v>2162</v>
      </c>
      <c r="O94" s="396"/>
      <c r="P94" s="398"/>
      <c r="Q94" s="399" t="str">
        <f>"오류수정."&amp;B94&amp;"."&amp;A94&amp;"."&amp;I94 &amp;"-" &amp;F94</f>
        <v>오류수정.4.서비스.201.02. 문화재공간분석_2024.01.03 15page-</v>
      </c>
    </row>
    <row r="95" spans="1:17">
      <c r="A95" s="394">
        <v>210</v>
      </c>
      <c r="B95" s="264" t="s">
        <v>190</v>
      </c>
      <c r="C95" s="262" t="s">
        <v>1643</v>
      </c>
      <c r="D95" s="262" t="s">
        <v>1697</v>
      </c>
      <c r="E95" s="262" t="s">
        <v>1697</v>
      </c>
      <c r="F95" s="262"/>
      <c r="G95" s="262" t="s">
        <v>1165</v>
      </c>
      <c r="H95" s="226" t="s">
        <v>1700</v>
      </c>
      <c r="I95" s="262" t="s">
        <v>1699</v>
      </c>
      <c r="J95" s="396" t="s">
        <v>1968</v>
      </c>
      <c r="K95" s="396" t="s">
        <v>1981</v>
      </c>
      <c r="L95" s="396" t="s">
        <v>1981</v>
      </c>
      <c r="M95" s="397">
        <v>45378</v>
      </c>
      <c r="N95" s="396" t="s">
        <v>2162</v>
      </c>
      <c r="O95" s="396"/>
      <c r="P95" s="398"/>
      <c r="Q95" s="399" t="str">
        <f>"오류수정."&amp;B95&amp;"."&amp;A95&amp;"."&amp;I95 &amp;"-" &amp;F95</f>
        <v>오류수정.4.서비스.210.02. 문화재공간분석_2024.01.03 19page-</v>
      </c>
    </row>
    <row r="96" spans="1:17" hidden="1">
      <c r="A96" s="411">
        <v>234</v>
      </c>
      <c r="B96" s="387" t="s">
        <v>190</v>
      </c>
      <c r="C96" s="408" t="s">
        <v>1710</v>
      </c>
      <c r="D96" s="408" t="s">
        <v>770</v>
      </c>
      <c r="E96" s="408" t="s">
        <v>769</v>
      </c>
      <c r="F96" s="408" t="s">
        <v>1428</v>
      </c>
      <c r="G96" s="408" t="s">
        <v>1587</v>
      </c>
      <c r="H96" s="392" t="s">
        <v>1742</v>
      </c>
      <c r="I96" s="408" t="s">
        <v>1743</v>
      </c>
      <c r="J96" s="388" t="s">
        <v>1979</v>
      </c>
      <c r="K96" s="388" t="s">
        <v>1981</v>
      </c>
      <c r="L96" s="388" t="s">
        <v>1981</v>
      </c>
      <c r="M96" s="389">
        <v>45392</v>
      </c>
      <c r="N96" s="388"/>
      <c r="O96" s="388"/>
      <c r="P96" s="390"/>
      <c r="Q96" s="391" t="str">
        <f>"오류수정."&amp;B96&amp;"."&amp;A96&amp;"."&amp;I96 &amp;"-" &amp;F96</f>
        <v>오류수정.4.서비스.234.03. 도로점용인허가_2024.01.09 13page-불법도로점용관리 기능 개선</v>
      </c>
    </row>
    <row r="97" spans="1:17" hidden="1">
      <c r="A97" s="386">
        <v>235</v>
      </c>
      <c r="B97" s="387" t="s">
        <v>190</v>
      </c>
      <c r="C97" s="408" t="s">
        <v>1710</v>
      </c>
      <c r="D97" s="408" t="s">
        <v>770</v>
      </c>
      <c r="E97" s="408" t="s">
        <v>769</v>
      </c>
      <c r="F97" s="408" t="s">
        <v>1428</v>
      </c>
      <c r="G97" s="408" t="s">
        <v>1587</v>
      </c>
      <c r="H97" s="392" t="s">
        <v>1744</v>
      </c>
      <c r="I97" s="408" t="s">
        <v>1743</v>
      </c>
      <c r="J97" s="388" t="s">
        <v>1979</v>
      </c>
      <c r="K97" s="388" t="s">
        <v>1981</v>
      </c>
      <c r="L97" s="388" t="s">
        <v>1981</v>
      </c>
      <c r="M97" s="389">
        <v>45392</v>
      </c>
      <c r="N97" s="388"/>
      <c r="O97" s="388"/>
      <c r="P97" s="390"/>
      <c r="Q97" s="391" t="str">
        <f>"오류수정."&amp;B97&amp;"."&amp;A97&amp;"."&amp;I97 &amp;"-" &amp;F97</f>
        <v>오류수정.4.서비스.235.03. 도로점용인허가_2024.01.09 13page-불법도로점용관리 기능 개선</v>
      </c>
    </row>
    <row r="98" spans="1:17" s="391" customFormat="1" hidden="1">
      <c r="A98" s="386">
        <v>236</v>
      </c>
      <c r="B98" s="387" t="s">
        <v>190</v>
      </c>
      <c r="C98" s="408" t="s">
        <v>1710</v>
      </c>
      <c r="D98" s="408" t="s">
        <v>770</v>
      </c>
      <c r="E98" s="408" t="s">
        <v>769</v>
      </c>
      <c r="F98" s="408" t="s">
        <v>1428</v>
      </c>
      <c r="G98" s="408" t="s">
        <v>1587</v>
      </c>
      <c r="H98" s="392" t="s">
        <v>1745</v>
      </c>
      <c r="I98" s="408" t="s">
        <v>1743</v>
      </c>
      <c r="J98" s="388" t="s">
        <v>1979</v>
      </c>
      <c r="K98" s="388" t="s">
        <v>1981</v>
      </c>
      <c r="L98" s="388" t="s">
        <v>1981</v>
      </c>
      <c r="M98" s="389">
        <v>45392</v>
      </c>
      <c r="N98" s="388"/>
      <c r="O98" s="388"/>
      <c r="P98" s="390"/>
      <c r="Q98" s="391" t="str">
        <f>"오류수정."&amp;B98&amp;"."&amp;A98&amp;"."&amp;I98 &amp;"-" &amp;F98</f>
        <v>오류수정.4.서비스.236.03. 도로점용인허가_2024.01.09 13page-불법도로점용관리 기능 개선</v>
      </c>
    </row>
    <row r="99" spans="1:17" s="391" customFormat="1">
      <c r="A99" s="400">
        <v>223</v>
      </c>
      <c r="B99" s="264" t="s">
        <v>190</v>
      </c>
      <c r="C99" s="262" t="s">
        <v>1710</v>
      </c>
      <c r="D99" s="262" t="s">
        <v>743</v>
      </c>
      <c r="E99" s="262" t="s">
        <v>1715</v>
      </c>
      <c r="F99" s="262" t="s">
        <v>1716</v>
      </c>
      <c r="G99" s="262" t="s">
        <v>1165</v>
      </c>
      <c r="H99" s="226" t="s">
        <v>1727</v>
      </c>
      <c r="I99" s="262" t="s">
        <v>1726</v>
      </c>
      <c r="J99" s="396" t="s">
        <v>1968</v>
      </c>
      <c r="K99" s="396" t="s">
        <v>1974</v>
      </c>
      <c r="L99" s="396" t="s">
        <v>1974</v>
      </c>
      <c r="M99" s="397">
        <v>45378</v>
      </c>
      <c r="N99" s="396" t="s">
        <v>2162</v>
      </c>
      <c r="O99" s="396" t="s">
        <v>2215</v>
      </c>
      <c r="P99" s="398"/>
      <c r="Q99" s="399" t="str">
        <f>"오류수정."&amp;B99&amp;"."&amp;A99&amp;"."&amp;I99 &amp;"-" &amp;F99</f>
        <v>오류수정.4.서비스.223.03. 도로점용인허가_2024.01.09 10page-점용허가금지구간 가시화 기능 개선</v>
      </c>
    </row>
    <row r="100" spans="1:17" s="391" customFormat="1" hidden="1">
      <c r="A100" s="386">
        <v>274</v>
      </c>
      <c r="B100" s="387" t="s">
        <v>190</v>
      </c>
      <c r="C100" s="408" t="s">
        <v>1771</v>
      </c>
      <c r="D100" s="408" t="s">
        <v>805</v>
      </c>
      <c r="E100" s="408" t="s">
        <v>1773</v>
      </c>
      <c r="F100" s="408" t="s">
        <v>1378</v>
      </c>
      <c r="G100" s="408" t="s">
        <v>1587</v>
      </c>
      <c r="H100" s="392" t="s">
        <v>1774</v>
      </c>
      <c r="I100" s="408" t="s">
        <v>1775</v>
      </c>
      <c r="J100" s="388" t="s">
        <v>1979</v>
      </c>
      <c r="K100" s="388" t="s">
        <v>1974</v>
      </c>
      <c r="L100" s="388" t="s">
        <v>1974</v>
      </c>
      <c r="M100" s="389">
        <v>45393</v>
      </c>
      <c r="N100" s="388"/>
      <c r="O100" s="388"/>
      <c r="P100" s="390"/>
      <c r="Q100" s="391" t="str">
        <f>"오류수정."&amp;B100&amp;"."&amp;A100&amp;"."&amp;I100 &amp;"-" &amp;F100</f>
        <v>오류수정.4.서비스.274.07. 도시환경분석(수목식재,대기질,가로등)_2024.01.02 3page-지번검색 기능 개선</v>
      </c>
    </row>
    <row r="101" spans="1:17" s="391" customFormat="1" hidden="1">
      <c r="A101" s="386">
        <v>275</v>
      </c>
      <c r="B101" s="387" t="s">
        <v>190</v>
      </c>
      <c r="C101" s="408" t="s">
        <v>1771</v>
      </c>
      <c r="D101" s="408" t="s">
        <v>805</v>
      </c>
      <c r="E101" s="408" t="s">
        <v>1773</v>
      </c>
      <c r="F101" s="408" t="s">
        <v>1378</v>
      </c>
      <c r="G101" s="408" t="s">
        <v>1587</v>
      </c>
      <c r="H101" s="392" t="s">
        <v>1484</v>
      </c>
      <c r="I101" s="408" t="s">
        <v>1775</v>
      </c>
      <c r="J101" s="388" t="s">
        <v>1979</v>
      </c>
      <c r="K101" s="388" t="s">
        <v>1974</v>
      </c>
      <c r="L101" s="388" t="s">
        <v>1974</v>
      </c>
      <c r="M101" s="389">
        <v>45393</v>
      </c>
      <c r="N101" s="388"/>
      <c r="O101" s="388"/>
      <c r="P101" s="390"/>
      <c r="Q101" s="391" t="str">
        <f>"오류수정."&amp;B101&amp;"."&amp;A101&amp;"."&amp;I101 &amp;"-" &amp;F101</f>
        <v>오류수정.4.서비스.275.07. 도시환경분석(수목식재,대기질,가로등)_2024.01.02 3page-지번검색 기능 개선</v>
      </c>
    </row>
    <row r="102" spans="1:17" hidden="1">
      <c r="A102" s="393">
        <v>284</v>
      </c>
      <c r="B102" s="387" t="s">
        <v>190</v>
      </c>
      <c r="C102" s="408" t="s">
        <v>1771</v>
      </c>
      <c r="D102" s="408" t="s">
        <v>805</v>
      </c>
      <c r="E102" s="392" t="s">
        <v>1781</v>
      </c>
      <c r="F102" s="392"/>
      <c r="G102" s="392" t="s">
        <v>1587</v>
      </c>
      <c r="H102" s="392" t="s">
        <v>1784</v>
      </c>
      <c r="I102" s="408" t="s">
        <v>1783</v>
      </c>
      <c r="J102" s="388" t="s">
        <v>1979</v>
      </c>
      <c r="K102" s="388" t="s">
        <v>1974</v>
      </c>
      <c r="L102" s="388" t="s">
        <v>1974</v>
      </c>
      <c r="M102" s="389">
        <v>45393</v>
      </c>
      <c r="N102" s="388"/>
      <c r="O102" s="388"/>
      <c r="P102" s="390"/>
      <c r="Q102" s="391" t="str">
        <f>"오류수정."&amp;B102&amp;"."&amp;A102&amp;"."&amp;I102 &amp;"-" &amp;F102</f>
        <v>오류수정.4.서비스.284.07. 도시환경분석(수목식재,대기질,가로등)_2024.01.02 6page-</v>
      </c>
    </row>
    <row r="103" spans="1:17">
      <c r="A103" s="394">
        <v>264</v>
      </c>
      <c r="B103" s="264" t="s">
        <v>190</v>
      </c>
      <c r="C103" s="262" t="s">
        <v>1762</v>
      </c>
      <c r="D103" s="262" t="s">
        <v>794</v>
      </c>
      <c r="E103" s="226" t="s">
        <v>1763</v>
      </c>
      <c r="F103" s="226" t="s">
        <v>1460</v>
      </c>
      <c r="G103" s="226" t="s">
        <v>1165</v>
      </c>
      <c r="H103" s="226" t="s">
        <v>1766</v>
      </c>
      <c r="I103" s="262" t="s">
        <v>1472</v>
      </c>
      <c r="J103" s="396" t="s">
        <v>1968</v>
      </c>
      <c r="K103" s="396" t="s">
        <v>1975</v>
      </c>
      <c r="L103" s="396" t="s">
        <v>1975</v>
      </c>
      <c r="M103" s="397">
        <v>45378</v>
      </c>
      <c r="N103" s="396" t="s">
        <v>2162</v>
      </c>
      <c r="O103" s="396"/>
      <c r="P103" s="398"/>
      <c r="Q103" s="399" t="str">
        <f>"오류수정."&amp;B103&amp;"."&amp;A103&amp;"."&amp;I103 &amp;"-" &amp;F103</f>
        <v>오류수정.4.서비스.264.05. 도시공간분석(입면적,차폐율,조망및전망,바람길)_2024.01.02 1page-도시공간 분석 결과 개선</v>
      </c>
    </row>
    <row r="104" spans="1:17">
      <c r="A104" s="394">
        <v>279</v>
      </c>
      <c r="B104" s="264" t="s">
        <v>190</v>
      </c>
      <c r="C104" s="262" t="s">
        <v>1771</v>
      </c>
      <c r="D104" s="262" t="s">
        <v>805</v>
      </c>
      <c r="E104" s="226" t="s">
        <v>1773</v>
      </c>
      <c r="F104" s="226" t="s">
        <v>1529</v>
      </c>
      <c r="G104" s="226" t="s">
        <v>1165</v>
      </c>
      <c r="H104" s="226" t="s">
        <v>1777</v>
      </c>
      <c r="I104" s="262" t="s">
        <v>1778</v>
      </c>
      <c r="J104" s="396" t="s">
        <v>1968</v>
      </c>
      <c r="K104" s="396" t="s">
        <v>1975</v>
      </c>
      <c r="L104" s="396" t="s">
        <v>1975</v>
      </c>
      <c r="M104" s="397">
        <v>45378</v>
      </c>
      <c r="N104" s="396" t="s">
        <v>2162</v>
      </c>
      <c r="O104" s="396"/>
      <c r="P104" s="398"/>
      <c r="Q104" s="399" t="str">
        <f>"오류수정."&amp;B104&amp;"."&amp;A104&amp;"."&amp;I104 &amp;"-" &amp;F104</f>
        <v>오류수정.4.서비스.279.07. 도시환경분석(수목식재,대기질,가로등)_2024.01.02 5page-식재현황 관리 기능 개선</v>
      </c>
    </row>
    <row r="105" spans="1:17" s="391" customFormat="1" hidden="1">
      <c r="A105" s="411">
        <v>285</v>
      </c>
      <c r="B105" s="387" t="s">
        <v>190</v>
      </c>
      <c r="C105" s="408" t="s">
        <v>1771</v>
      </c>
      <c r="D105" s="408" t="s">
        <v>805</v>
      </c>
      <c r="E105" s="392" t="s">
        <v>1781</v>
      </c>
      <c r="F105" s="392"/>
      <c r="G105" s="392" t="s">
        <v>1587</v>
      </c>
      <c r="H105" s="392" t="s">
        <v>1785</v>
      </c>
      <c r="I105" s="408" t="s">
        <v>1783</v>
      </c>
      <c r="J105" s="388" t="s">
        <v>1979</v>
      </c>
      <c r="K105" s="388" t="s">
        <v>1975</v>
      </c>
      <c r="L105" s="388" t="s">
        <v>1975</v>
      </c>
      <c r="M105" s="389">
        <v>45393</v>
      </c>
      <c r="N105" s="388"/>
      <c r="O105" s="388"/>
      <c r="P105" s="390"/>
      <c r="Q105" s="391" t="str">
        <f>"오류수정."&amp;B105&amp;"."&amp;A105&amp;"."&amp;I105 &amp;"-" &amp;F105</f>
        <v>오류수정.4.서비스.285.07. 도시환경분석(수목식재,대기질,가로등)_2024.01.02 6page-</v>
      </c>
    </row>
    <row r="106" spans="1:17" s="391" customFormat="1" hidden="1">
      <c r="A106" s="410">
        <v>324</v>
      </c>
      <c r="B106" s="387" t="s">
        <v>190</v>
      </c>
      <c r="C106" s="408" t="s">
        <v>1822</v>
      </c>
      <c r="D106" s="408" t="s">
        <v>857</v>
      </c>
      <c r="E106" s="392" t="s">
        <v>857</v>
      </c>
      <c r="F106" s="392"/>
      <c r="G106" s="392" t="s">
        <v>1587</v>
      </c>
      <c r="H106" s="392" t="s">
        <v>1825</v>
      </c>
      <c r="I106" s="408" t="s">
        <v>1826</v>
      </c>
      <c r="J106" s="388" t="s">
        <v>1979</v>
      </c>
      <c r="K106" s="388" t="s">
        <v>1975</v>
      </c>
      <c r="L106" s="388" t="s">
        <v>1975</v>
      </c>
      <c r="M106" s="389">
        <v>45393</v>
      </c>
      <c r="N106" s="388"/>
      <c r="O106" s="388"/>
      <c r="P106" s="390"/>
      <c r="Q106" s="391" t="str">
        <f>"오류수정."&amp;B106&amp;"."&amp;A106&amp;"."&amp;I106 &amp;"-" &amp;F106</f>
        <v>오류수정.4.서비스.324.10. 재난재해분석_2024.01.09 2page-</v>
      </c>
    </row>
    <row r="107" spans="1:17" s="391" customFormat="1">
      <c r="A107" s="401">
        <v>287</v>
      </c>
      <c r="B107" s="264" t="s">
        <v>190</v>
      </c>
      <c r="C107" s="262" t="s">
        <v>1771</v>
      </c>
      <c r="D107" s="262" t="s">
        <v>805</v>
      </c>
      <c r="E107" s="226" t="s">
        <v>1786</v>
      </c>
      <c r="F107" s="226"/>
      <c r="G107" s="226" t="s">
        <v>1165</v>
      </c>
      <c r="H107" s="226" t="s">
        <v>1788</v>
      </c>
      <c r="I107" s="262" t="s">
        <v>1787</v>
      </c>
      <c r="J107" s="396" t="s">
        <v>1968</v>
      </c>
      <c r="K107" s="396" t="s">
        <v>1976</v>
      </c>
      <c r="L107" s="396" t="s">
        <v>1976</v>
      </c>
      <c r="M107" s="397">
        <v>45379</v>
      </c>
      <c r="N107" s="396" t="s">
        <v>2162</v>
      </c>
      <c r="O107" s="396" t="s">
        <v>2215</v>
      </c>
      <c r="P107" s="398"/>
      <c r="Q107" s="399" t="str">
        <f>"오류수정."&amp;B107&amp;"."&amp;A107&amp;"."&amp;I107 &amp;"-" &amp;F107</f>
        <v>오류수정.4.서비스.287.07. 도시환경분석(수목식재,대기질,가로등)_2024.01.02 7page-</v>
      </c>
    </row>
    <row r="108" spans="1:17">
      <c r="A108" s="402">
        <v>291</v>
      </c>
      <c r="B108" s="264" t="s">
        <v>190</v>
      </c>
      <c r="C108" s="262" t="s">
        <v>1771</v>
      </c>
      <c r="D108" s="262" t="s">
        <v>805</v>
      </c>
      <c r="E108" s="226" t="s">
        <v>1786</v>
      </c>
      <c r="F108" s="226"/>
      <c r="G108" s="226" t="s">
        <v>1165</v>
      </c>
      <c r="H108" s="226" t="s">
        <v>1790</v>
      </c>
      <c r="I108" s="262" t="s">
        <v>1789</v>
      </c>
      <c r="J108" s="396" t="s">
        <v>1968</v>
      </c>
      <c r="K108" s="396" t="s">
        <v>1976</v>
      </c>
      <c r="L108" s="396" t="s">
        <v>1976</v>
      </c>
      <c r="M108" s="397">
        <v>45379</v>
      </c>
      <c r="N108" s="396" t="s">
        <v>2162</v>
      </c>
      <c r="O108" s="396"/>
      <c r="P108" s="398"/>
      <c r="Q108" s="399" t="str">
        <f>"오류수정."&amp;B108&amp;"."&amp;A108&amp;"."&amp;I108 &amp;"-" &amp;F108</f>
        <v>오류수정.4.서비스.291.07. 도시환경분석(수목식재,대기질,가로등)_2024.01.02 8page-</v>
      </c>
    </row>
    <row r="109" spans="1:17">
      <c r="A109" s="394">
        <v>297</v>
      </c>
      <c r="B109" s="264" t="s">
        <v>190</v>
      </c>
      <c r="C109" s="262" t="s">
        <v>1771</v>
      </c>
      <c r="D109" s="262" t="s">
        <v>805</v>
      </c>
      <c r="E109" s="226" t="s">
        <v>1792</v>
      </c>
      <c r="F109" s="226"/>
      <c r="G109" s="226" t="s">
        <v>1165</v>
      </c>
      <c r="H109" s="226" t="s">
        <v>1795</v>
      </c>
      <c r="I109" s="262" t="s">
        <v>1794</v>
      </c>
      <c r="J109" s="396" t="s">
        <v>1968</v>
      </c>
      <c r="K109" s="396" t="s">
        <v>1976</v>
      </c>
      <c r="L109" s="396" t="s">
        <v>1976</v>
      </c>
      <c r="M109" s="397">
        <v>45379</v>
      </c>
      <c r="N109" s="396" t="s">
        <v>2162</v>
      </c>
      <c r="O109" s="396"/>
      <c r="P109" s="398"/>
      <c r="Q109" s="399" t="str">
        <f>"오류수정."&amp;B109&amp;"."&amp;A109&amp;"."&amp;I109 &amp;"-" &amp;F109</f>
        <v>오류수정.4.서비스.297.07. 도시환경분석(수목식재,대기질,가로등)_2024.01.02 10page-</v>
      </c>
    </row>
    <row r="110" spans="1:17" hidden="1">
      <c r="A110" s="386">
        <v>325</v>
      </c>
      <c r="B110" s="387" t="s">
        <v>190</v>
      </c>
      <c r="C110" s="408" t="s">
        <v>1822</v>
      </c>
      <c r="D110" s="408" t="s">
        <v>857</v>
      </c>
      <c r="E110" s="392" t="s">
        <v>857</v>
      </c>
      <c r="F110" s="392" t="s">
        <v>1558</v>
      </c>
      <c r="G110" s="392" t="s">
        <v>1587</v>
      </c>
      <c r="H110" s="392" t="s">
        <v>1538</v>
      </c>
      <c r="I110" s="408" t="s">
        <v>1826</v>
      </c>
      <c r="J110" s="388" t="s">
        <v>1979</v>
      </c>
      <c r="K110" s="388" t="s">
        <v>1976</v>
      </c>
      <c r="L110" s="388" t="s">
        <v>1976</v>
      </c>
      <c r="M110" s="389">
        <v>45393</v>
      </c>
      <c r="N110" s="388"/>
      <c r="O110" s="388"/>
      <c r="P110" s="390"/>
      <c r="Q110" s="391" t="str">
        <f>"오류수정."&amp;B110&amp;"."&amp;A110&amp;"."&amp;I110 &amp;"-" &amp;F110</f>
        <v>오류수정.4.서비스.325.10. 재난재해분석_2024.01.09 2page-(침수흔적) 시군구 검색 기능 개선</v>
      </c>
    </row>
    <row r="111" spans="1:17" s="391" customFormat="1" hidden="1">
      <c r="A111" s="393">
        <v>329</v>
      </c>
      <c r="B111" s="387" t="s">
        <v>190</v>
      </c>
      <c r="C111" s="408" t="s">
        <v>1822</v>
      </c>
      <c r="D111" s="408" t="s">
        <v>857</v>
      </c>
      <c r="E111" s="392" t="s">
        <v>857</v>
      </c>
      <c r="F111" s="392"/>
      <c r="G111" s="392" t="s">
        <v>1587</v>
      </c>
      <c r="H111" s="392" t="s">
        <v>1830</v>
      </c>
      <c r="I111" s="408" t="s">
        <v>1831</v>
      </c>
      <c r="J111" s="388" t="s">
        <v>1979</v>
      </c>
      <c r="K111" s="388" t="s">
        <v>1976</v>
      </c>
      <c r="L111" s="388" t="s">
        <v>1976</v>
      </c>
      <c r="M111" s="389">
        <v>45394</v>
      </c>
      <c r="N111" s="388"/>
      <c r="O111" s="388"/>
      <c r="P111" s="390"/>
      <c r="Q111" s="391" t="str">
        <f>"오류수정."&amp;B111&amp;"."&amp;A111&amp;"."&amp;I111 &amp;"-" &amp;F111</f>
        <v>오류수정.4.서비스.329.10. 재난재해분석_2024.01.09 4page-</v>
      </c>
    </row>
    <row r="112" spans="1:17" s="391" customFormat="1" hidden="1">
      <c r="A112" s="386">
        <v>331</v>
      </c>
      <c r="B112" s="387" t="s">
        <v>190</v>
      </c>
      <c r="C112" s="408" t="s">
        <v>1822</v>
      </c>
      <c r="D112" s="408" t="s">
        <v>857</v>
      </c>
      <c r="E112" s="392" t="s">
        <v>857</v>
      </c>
      <c r="F112" s="392"/>
      <c r="G112" s="392" t="s">
        <v>1587</v>
      </c>
      <c r="H112" s="392" t="s">
        <v>1833</v>
      </c>
      <c r="I112" s="408" t="s">
        <v>1831</v>
      </c>
      <c r="J112" s="388" t="s">
        <v>1979</v>
      </c>
      <c r="K112" s="388" t="s">
        <v>1976</v>
      </c>
      <c r="L112" s="388" t="s">
        <v>1976</v>
      </c>
      <c r="M112" s="389">
        <v>45394</v>
      </c>
      <c r="N112" s="388"/>
      <c r="O112" s="388"/>
      <c r="P112" s="390"/>
      <c r="Q112" s="391" t="str">
        <f>"오류수정."&amp;B112&amp;"."&amp;A112&amp;"."&amp;I112 &amp;"-" &amp;F112</f>
        <v>오류수정.4.서비스.331.10. 재난재해분석_2024.01.09 4page-</v>
      </c>
    </row>
    <row r="113" spans="1:17" s="391" customFormat="1">
      <c r="A113" s="401">
        <v>310</v>
      </c>
      <c r="B113" s="264" t="s">
        <v>190</v>
      </c>
      <c r="C113" s="262" t="s">
        <v>1771</v>
      </c>
      <c r="D113" s="262" t="s">
        <v>833</v>
      </c>
      <c r="E113" s="226" t="s">
        <v>1807</v>
      </c>
      <c r="F113" s="226" t="s">
        <v>1163</v>
      </c>
      <c r="G113" s="226" t="s">
        <v>1165</v>
      </c>
      <c r="H113" s="226" t="s">
        <v>1810</v>
      </c>
      <c r="I113" s="262" t="s">
        <v>1809</v>
      </c>
      <c r="J113" s="396" t="s">
        <v>1968</v>
      </c>
      <c r="K113" s="396" t="s">
        <v>1977</v>
      </c>
      <c r="L113" s="396" t="s">
        <v>1977</v>
      </c>
      <c r="M113" s="397">
        <v>45380</v>
      </c>
      <c r="N113" s="396" t="s">
        <v>2162</v>
      </c>
      <c r="O113" s="396"/>
      <c r="P113" s="398"/>
      <c r="Q113" s="399" t="str">
        <f>"오류수정."&amp;B113&amp;"."&amp;A113&amp;"."&amp;I113 &amp;"-" &amp;F113</f>
        <v>오류수정.4.서비스.310.07. 도시환경분석(수목식재,대기질,가로등)_2024.01.02 13page-[공통]텍스트,숫자 입력 또는 표기방식 개선</v>
      </c>
    </row>
    <row r="114" spans="1:17">
      <c r="A114" s="402">
        <v>336</v>
      </c>
      <c r="B114" s="264" t="s">
        <v>190</v>
      </c>
      <c r="C114" s="262" t="s">
        <v>1822</v>
      </c>
      <c r="D114" s="262" t="s">
        <v>857</v>
      </c>
      <c r="E114" s="226" t="s">
        <v>1837</v>
      </c>
      <c r="F114" s="226"/>
      <c r="G114" s="226" t="s">
        <v>1165</v>
      </c>
      <c r="H114" s="226" t="s">
        <v>1841</v>
      </c>
      <c r="I114" s="262" t="s">
        <v>1842</v>
      </c>
      <c r="J114" s="396" t="s">
        <v>1968</v>
      </c>
      <c r="K114" s="396" t="s">
        <v>1977</v>
      </c>
      <c r="L114" s="396" t="s">
        <v>1977</v>
      </c>
      <c r="M114" s="397">
        <v>45380</v>
      </c>
      <c r="N114" s="396" t="s">
        <v>2162</v>
      </c>
      <c r="O114" s="396"/>
      <c r="P114" s="398"/>
      <c r="Q114" s="399" t="str">
        <f>"오류수정."&amp;B114&amp;"."&amp;A114&amp;"."&amp;I114 &amp;"-" &amp;F114</f>
        <v>오류수정.4.서비스.336.10. 재난재해분석_2024.01.09 7page-</v>
      </c>
    </row>
    <row r="115" spans="1:17" s="391" customFormat="1">
      <c r="A115" s="386">
        <v>341</v>
      </c>
      <c r="B115" s="387" t="s">
        <v>190</v>
      </c>
      <c r="C115" s="408" t="s">
        <v>1822</v>
      </c>
      <c r="D115" s="408" t="s">
        <v>857</v>
      </c>
      <c r="E115" s="392" t="s">
        <v>1837</v>
      </c>
      <c r="F115" s="392"/>
      <c r="G115" s="392" t="s">
        <v>1165</v>
      </c>
      <c r="H115" s="392" t="s">
        <v>1845</v>
      </c>
      <c r="I115" s="408" t="s">
        <v>1844</v>
      </c>
      <c r="J115" s="388" t="s">
        <v>1968</v>
      </c>
      <c r="K115" s="388" t="s">
        <v>1977</v>
      </c>
      <c r="L115" s="388" t="s">
        <v>1977</v>
      </c>
      <c r="M115" s="389">
        <v>45384</v>
      </c>
      <c r="N115" s="388" t="s">
        <v>2162</v>
      </c>
      <c r="O115" s="388"/>
      <c r="P115" s="390"/>
      <c r="Q115" s="399" t="str">
        <f>"오류수정."&amp;B115&amp;"."&amp;A115&amp;"."&amp;I115 &amp;"-" &amp;F115</f>
        <v>오류수정.4.서비스.341.10. 재난재해분석_2024.01.09 8page-</v>
      </c>
    </row>
    <row r="116" spans="1:17" s="391" customFormat="1" hidden="1">
      <c r="A116" s="386">
        <v>334</v>
      </c>
      <c r="B116" s="387" t="s">
        <v>190</v>
      </c>
      <c r="C116" s="408" t="s">
        <v>1822</v>
      </c>
      <c r="D116" s="408" t="s">
        <v>857</v>
      </c>
      <c r="E116" s="392" t="s">
        <v>1837</v>
      </c>
      <c r="F116" s="392"/>
      <c r="G116" s="392" t="s">
        <v>1587</v>
      </c>
      <c r="H116" s="392" t="s">
        <v>1838</v>
      </c>
      <c r="I116" s="408" t="s">
        <v>1839</v>
      </c>
      <c r="J116" s="388" t="s">
        <v>1979</v>
      </c>
      <c r="K116" s="388" t="s">
        <v>1977</v>
      </c>
      <c r="L116" s="388" t="s">
        <v>1977</v>
      </c>
      <c r="M116" s="389">
        <v>45394</v>
      </c>
      <c r="N116" s="388"/>
      <c r="O116" s="388"/>
      <c r="P116" s="390"/>
      <c r="Q116" s="391" t="str">
        <f>"오류수정."&amp;B116&amp;"."&amp;A116&amp;"."&amp;I116 &amp;"-" &amp;F116</f>
        <v>오류수정.4.서비스.334.10. 재난재해분석_2024.01.09 6page-</v>
      </c>
    </row>
    <row r="117" spans="1:17" s="391" customFormat="1" hidden="1">
      <c r="A117" s="393">
        <v>335</v>
      </c>
      <c r="B117" s="387" t="s">
        <v>190</v>
      </c>
      <c r="C117" s="408" t="s">
        <v>1822</v>
      </c>
      <c r="D117" s="408" t="s">
        <v>857</v>
      </c>
      <c r="E117" s="392" t="s">
        <v>1837</v>
      </c>
      <c r="F117" s="392"/>
      <c r="G117" s="392" t="s">
        <v>1587</v>
      </c>
      <c r="H117" s="392" t="s">
        <v>1840</v>
      </c>
      <c r="I117" s="408" t="s">
        <v>1839</v>
      </c>
      <c r="J117" s="388" t="s">
        <v>1979</v>
      </c>
      <c r="K117" s="388" t="s">
        <v>1977</v>
      </c>
      <c r="L117" s="388" t="s">
        <v>1977</v>
      </c>
      <c r="M117" s="389">
        <v>45394</v>
      </c>
      <c r="N117" s="388"/>
      <c r="O117" s="388"/>
      <c r="P117" s="390"/>
      <c r="Q117" s="391" t="str">
        <f>"오류수정."&amp;B117&amp;"."&amp;A117&amp;"."&amp;I117 &amp;"-" &amp;F117</f>
        <v>오류수정.4.서비스.335.10. 재난재해분석_2024.01.09 6page-</v>
      </c>
    </row>
    <row r="118" spans="1:17" hidden="1">
      <c r="A118" s="386">
        <v>349</v>
      </c>
      <c r="B118" s="387" t="s">
        <v>190</v>
      </c>
      <c r="C118" s="408" t="s">
        <v>1822</v>
      </c>
      <c r="D118" s="408" t="s">
        <v>857</v>
      </c>
      <c r="E118" s="392" t="s">
        <v>1850</v>
      </c>
      <c r="F118" s="392"/>
      <c r="G118" s="392" t="s">
        <v>1587</v>
      </c>
      <c r="H118" s="392" t="s">
        <v>1838</v>
      </c>
      <c r="I118" s="408" t="s">
        <v>1853</v>
      </c>
      <c r="J118" s="388" t="s">
        <v>1979</v>
      </c>
      <c r="K118" s="388" t="s">
        <v>1977</v>
      </c>
      <c r="L118" s="388" t="s">
        <v>1977</v>
      </c>
      <c r="M118" s="389">
        <v>45394</v>
      </c>
      <c r="N118" s="388"/>
      <c r="O118" s="388"/>
      <c r="P118" s="390"/>
      <c r="Q118" s="391" t="str">
        <f>"오류수정."&amp;B118&amp;"."&amp;A118&amp;"."&amp;I118 &amp;"-" &amp;F118</f>
        <v>오류수정.4.서비스.349.10. 재난재해분석_2024.01.09 12page-</v>
      </c>
    </row>
    <row r="119" spans="1:17">
      <c r="A119" s="386">
        <v>343</v>
      </c>
      <c r="B119" s="387" t="s">
        <v>190</v>
      </c>
      <c r="C119" s="408" t="s">
        <v>1822</v>
      </c>
      <c r="D119" s="408" t="s">
        <v>857</v>
      </c>
      <c r="E119" s="392" t="s">
        <v>1837</v>
      </c>
      <c r="F119" s="392"/>
      <c r="G119" s="392" t="s">
        <v>1165</v>
      </c>
      <c r="H119" s="392" t="s">
        <v>1846</v>
      </c>
      <c r="I119" s="408" t="s">
        <v>1844</v>
      </c>
      <c r="J119" s="388" t="s">
        <v>1968</v>
      </c>
      <c r="K119" s="388" t="s">
        <v>1978</v>
      </c>
      <c r="L119" s="388" t="s">
        <v>1978</v>
      </c>
      <c r="M119" s="389">
        <v>45384</v>
      </c>
      <c r="N119" s="388" t="s">
        <v>2162</v>
      </c>
      <c r="O119" s="388"/>
      <c r="P119" s="390"/>
      <c r="Q119" s="399" t="str">
        <f>"오류수정."&amp;B119&amp;"."&amp;A119&amp;"."&amp;I119 &amp;"-" &amp;F119</f>
        <v>오류수정.4.서비스.343.10. 재난재해분석_2024.01.09 8page-</v>
      </c>
    </row>
    <row r="120" spans="1:17" s="391" customFormat="1">
      <c r="A120" s="393">
        <v>346</v>
      </c>
      <c r="B120" s="387" t="s">
        <v>190</v>
      </c>
      <c r="C120" s="408" t="s">
        <v>1822</v>
      </c>
      <c r="D120" s="408" t="s">
        <v>857</v>
      </c>
      <c r="E120" s="392" t="s">
        <v>1837</v>
      </c>
      <c r="F120" s="392"/>
      <c r="G120" s="392" t="s">
        <v>1165</v>
      </c>
      <c r="H120" s="392" t="s">
        <v>1845</v>
      </c>
      <c r="I120" s="408" t="s">
        <v>1848</v>
      </c>
      <c r="J120" s="388" t="s">
        <v>1968</v>
      </c>
      <c r="K120" s="388" t="s">
        <v>1978</v>
      </c>
      <c r="L120" s="388" t="s">
        <v>1978</v>
      </c>
      <c r="M120" s="389">
        <v>45384</v>
      </c>
      <c r="N120" s="388" t="s">
        <v>2162</v>
      </c>
      <c r="O120" s="388"/>
      <c r="P120" s="390"/>
      <c r="Q120" s="399" t="str">
        <f>"오류수정."&amp;B120&amp;"."&amp;A120&amp;"."&amp;I120 &amp;"-" &amp;F120</f>
        <v>오류수정.4.서비스.346.10. 재난재해분석_2024.01.09 9page-</v>
      </c>
    </row>
    <row r="121" spans="1:17" s="391" customFormat="1">
      <c r="A121" s="386">
        <v>347</v>
      </c>
      <c r="B121" s="387" t="s">
        <v>190</v>
      </c>
      <c r="C121" s="408" t="s">
        <v>1822</v>
      </c>
      <c r="D121" s="408" t="s">
        <v>857</v>
      </c>
      <c r="E121" s="392" t="s">
        <v>1837</v>
      </c>
      <c r="F121" s="392"/>
      <c r="G121" s="392" t="s">
        <v>1165</v>
      </c>
      <c r="H121" s="392" t="s">
        <v>1849</v>
      </c>
      <c r="I121" s="408" t="s">
        <v>1848</v>
      </c>
      <c r="J121" s="388" t="s">
        <v>1968</v>
      </c>
      <c r="K121" s="388" t="s">
        <v>1978</v>
      </c>
      <c r="L121" s="388" t="s">
        <v>1978</v>
      </c>
      <c r="M121" s="389">
        <v>45384</v>
      </c>
      <c r="N121" s="388" t="s">
        <v>2162</v>
      </c>
      <c r="O121" s="388"/>
      <c r="P121" s="390"/>
      <c r="Q121" s="399" t="str">
        <f>"오류수정."&amp;B121&amp;"."&amp;A121&amp;"."&amp;I121 &amp;"-" &amp;F121</f>
        <v>오류수정.4.서비스.347.10. 재난재해분석_2024.01.09 9page-</v>
      </c>
    </row>
    <row r="122" spans="1:17">
      <c r="A122" s="386">
        <v>356</v>
      </c>
      <c r="B122" s="387" t="s">
        <v>190</v>
      </c>
      <c r="C122" s="408" t="s">
        <v>1822</v>
      </c>
      <c r="D122" s="408" t="s">
        <v>857</v>
      </c>
      <c r="E122" s="392" t="s">
        <v>1856</v>
      </c>
      <c r="F122" s="392" t="s">
        <v>1552</v>
      </c>
      <c r="G122" s="392" t="s">
        <v>1165</v>
      </c>
      <c r="H122" s="392" t="s">
        <v>1861</v>
      </c>
      <c r="I122" s="408" t="s">
        <v>1858</v>
      </c>
      <c r="J122" s="388" t="s">
        <v>1968</v>
      </c>
      <c r="K122" s="388" t="s">
        <v>1978</v>
      </c>
      <c r="L122" s="388" t="s">
        <v>1978</v>
      </c>
      <c r="M122" s="389">
        <v>45384</v>
      </c>
      <c r="N122" s="388" t="s">
        <v>2162</v>
      </c>
      <c r="O122" s="388"/>
      <c r="P122" s="390"/>
      <c r="Q122" s="399" t="str">
        <f>"오류수정."&amp;B122&amp;"."&amp;A122&amp;"."&amp;I122 &amp;"-" &amp;F122</f>
        <v>오류수정.4.서비스.356.10. 재난재해분석_2024.01.09 13page-산사태피해 예측 결과 개선</v>
      </c>
    </row>
    <row r="123" spans="1:17" hidden="1">
      <c r="A123" s="393">
        <v>350</v>
      </c>
      <c r="B123" s="387" t="s">
        <v>190</v>
      </c>
      <c r="C123" s="408" t="s">
        <v>1822</v>
      </c>
      <c r="D123" s="408" t="s">
        <v>857</v>
      </c>
      <c r="E123" s="392" t="s">
        <v>1850</v>
      </c>
      <c r="F123" s="392" t="s">
        <v>1378</v>
      </c>
      <c r="G123" s="392" t="s">
        <v>1587</v>
      </c>
      <c r="H123" s="392" t="s">
        <v>1840</v>
      </c>
      <c r="I123" s="408" t="s">
        <v>1853</v>
      </c>
      <c r="J123" s="388" t="s">
        <v>1979</v>
      </c>
      <c r="K123" s="388" t="s">
        <v>1978</v>
      </c>
      <c r="L123" s="388" t="s">
        <v>1978</v>
      </c>
      <c r="M123" s="389">
        <v>45394</v>
      </c>
      <c r="N123" s="388"/>
      <c r="O123" s="388"/>
      <c r="P123" s="390"/>
      <c r="Q123" s="391" t="str">
        <f>"오류수정."&amp;B123&amp;"."&amp;A123&amp;"."&amp;I123 &amp;"-" &amp;F123</f>
        <v>오류수정.4.서비스.350.10. 재난재해분석_2024.01.09 12page-지번검색 기능 개선</v>
      </c>
    </row>
    <row r="124" spans="1:17" hidden="1">
      <c r="A124" s="410">
        <v>351</v>
      </c>
      <c r="B124" s="387" t="s">
        <v>190</v>
      </c>
      <c r="C124" s="408" t="s">
        <v>1822</v>
      </c>
      <c r="D124" s="408" t="s">
        <v>857</v>
      </c>
      <c r="E124" s="392" t="s">
        <v>1850</v>
      </c>
      <c r="F124" s="392"/>
      <c r="G124" s="392" t="s">
        <v>1587</v>
      </c>
      <c r="H124" s="392" t="s">
        <v>1854</v>
      </c>
      <c r="I124" s="408" t="s">
        <v>1853</v>
      </c>
      <c r="J124" s="388" t="s">
        <v>1979</v>
      </c>
      <c r="K124" s="388" t="s">
        <v>1978</v>
      </c>
      <c r="L124" s="388" t="s">
        <v>1978</v>
      </c>
      <c r="M124" s="389">
        <v>45394</v>
      </c>
      <c r="N124" s="388"/>
      <c r="O124" s="388"/>
      <c r="P124" s="390"/>
      <c r="Q124" s="391" t="str">
        <f>"오류수정."&amp;B124&amp;"."&amp;A124&amp;"."&amp;I124 &amp;"-" &amp;F124</f>
        <v>오류수정.4.서비스.351.10. 재난재해분석_2024.01.09 12page-</v>
      </c>
    </row>
    <row r="125" spans="1:17" s="391" customFormat="1">
      <c r="A125" s="373">
        <v>6</v>
      </c>
      <c r="B125" s="225" t="s">
        <v>1084</v>
      </c>
      <c r="C125" s="262" t="s">
        <v>192</v>
      </c>
      <c r="D125" s="262" t="s">
        <v>192</v>
      </c>
      <c r="E125" s="226" t="s">
        <v>192</v>
      </c>
      <c r="F125" s="226" t="s">
        <v>1029</v>
      </c>
      <c r="G125" s="226" t="s">
        <v>1082</v>
      </c>
      <c r="H125" s="230" t="s">
        <v>1091</v>
      </c>
      <c r="I125" s="225" t="s">
        <v>1092</v>
      </c>
      <c r="J125" s="231" t="s">
        <v>1968</v>
      </c>
      <c r="K125" s="231" t="s">
        <v>1982</v>
      </c>
      <c r="L125" s="231" t="s">
        <v>1982</v>
      </c>
      <c r="M125" s="389">
        <v>45397</v>
      </c>
      <c r="N125" s="388" t="s">
        <v>2162</v>
      </c>
      <c r="O125" s="231"/>
      <c r="P125" s="232" t="s">
        <v>2218</v>
      </c>
      <c r="Q125" s="399" t="str">
        <f>"오류수정."&amp;B125&amp;"."&amp;A125&amp;"."&amp;I125 &amp;"-" &amp;F125</f>
        <v>오류수정.1.공통.6.01. 공통_2024.01.05 5페이지-통합검색 기능 개선</v>
      </c>
    </row>
    <row r="126" spans="1:17" s="391" customFormat="1">
      <c r="A126" s="374">
        <v>7</v>
      </c>
      <c r="B126" s="225" t="s">
        <v>1084</v>
      </c>
      <c r="C126" s="262" t="s">
        <v>192</v>
      </c>
      <c r="D126" s="262" t="s">
        <v>192</v>
      </c>
      <c r="E126" s="226" t="s">
        <v>192</v>
      </c>
      <c r="F126" s="226" t="s">
        <v>1029</v>
      </c>
      <c r="G126" s="226" t="s">
        <v>1082</v>
      </c>
      <c r="H126" s="230" t="s">
        <v>1093</v>
      </c>
      <c r="I126" s="225" t="s">
        <v>1094</v>
      </c>
      <c r="J126" s="231" t="s">
        <v>1968</v>
      </c>
      <c r="K126" s="231" t="s">
        <v>1982</v>
      </c>
      <c r="L126" s="231" t="s">
        <v>1982</v>
      </c>
      <c r="M126" s="397"/>
      <c r="N126" s="522" t="s">
        <v>2216</v>
      </c>
      <c r="O126" s="231"/>
      <c r="P126" s="413"/>
      <c r="Q126" s="399" t="str">
        <f>"오류수정."&amp;B126&amp;"."&amp;A126&amp;"."&amp;I126 &amp;"-" &amp;F126</f>
        <v>오류수정.1.공통.7.01. 공통_2024.01.05 6페이지-통합검색 기능 개선</v>
      </c>
    </row>
    <row r="127" spans="1:17" s="391" customFormat="1" hidden="1">
      <c r="A127" s="224">
        <v>43</v>
      </c>
      <c r="B127" s="266" t="s">
        <v>1883</v>
      </c>
      <c r="C127" s="266" t="s">
        <v>1884</v>
      </c>
      <c r="D127" s="266" t="s">
        <v>1884</v>
      </c>
      <c r="E127" s="407" t="s">
        <v>1885</v>
      </c>
      <c r="F127" s="407" t="s">
        <v>1157</v>
      </c>
      <c r="G127" s="407" t="s">
        <v>1082</v>
      </c>
      <c r="H127" s="267" t="s">
        <v>1886</v>
      </c>
      <c r="I127" s="268" t="s">
        <v>1887</v>
      </c>
      <c r="J127" s="269" t="s">
        <v>1979</v>
      </c>
      <c r="K127" s="269" t="s">
        <v>1982</v>
      </c>
      <c r="L127" s="269" t="s">
        <v>1982</v>
      </c>
      <c r="M127" s="269"/>
      <c r="N127" s="269"/>
      <c r="O127" s="269"/>
      <c r="P127" s="270"/>
      <c r="Q127" s="399" t="str">
        <f>"오류수정."&amp;B127&amp;"."&amp;A127&amp;"."&amp;I127 &amp;"-" &amp;F127</f>
        <v>오류수정.2.기능.43.01. 측정기능_2023.12.19 1페이지-측정기능 개선</v>
      </c>
    </row>
    <row r="128" spans="1:17" hidden="1">
      <c r="A128" s="224">
        <v>44</v>
      </c>
      <c r="B128" s="266" t="s">
        <v>1883</v>
      </c>
      <c r="C128" s="266" t="s">
        <v>1884</v>
      </c>
      <c r="D128" s="266" t="s">
        <v>1884</v>
      </c>
      <c r="E128" s="407" t="s">
        <v>1885</v>
      </c>
      <c r="F128" s="407" t="s">
        <v>1157</v>
      </c>
      <c r="G128" s="407" t="s">
        <v>1082</v>
      </c>
      <c r="H128" s="267" t="s">
        <v>1888</v>
      </c>
      <c r="I128" s="268" t="s">
        <v>1889</v>
      </c>
      <c r="J128" s="269" t="s">
        <v>1979</v>
      </c>
      <c r="K128" s="269" t="s">
        <v>1982</v>
      </c>
      <c r="L128" s="269" t="s">
        <v>1982</v>
      </c>
      <c r="M128" s="269"/>
      <c r="N128" s="269"/>
      <c r="O128" s="269"/>
      <c r="P128" s="270"/>
      <c r="Q128" s="399" t="str">
        <f>"오류수정."&amp;B128&amp;"."&amp;A128&amp;"."&amp;I128 &amp;"-" &amp;F128</f>
        <v>오류수정.2.기능.44.01. 측정기능_2023.12.19 2페이지-측정기능 개선</v>
      </c>
    </row>
    <row r="129" spans="1:17">
      <c r="A129" s="229">
        <v>9</v>
      </c>
      <c r="B129" s="225" t="s">
        <v>1084</v>
      </c>
      <c r="C129" s="262" t="s">
        <v>192</v>
      </c>
      <c r="D129" s="262" t="s">
        <v>192</v>
      </c>
      <c r="E129" s="226" t="s">
        <v>192</v>
      </c>
      <c r="F129" s="226" t="s">
        <v>1033</v>
      </c>
      <c r="G129" s="226" t="s">
        <v>1082</v>
      </c>
      <c r="H129" s="230" t="s">
        <v>1096</v>
      </c>
      <c r="I129" s="225" t="s">
        <v>1094</v>
      </c>
      <c r="J129" s="231" t="s">
        <v>1968</v>
      </c>
      <c r="K129" s="231" t="s">
        <v>1983</v>
      </c>
      <c r="L129" s="231" t="s">
        <v>1983</v>
      </c>
      <c r="M129" s="231"/>
      <c r="N129" s="231" t="s">
        <v>2217</v>
      </c>
      <c r="O129" s="231"/>
      <c r="P129" s="232"/>
      <c r="Q129" s="399" t="str">
        <f>"오류수정."&amp;B129&amp;"."&amp;A129&amp;"."&amp;I129 &amp;"-" &amp;F129</f>
        <v>오류수정.1.공통.9.01. 공통_2024.01.05 6페이지-검색 후 위치이동 오류 개선</v>
      </c>
    </row>
    <row r="130" spans="1:17">
      <c r="A130" s="224">
        <v>10</v>
      </c>
      <c r="B130" s="225" t="s">
        <v>1084</v>
      </c>
      <c r="C130" s="262" t="s">
        <v>192</v>
      </c>
      <c r="D130" s="262" t="s">
        <v>192</v>
      </c>
      <c r="E130" s="226" t="s">
        <v>192</v>
      </c>
      <c r="F130" s="226" t="s">
        <v>1035</v>
      </c>
      <c r="G130" s="226" t="s">
        <v>1082</v>
      </c>
      <c r="H130" s="230" t="s">
        <v>1097</v>
      </c>
      <c r="I130" s="225" t="s">
        <v>1098</v>
      </c>
      <c r="J130" s="231" t="s">
        <v>1968</v>
      </c>
      <c r="K130" s="231" t="s">
        <v>1983</v>
      </c>
      <c r="L130" s="231" t="s">
        <v>1983</v>
      </c>
      <c r="M130" s="389">
        <v>45397</v>
      </c>
      <c r="N130" s="388" t="s">
        <v>2162</v>
      </c>
      <c r="O130" s="231"/>
      <c r="P130" s="232"/>
      <c r="Q130" s="399" t="str">
        <f>"오류수정."&amp;B130&amp;"."&amp;A130&amp;"."&amp;I130 &amp;"-" &amp;F130</f>
        <v>오류수정.1.공통.10.01. 공통_2024.01.05 7페이지-길찾기 서비스 오류 개선</v>
      </c>
    </row>
    <row r="131" spans="1:17" s="391" customFormat="1" hidden="1">
      <c r="A131" s="224">
        <v>46</v>
      </c>
      <c r="B131" s="266" t="s">
        <v>1883</v>
      </c>
      <c r="C131" s="266" t="s">
        <v>1884</v>
      </c>
      <c r="D131" s="266" t="s">
        <v>1884</v>
      </c>
      <c r="E131" s="407" t="s">
        <v>1885</v>
      </c>
      <c r="F131" s="407" t="s">
        <v>1157</v>
      </c>
      <c r="G131" s="407" t="s">
        <v>1082</v>
      </c>
      <c r="H131" s="267" t="s">
        <v>1891</v>
      </c>
      <c r="I131" s="268" t="s">
        <v>1892</v>
      </c>
      <c r="J131" s="269" t="s">
        <v>1979</v>
      </c>
      <c r="K131" s="269" t="s">
        <v>1983</v>
      </c>
      <c r="L131" s="269" t="s">
        <v>1983</v>
      </c>
      <c r="M131" s="269"/>
      <c r="N131" s="269"/>
      <c r="O131" s="269"/>
      <c r="P131" s="270"/>
      <c r="Q131" s="399" t="str">
        <f>"오류수정."&amp;B131&amp;"."&amp;A131&amp;"."&amp;I131 &amp;"-" &amp;F131</f>
        <v>오류수정.2.기능.46.01. 측정기능_2023.12.19 5페이지-측정기능 개선</v>
      </c>
    </row>
    <row r="132" spans="1:17" s="391" customFormat="1" hidden="1">
      <c r="A132" s="229">
        <v>48</v>
      </c>
      <c r="B132" s="266" t="s">
        <v>1883</v>
      </c>
      <c r="C132" s="266" t="s">
        <v>1884</v>
      </c>
      <c r="D132" s="266" t="s">
        <v>1884</v>
      </c>
      <c r="E132" s="407" t="s">
        <v>1885</v>
      </c>
      <c r="F132" s="407" t="s">
        <v>1157</v>
      </c>
      <c r="G132" s="407" t="s">
        <v>1082</v>
      </c>
      <c r="H132" s="267" t="s">
        <v>1894</v>
      </c>
      <c r="I132" s="268" t="s">
        <v>1895</v>
      </c>
      <c r="J132" s="269" t="s">
        <v>1979</v>
      </c>
      <c r="K132" s="269" t="s">
        <v>1983</v>
      </c>
      <c r="L132" s="269" t="s">
        <v>1983</v>
      </c>
      <c r="M132" s="269"/>
      <c r="N132" s="269"/>
      <c r="O132" s="269"/>
      <c r="P132" s="270"/>
      <c r="Q132" s="399" t="str">
        <f>"오류수정."&amp;B132&amp;"."&amp;A132&amp;"."&amp;I132 &amp;"-" &amp;F132</f>
        <v>오류수정.2.기능.48.01. 측정기능_2023.12.19 6페이지-측정기능 개선</v>
      </c>
    </row>
    <row r="133" spans="1:17" s="391" customFormat="1">
      <c r="A133" s="224">
        <v>11</v>
      </c>
      <c r="B133" s="225" t="s">
        <v>1084</v>
      </c>
      <c r="C133" s="262" t="s">
        <v>192</v>
      </c>
      <c r="D133" s="262" t="s">
        <v>192</v>
      </c>
      <c r="E133" s="226" t="s">
        <v>192</v>
      </c>
      <c r="F133" s="226" t="s">
        <v>1035</v>
      </c>
      <c r="G133" s="226" t="s">
        <v>1082</v>
      </c>
      <c r="H133" s="237" t="s">
        <v>1099</v>
      </c>
      <c r="I133" s="225" t="s">
        <v>1098</v>
      </c>
      <c r="J133" s="231" t="s">
        <v>1968</v>
      </c>
      <c r="K133" s="231" t="s">
        <v>1984</v>
      </c>
      <c r="L133" s="231" t="s">
        <v>1984</v>
      </c>
      <c r="M133" s="389">
        <v>45397</v>
      </c>
      <c r="N133" s="388" t="s">
        <v>2162</v>
      </c>
      <c r="O133" s="231"/>
      <c r="P133" s="232"/>
      <c r="Q133" s="399" t="str">
        <f>"오류수정."&amp;B133&amp;"."&amp;A133&amp;"."&amp;I133 &amp;"-" &amp;F133</f>
        <v>오류수정.1.공통.11.01. 공통_2024.01.05 7페이지-길찾기 서비스 오류 개선</v>
      </c>
    </row>
    <row r="134" spans="1:17" ht="32">
      <c r="A134" s="373">
        <v>12</v>
      </c>
      <c r="B134" s="225" t="s">
        <v>1084</v>
      </c>
      <c r="C134" s="226" t="s">
        <v>192</v>
      </c>
      <c r="D134" s="226" t="s">
        <v>192</v>
      </c>
      <c r="E134" s="226" t="s">
        <v>192</v>
      </c>
      <c r="F134" s="226" t="s">
        <v>1035</v>
      </c>
      <c r="G134" s="226" t="s">
        <v>1082</v>
      </c>
      <c r="H134" s="249" t="s">
        <v>1017</v>
      </c>
      <c r="I134" s="405" t="s">
        <v>1098</v>
      </c>
      <c r="J134" s="231" t="s">
        <v>1968</v>
      </c>
      <c r="K134" s="231" t="s">
        <v>1984</v>
      </c>
      <c r="L134" s="231" t="s">
        <v>1984</v>
      </c>
      <c r="M134" s="231"/>
      <c r="N134" s="414" t="s">
        <v>2220</v>
      </c>
      <c r="O134" s="415" t="s">
        <v>2219</v>
      </c>
      <c r="P134" s="232"/>
      <c r="Q134" s="399" t="str">
        <f>"오류수정."&amp;B134&amp;"."&amp;A134&amp;"."&amp;I134 &amp;"-" &amp;F134</f>
        <v>오류수정.1.공통.12.01. 공통_2024.01.05 7페이지-길찾기 서비스 오류 개선</v>
      </c>
    </row>
    <row r="135" spans="1:17" hidden="1">
      <c r="A135" s="374">
        <v>50</v>
      </c>
      <c r="B135" s="266" t="s">
        <v>1883</v>
      </c>
      <c r="C135" s="267" t="s">
        <v>1896</v>
      </c>
      <c r="D135" s="267" t="s">
        <v>1896</v>
      </c>
      <c r="E135" s="267" t="s">
        <v>1896</v>
      </c>
      <c r="F135" s="267" t="s">
        <v>1897</v>
      </c>
      <c r="G135" s="267" t="s">
        <v>1082</v>
      </c>
      <c r="H135" s="267" t="s">
        <v>1899</v>
      </c>
      <c r="I135" s="267" t="s">
        <v>1898</v>
      </c>
      <c r="J135" s="269" t="s">
        <v>1979</v>
      </c>
      <c r="K135" s="269" t="s">
        <v>1984</v>
      </c>
      <c r="L135" s="269" t="s">
        <v>1984</v>
      </c>
      <c r="M135" s="269"/>
      <c r="N135" s="269"/>
      <c r="O135" s="269"/>
      <c r="P135" s="270"/>
      <c r="Q135" s="399" t="str">
        <f>"오류수정."&amp;B135&amp;"."&amp;A135&amp;"."&amp;I135 &amp;"-" &amp;F135</f>
        <v>오류수정.2.기능.50.02. 3D라이브러리_2023.11.14 2페이지-라이브러리 기능 개선</v>
      </c>
    </row>
    <row r="136" spans="1:17" hidden="1">
      <c r="A136" s="373">
        <v>51</v>
      </c>
      <c r="B136" s="266" t="s">
        <v>1883</v>
      </c>
      <c r="C136" s="267" t="s">
        <v>1896</v>
      </c>
      <c r="D136" s="267" t="s">
        <v>1896</v>
      </c>
      <c r="E136" s="267" t="s">
        <v>1896</v>
      </c>
      <c r="F136" s="267" t="s">
        <v>1897</v>
      </c>
      <c r="G136" s="267" t="s">
        <v>1082</v>
      </c>
      <c r="H136" s="267" t="s">
        <v>1900</v>
      </c>
      <c r="I136" s="267" t="s">
        <v>1898</v>
      </c>
      <c r="J136" s="269" t="s">
        <v>1979</v>
      </c>
      <c r="K136" s="269" t="s">
        <v>1984</v>
      </c>
      <c r="L136" s="269" t="s">
        <v>1984</v>
      </c>
      <c r="M136" s="269"/>
      <c r="N136" s="269"/>
      <c r="O136" s="269"/>
      <c r="P136" s="270"/>
      <c r="Q136" s="399" t="str">
        <f>"오류수정."&amp;B136&amp;"."&amp;A136&amp;"."&amp;I136 &amp;"-" &amp;F136</f>
        <v>오류수정.2.기능.51.02. 3D라이브러리_2023.11.14 2페이지-라이브러리 기능 개선</v>
      </c>
    </row>
    <row r="137" spans="1:17">
      <c r="A137" s="224">
        <v>13</v>
      </c>
      <c r="B137" s="225" t="s">
        <v>1084</v>
      </c>
      <c r="C137" s="226" t="s">
        <v>192</v>
      </c>
      <c r="D137" s="226" t="s">
        <v>192</v>
      </c>
      <c r="E137" s="226" t="s">
        <v>192</v>
      </c>
      <c r="F137" s="226" t="s">
        <v>1037</v>
      </c>
      <c r="G137" s="226" t="s">
        <v>1082</v>
      </c>
      <c r="H137" s="230" t="s">
        <v>1100</v>
      </c>
      <c r="I137" s="405" t="s">
        <v>1101</v>
      </c>
      <c r="J137" s="231" t="s">
        <v>1968</v>
      </c>
      <c r="K137" s="231" t="s">
        <v>1985</v>
      </c>
      <c r="L137" s="231" t="s">
        <v>1985</v>
      </c>
      <c r="M137" s="231"/>
      <c r="N137" s="414" t="s">
        <v>2220</v>
      </c>
      <c r="O137" s="415"/>
      <c r="P137" s="232"/>
      <c r="Q137" s="399" t="str">
        <f>"오류수정."&amp;B137&amp;"."&amp;A137&amp;"."&amp;I137 &amp;"-" &amp;F137</f>
        <v xml:space="preserve">오류수정.1.공통.13.01. 공통_2024.01.05 10페이지-음영분석 오류 개선 </v>
      </c>
    </row>
    <row r="138" spans="1:17" s="391" customFormat="1">
      <c r="A138" s="229">
        <v>15</v>
      </c>
      <c r="B138" s="225" t="s">
        <v>1084</v>
      </c>
      <c r="C138" s="226" t="s">
        <v>192</v>
      </c>
      <c r="D138" s="226" t="s">
        <v>192</v>
      </c>
      <c r="E138" s="226" t="s">
        <v>192</v>
      </c>
      <c r="F138" s="226" t="s">
        <v>1041</v>
      </c>
      <c r="G138" s="226" t="s">
        <v>1082</v>
      </c>
      <c r="H138" s="230" t="s">
        <v>1104</v>
      </c>
      <c r="I138" s="405" t="s">
        <v>1103</v>
      </c>
      <c r="J138" s="231" t="s">
        <v>1968</v>
      </c>
      <c r="K138" s="231" t="s">
        <v>1985</v>
      </c>
      <c r="L138" s="231" t="s">
        <v>1985</v>
      </c>
      <c r="M138" s="231"/>
      <c r="N138" s="416" t="s">
        <v>2221</v>
      </c>
      <c r="O138" s="231"/>
      <c r="P138" s="232"/>
      <c r="Q138" s="399" t="str">
        <f>"오류수정."&amp;B138&amp;"."&amp;A138&amp;"."&amp;I138 &amp;"-" &amp;F138</f>
        <v>오류수정.1.공통.15.01. 공통_2024.01.05 11페이지-태양고도 시간설정 방식 개선</v>
      </c>
    </row>
    <row r="139" spans="1:17" s="391" customFormat="1" hidden="1">
      <c r="A139" s="224">
        <v>52</v>
      </c>
      <c r="B139" s="266" t="s">
        <v>1883</v>
      </c>
      <c r="C139" s="267" t="s">
        <v>1896</v>
      </c>
      <c r="D139" s="267" t="s">
        <v>1896</v>
      </c>
      <c r="E139" s="267" t="s">
        <v>1896</v>
      </c>
      <c r="F139" s="267" t="s">
        <v>1897</v>
      </c>
      <c r="G139" s="267" t="s">
        <v>1082</v>
      </c>
      <c r="H139" s="267" t="s">
        <v>1901</v>
      </c>
      <c r="I139" s="267" t="s">
        <v>1902</v>
      </c>
      <c r="J139" s="269" t="s">
        <v>1979</v>
      </c>
      <c r="K139" s="269" t="s">
        <v>1985</v>
      </c>
      <c r="L139" s="269" t="s">
        <v>1985</v>
      </c>
      <c r="M139" s="269"/>
      <c r="N139" s="269"/>
      <c r="O139" s="269"/>
      <c r="P139" s="270"/>
      <c r="Q139" s="399" t="str">
        <f>"오류수정."&amp;B139&amp;"."&amp;A139&amp;"."&amp;I139 &amp;"-" &amp;F139</f>
        <v>오류수정.2.기능.52.02. 3D라이브러리_2023.11.14 5페이지-라이브러리 기능 개선</v>
      </c>
    </row>
    <row r="140" spans="1:17" hidden="1">
      <c r="A140" s="373">
        <v>54</v>
      </c>
      <c r="B140" s="266" t="s">
        <v>1883</v>
      </c>
      <c r="C140" s="267" t="s">
        <v>1896</v>
      </c>
      <c r="D140" s="267" t="s">
        <v>1896</v>
      </c>
      <c r="E140" s="267" t="s">
        <v>1896</v>
      </c>
      <c r="F140" s="267" t="s">
        <v>1897</v>
      </c>
      <c r="G140" s="267" t="s">
        <v>1082</v>
      </c>
      <c r="H140" s="267" t="s">
        <v>1903</v>
      </c>
      <c r="I140" s="267" t="s">
        <v>1902</v>
      </c>
      <c r="J140" s="269" t="s">
        <v>1979</v>
      </c>
      <c r="K140" s="269" t="s">
        <v>1985</v>
      </c>
      <c r="L140" s="269" t="s">
        <v>1985</v>
      </c>
      <c r="M140" s="269"/>
      <c r="N140" s="269"/>
      <c r="O140" s="269"/>
      <c r="P140" s="270"/>
      <c r="Q140" s="399" t="str">
        <f>"오류수정."&amp;B140&amp;"."&amp;A140&amp;"."&amp;I140 &amp;"-" &amp;F140</f>
        <v>오류수정.2.기능.54.02. 3D라이브러리_2023.11.14 5페이지-라이브러리 기능 개선</v>
      </c>
    </row>
    <row r="141" spans="1:17">
      <c r="A141" s="374">
        <v>16</v>
      </c>
      <c r="B141" s="225" t="s">
        <v>1084</v>
      </c>
      <c r="C141" s="226" t="s">
        <v>192</v>
      </c>
      <c r="D141" s="226" t="s">
        <v>192</v>
      </c>
      <c r="E141" s="226" t="s">
        <v>192</v>
      </c>
      <c r="F141" s="226" t="s">
        <v>1043</v>
      </c>
      <c r="G141" s="226" t="s">
        <v>1082</v>
      </c>
      <c r="H141" s="230" t="s">
        <v>1105</v>
      </c>
      <c r="I141" s="405" t="s">
        <v>1106</v>
      </c>
      <c r="J141" s="231" t="s">
        <v>1968</v>
      </c>
      <c r="K141" s="231" t="s">
        <v>1986</v>
      </c>
      <c r="L141" s="231" t="s">
        <v>1986</v>
      </c>
      <c r="M141" s="231"/>
      <c r="N141" s="523" t="s">
        <v>2220</v>
      </c>
      <c r="O141" s="231"/>
      <c r="P141" s="232"/>
      <c r="Q141" s="399" t="str">
        <f>"오류수정."&amp;B141&amp;"."&amp;A141&amp;"."&amp;I141 &amp;"-" &amp;F141</f>
        <v>오류수정.1.공통.16.01. 공통_2024.01.05 12페이지-레이어 관리 기능 개선</v>
      </c>
    </row>
    <row r="142" spans="1:17">
      <c r="A142" s="224">
        <v>17</v>
      </c>
      <c r="B142" s="225" t="s">
        <v>1084</v>
      </c>
      <c r="C142" s="226" t="s">
        <v>192</v>
      </c>
      <c r="D142" s="226" t="s">
        <v>192</v>
      </c>
      <c r="E142" s="226" t="s">
        <v>192</v>
      </c>
      <c r="F142" s="226" t="s">
        <v>1045</v>
      </c>
      <c r="G142" s="226" t="s">
        <v>1082</v>
      </c>
      <c r="H142" s="230" t="s">
        <v>1107</v>
      </c>
      <c r="I142" s="405" t="s">
        <v>1108</v>
      </c>
      <c r="J142" s="231" t="s">
        <v>1968</v>
      </c>
      <c r="K142" s="231" t="s">
        <v>1986</v>
      </c>
      <c r="L142" s="231" t="s">
        <v>1986</v>
      </c>
      <c r="M142" s="231"/>
      <c r="N142" s="414" t="s">
        <v>2220</v>
      </c>
      <c r="O142" s="231"/>
      <c r="P142" s="232"/>
      <c r="Q142" s="399" t="str">
        <f>"오류수정."&amp;B142&amp;"."&amp;A142&amp;"."&amp;I142 &amp;"-" &amp;F142</f>
        <v>오류수정.1.공통.17.01. 공통_2024.01.05 15페이지-2D,3D 모드 전환 기능 개선</v>
      </c>
    </row>
    <row r="143" spans="1:17" hidden="1">
      <c r="A143" s="224">
        <v>56</v>
      </c>
      <c r="B143" s="266" t="s">
        <v>1883</v>
      </c>
      <c r="C143" s="267" t="s">
        <v>590</v>
      </c>
      <c r="D143" s="267" t="s">
        <v>590</v>
      </c>
      <c r="E143" s="267" t="s">
        <v>1904</v>
      </c>
      <c r="F143" s="267" t="s">
        <v>1905</v>
      </c>
      <c r="G143" s="267" t="s">
        <v>1082</v>
      </c>
      <c r="H143" s="267" t="s">
        <v>1906</v>
      </c>
      <c r="I143" s="267" t="s">
        <v>1907</v>
      </c>
      <c r="J143" s="269" t="s">
        <v>1979</v>
      </c>
      <c r="K143" s="269" t="s">
        <v>1986</v>
      </c>
      <c r="L143" s="269" t="s">
        <v>1986</v>
      </c>
      <c r="M143" s="269"/>
      <c r="N143" s="269"/>
      <c r="O143" s="269"/>
      <c r="P143" s="270"/>
      <c r="Q143" s="399" t="str">
        <f>"오류수정."&amp;B143&amp;"."&amp;A143&amp;"."&amp;I143 &amp;"-" &amp;F143</f>
        <v>오류수정.2.기능.56.04. 제어(보조제어,투명도)_2023.11.14 3페이지-투명도 기능 개선</v>
      </c>
    </row>
    <row r="144" spans="1:17" hidden="1">
      <c r="A144" s="229">
        <v>57</v>
      </c>
      <c r="B144" s="266" t="s">
        <v>1883</v>
      </c>
      <c r="C144" s="267" t="s">
        <v>590</v>
      </c>
      <c r="D144" s="267" t="s">
        <v>590</v>
      </c>
      <c r="E144" s="267" t="s">
        <v>1904</v>
      </c>
      <c r="F144" s="267" t="s">
        <v>1908</v>
      </c>
      <c r="G144" s="267" t="s">
        <v>1082</v>
      </c>
      <c r="H144" s="267" t="s">
        <v>1909</v>
      </c>
      <c r="I144" s="267" t="s">
        <v>1907</v>
      </c>
      <c r="J144" s="269" t="s">
        <v>1979</v>
      </c>
      <c r="K144" s="269" t="s">
        <v>1986</v>
      </c>
      <c r="L144" s="269" t="s">
        <v>1986</v>
      </c>
      <c r="M144" s="269"/>
      <c r="N144" s="269"/>
      <c r="O144" s="269"/>
      <c r="P144" s="270"/>
      <c r="Q144" s="399" t="str">
        <f>"오류수정."&amp;B144&amp;"."&amp;A144&amp;"."&amp;I144 &amp;"-" &amp;F144</f>
        <v>오류수정.2.기능.57.04. 제어(보조제어,투명도)_2023.11.14 3페이지-지도제어 개선</v>
      </c>
    </row>
    <row r="145" spans="1:17" hidden="1">
      <c r="A145" s="373">
        <v>60</v>
      </c>
      <c r="B145" s="225" t="s">
        <v>1289</v>
      </c>
      <c r="C145" s="405" t="s">
        <v>1290</v>
      </c>
      <c r="D145" s="405" t="s">
        <v>1290</v>
      </c>
      <c r="E145" s="63" t="s">
        <v>605</v>
      </c>
      <c r="F145" s="63" t="s">
        <v>1294</v>
      </c>
      <c r="G145" s="63" t="s">
        <v>1082</v>
      </c>
      <c r="H145" s="230" t="s">
        <v>1296</v>
      </c>
      <c r="I145" s="230" t="s">
        <v>1293</v>
      </c>
      <c r="J145" s="231" t="s">
        <v>1979</v>
      </c>
      <c r="K145" s="231" t="s">
        <v>1987</v>
      </c>
      <c r="L145" s="231" t="s">
        <v>1987</v>
      </c>
      <c r="M145" s="231"/>
      <c r="N145" s="231"/>
      <c r="O145" s="231"/>
      <c r="P145" s="232"/>
      <c r="Q145" s="399" t="str">
        <f>"오류수정."&amp;B145&amp;"."&amp;A145&amp;"."&amp;I145 &amp;"-" &amp;F145</f>
        <v>오류수정.3.분석.60.01. 지형분석_2023.12.08 1페이지-지형분석 결과 시각화 개선</v>
      </c>
    </row>
    <row r="146" spans="1:17" hidden="1">
      <c r="A146" s="224">
        <v>61</v>
      </c>
      <c r="B146" s="225" t="s">
        <v>1289</v>
      </c>
      <c r="C146" s="405" t="s">
        <v>1290</v>
      </c>
      <c r="D146" s="405" t="s">
        <v>1290</v>
      </c>
      <c r="E146" s="63" t="s">
        <v>605</v>
      </c>
      <c r="F146" s="63" t="s">
        <v>1199</v>
      </c>
      <c r="G146" s="63" t="s">
        <v>1082</v>
      </c>
      <c r="H146" s="230" t="s">
        <v>1203</v>
      </c>
      <c r="I146" s="230" t="s">
        <v>1293</v>
      </c>
      <c r="J146" s="231" t="s">
        <v>1979</v>
      </c>
      <c r="K146" s="231" t="s">
        <v>1987</v>
      </c>
      <c r="L146" s="231" t="s">
        <v>1987</v>
      </c>
      <c r="M146" s="231"/>
      <c r="N146" s="231"/>
      <c r="O146" s="231"/>
      <c r="P146" s="232"/>
      <c r="Q146" s="399" t="str">
        <f>"오류수정."&amp;B146&amp;"."&amp;A146&amp;"."&amp;I146 &amp;"-" &amp;F146</f>
        <v>오류수정.3.분석.61.01. 지형분석_2023.12.08 1페이지-지형분석 공통 개선</v>
      </c>
    </row>
    <row r="147" spans="1:17">
      <c r="A147" s="374">
        <v>20</v>
      </c>
      <c r="B147" s="225" t="s">
        <v>1084</v>
      </c>
      <c r="C147" s="226" t="s">
        <v>1111</v>
      </c>
      <c r="D147" s="226" t="s">
        <v>1111</v>
      </c>
      <c r="E147" s="226" t="s">
        <v>1111</v>
      </c>
      <c r="F147" s="226" t="s">
        <v>1055</v>
      </c>
      <c r="G147" s="226" t="s">
        <v>1082</v>
      </c>
      <c r="H147" s="230" t="s">
        <v>1053</v>
      </c>
      <c r="I147" s="405" t="s">
        <v>1112</v>
      </c>
      <c r="J147" s="231" t="s">
        <v>1968</v>
      </c>
      <c r="K147" s="231" t="s">
        <v>1987</v>
      </c>
      <c r="L147" s="231" t="s">
        <v>1987</v>
      </c>
      <c r="M147" s="231"/>
      <c r="N147" s="231"/>
      <c r="O147" s="231"/>
      <c r="P147" s="232"/>
      <c r="Q147" s="399" t="str">
        <f>"오류수정."&amp;B147&amp;"."&amp;A147&amp;"."&amp;I147 &amp;"-" &amp;F147</f>
        <v>오류수정.1.공통.20.02. 기타도구_2024.01.08 1페이지-건물 속성정보 조회 기능 개선</v>
      </c>
    </row>
    <row r="148" spans="1:17">
      <c r="A148" s="373">
        <v>21</v>
      </c>
      <c r="B148" s="225" t="s">
        <v>1084</v>
      </c>
      <c r="C148" s="226" t="s">
        <v>1111</v>
      </c>
      <c r="D148" s="226" t="s">
        <v>1111</v>
      </c>
      <c r="E148" s="226" t="s">
        <v>1111</v>
      </c>
      <c r="F148" s="226" t="s">
        <v>1057</v>
      </c>
      <c r="G148" s="226" t="s">
        <v>1082</v>
      </c>
      <c r="H148" s="230" t="s">
        <v>1113</v>
      </c>
      <c r="I148" s="405" t="s">
        <v>1114</v>
      </c>
      <c r="J148" s="231" t="s">
        <v>1968</v>
      </c>
      <c r="K148" s="231" t="s">
        <v>1987</v>
      </c>
      <c r="L148" s="231" t="s">
        <v>1987</v>
      </c>
      <c r="M148" s="231"/>
      <c r="N148" s="231"/>
      <c r="O148" s="231"/>
      <c r="P148" s="232"/>
      <c r="Q148" s="399" t="str">
        <f>"오류수정."&amp;B148&amp;"."&amp;A148&amp;"."&amp;I148 &amp;"-" &amp;F148</f>
        <v>오류수정.1.공통.21.02. 기타도구_2024.01.08 3페이지-건물 공간분석 기능 개선</v>
      </c>
    </row>
    <row r="149" spans="1:17" hidden="1">
      <c r="A149" s="224">
        <v>62</v>
      </c>
      <c r="B149" s="225" t="s">
        <v>1289</v>
      </c>
      <c r="C149" s="405" t="s">
        <v>1290</v>
      </c>
      <c r="D149" s="405" t="s">
        <v>1290</v>
      </c>
      <c r="E149" s="63" t="s">
        <v>605</v>
      </c>
      <c r="F149" s="63" t="s">
        <v>1199</v>
      </c>
      <c r="G149" s="63" t="s">
        <v>1082</v>
      </c>
      <c r="H149" s="230" t="s">
        <v>1205</v>
      </c>
      <c r="I149" s="230" t="s">
        <v>1293</v>
      </c>
      <c r="J149" s="231" t="s">
        <v>1979</v>
      </c>
      <c r="K149" s="231" t="s">
        <v>1988</v>
      </c>
      <c r="L149" s="231" t="s">
        <v>1988</v>
      </c>
      <c r="M149" s="231"/>
      <c r="N149" s="231"/>
      <c r="O149" s="231"/>
      <c r="P149" s="232"/>
      <c r="Q149" s="399" t="str">
        <f>"오류수정."&amp;B149&amp;"."&amp;A149&amp;"."&amp;I149 &amp;"-" &amp;F149</f>
        <v>오류수정.3.분석.62.01. 지형분석_2023.12.08 1페이지-지형분석 공통 개선</v>
      </c>
    </row>
    <row r="150" spans="1:17" hidden="1">
      <c r="A150" s="374">
        <v>68</v>
      </c>
      <c r="B150" s="225" t="s">
        <v>1289</v>
      </c>
      <c r="C150" s="230" t="s">
        <v>1290</v>
      </c>
      <c r="D150" s="230" t="s">
        <v>1290</v>
      </c>
      <c r="E150" s="230" t="s">
        <v>605</v>
      </c>
      <c r="F150" s="230" t="s">
        <v>1213</v>
      </c>
      <c r="G150" s="230" t="s">
        <v>1082</v>
      </c>
      <c r="H150" s="230" t="s">
        <v>1300</v>
      </c>
      <c r="I150" s="230" t="s">
        <v>1299</v>
      </c>
      <c r="J150" s="231" t="s">
        <v>1979</v>
      </c>
      <c r="K150" s="231" t="s">
        <v>1988</v>
      </c>
      <c r="L150" s="231" t="s">
        <v>1988</v>
      </c>
      <c r="M150" s="231"/>
      <c r="N150" s="231"/>
      <c r="O150" s="231"/>
      <c r="P150" s="232"/>
      <c r="Q150" s="399" t="str">
        <f>"오류수정."&amp;B150&amp;"."&amp;A150&amp;"."&amp;I150 &amp;"-" &amp;F150</f>
        <v>오류수정.3.분석.68.01. 지형분석_2023.12.08 2페이지-경사도분석 기능 개선</v>
      </c>
    </row>
    <row r="151" spans="1:17">
      <c r="A151" s="224">
        <v>22</v>
      </c>
      <c r="B151" s="225" t="s">
        <v>1084</v>
      </c>
      <c r="C151" s="226" t="s">
        <v>1111</v>
      </c>
      <c r="D151" s="226" t="s">
        <v>1111</v>
      </c>
      <c r="E151" s="226" t="s">
        <v>1111</v>
      </c>
      <c r="F151" s="226" t="s">
        <v>1057</v>
      </c>
      <c r="G151" s="226" t="s">
        <v>1082</v>
      </c>
      <c r="H151" s="230" t="s">
        <v>1115</v>
      </c>
      <c r="I151" s="405" t="s">
        <v>1114</v>
      </c>
      <c r="J151" s="231" t="s">
        <v>1968</v>
      </c>
      <c r="K151" s="231" t="s">
        <v>1988</v>
      </c>
      <c r="L151" s="231" t="s">
        <v>1988</v>
      </c>
      <c r="M151" s="231"/>
      <c r="N151" s="231"/>
      <c r="O151" s="231"/>
      <c r="P151" s="232"/>
      <c r="Q151" s="399" t="str">
        <f>"오류수정."&amp;B151&amp;"."&amp;A151&amp;"."&amp;I151 &amp;"-" &amp;F151</f>
        <v>오류수정.1.공통.22.02. 기타도구_2024.01.08 3페이지-건물 공간분석 기능 개선</v>
      </c>
    </row>
    <row r="152" spans="1:17">
      <c r="A152" s="373">
        <v>24</v>
      </c>
      <c r="B152" s="225" t="s">
        <v>1084</v>
      </c>
      <c r="C152" s="226" t="s">
        <v>1111</v>
      </c>
      <c r="D152" s="226" t="s">
        <v>1111</v>
      </c>
      <c r="E152" s="226" t="s">
        <v>1111</v>
      </c>
      <c r="F152" s="226" t="s">
        <v>1061</v>
      </c>
      <c r="G152" s="226" t="s">
        <v>1082</v>
      </c>
      <c r="H152" s="230" t="s">
        <v>1019</v>
      </c>
      <c r="I152" s="405" t="s">
        <v>1118</v>
      </c>
      <c r="J152" s="231" t="s">
        <v>1968</v>
      </c>
      <c r="K152" s="231" t="s">
        <v>1988</v>
      </c>
      <c r="L152" s="231" t="s">
        <v>1988</v>
      </c>
      <c r="M152" s="231"/>
      <c r="N152" s="231"/>
      <c r="O152" s="231"/>
      <c r="P152" s="232"/>
      <c r="Q152" s="399" t="str">
        <f>"오류수정."&amp;B152&amp;"."&amp;A152&amp;"."&amp;I152 &amp;"-" &amp;F152</f>
        <v>오류수정.1.공통.24.02. 기타도구_2024.01.08 5페이지-그리기 도구 기능 개선</v>
      </c>
    </row>
    <row r="153" spans="1:17" ht="192">
      <c r="A153" s="374">
        <v>25</v>
      </c>
      <c r="B153" s="225" t="s">
        <v>1084</v>
      </c>
      <c r="C153" s="230" t="s">
        <v>500</v>
      </c>
      <c r="D153" s="230" t="s">
        <v>500</v>
      </c>
      <c r="E153" s="230" t="s">
        <v>500</v>
      </c>
      <c r="F153" s="230" t="s">
        <v>1063</v>
      </c>
      <c r="G153" s="230" t="s">
        <v>1082</v>
      </c>
      <c r="H153" s="237" t="s">
        <v>1119</v>
      </c>
      <c r="I153" s="230" t="s">
        <v>1120</v>
      </c>
      <c r="J153" s="231" t="s">
        <v>1968</v>
      </c>
      <c r="K153" s="231" t="s">
        <v>1989</v>
      </c>
      <c r="L153" s="231" t="s">
        <v>1989</v>
      </c>
      <c r="M153" s="231"/>
      <c r="N153" s="231"/>
      <c r="O153" s="231"/>
      <c r="P153" s="232"/>
      <c r="Q153" s="399" t="str">
        <f>"오류수정."&amp;B153&amp;"."&amp;A153&amp;"."&amp;I153 &amp;"-" &amp;F153</f>
        <v>오류수정.1.공통.25.03. 기본기능(LX체크한자료)_2024.01.17 1페이지-좌표 표시 방식 개선</v>
      </c>
    </row>
    <row r="154" spans="1:17">
      <c r="A154" s="224">
        <v>26</v>
      </c>
      <c r="B154" s="225" t="s">
        <v>1084</v>
      </c>
      <c r="C154" s="230" t="s">
        <v>500</v>
      </c>
      <c r="D154" s="230" t="s">
        <v>500</v>
      </c>
      <c r="E154" s="230" t="s">
        <v>500</v>
      </c>
      <c r="F154" s="230" t="s">
        <v>1043</v>
      </c>
      <c r="G154" s="230" t="s">
        <v>1082</v>
      </c>
      <c r="H154" s="230" t="s">
        <v>1121</v>
      </c>
      <c r="I154" s="230" t="s">
        <v>1122</v>
      </c>
      <c r="J154" s="231" t="s">
        <v>1968</v>
      </c>
      <c r="K154" s="231" t="s">
        <v>1989</v>
      </c>
      <c r="L154" s="231" t="s">
        <v>1989</v>
      </c>
      <c r="M154" s="231"/>
      <c r="N154" s="231"/>
      <c r="O154" s="231"/>
      <c r="P154" s="232"/>
      <c r="Q154" s="399" t="str">
        <f>"오류수정."&amp;B154&amp;"."&amp;A154&amp;"."&amp;I154 &amp;"-" &amp;F154</f>
        <v>오류수정.1.공통.26.03. 기본기능(LX체크한자료)_2024.01.17 6페이지-레이어 관리 기능 개선</v>
      </c>
    </row>
    <row r="155" spans="1:17" hidden="1">
      <c r="A155" s="224">
        <v>70</v>
      </c>
      <c r="B155" s="225" t="s">
        <v>1289</v>
      </c>
      <c r="C155" s="230" t="s">
        <v>1290</v>
      </c>
      <c r="D155" s="230" t="s">
        <v>1290</v>
      </c>
      <c r="E155" s="230" t="s">
        <v>605</v>
      </c>
      <c r="F155" s="230" t="s">
        <v>1213</v>
      </c>
      <c r="G155" s="230" t="s">
        <v>1082</v>
      </c>
      <c r="H155" s="230" t="s">
        <v>1211</v>
      </c>
      <c r="I155" s="230" t="s">
        <v>1299</v>
      </c>
      <c r="J155" s="231" t="s">
        <v>1979</v>
      </c>
      <c r="K155" s="231" t="s">
        <v>1990</v>
      </c>
      <c r="L155" s="231" t="s">
        <v>1990</v>
      </c>
      <c r="M155" s="231"/>
      <c r="N155" s="231"/>
      <c r="O155" s="231"/>
      <c r="P155" s="232"/>
      <c r="Q155" s="399" t="str">
        <f>"오류수정."&amp;B155&amp;"."&amp;A155&amp;"."&amp;I155 &amp;"-" &amp;F155</f>
        <v>오류수정.3.분석.70.01. 지형분석_2023.12.08 2페이지-경사도분석 기능 개선</v>
      </c>
    </row>
    <row r="156" spans="1:17" hidden="1">
      <c r="A156" s="374">
        <v>71</v>
      </c>
      <c r="B156" s="225" t="s">
        <v>1289</v>
      </c>
      <c r="C156" s="230" t="s">
        <v>1290</v>
      </c>
      <c r="D156" s="230" t="s">
        <v>1290</v>
      </c>
      <c r="E156" s="230" t="s">
        <v>605</v>
      </c>
      <c r="F156" s="230" t="s">
        <v>1213</v>
      </c>
      <c r="G156" s="230" t="s">
        <v>1082</v>
      </c>
      <c r="H156" s="230" t="s">
        <v>1175</v>
      </c>
      <c r="I156" s="230" t="s">
        <v>1299</v>
      </c>
      <c r="J156" s="231" t="s">
        <v>1979</v>
      </c>
      <c r="K156" s="231" t="s">
        <v>1990</v>
      </c>
      <c r="L156" s="231" t="s">
        <v>1990</v>
      </c>
      <c r="M156" s="231"/>
      <c r="N156" s="231"/>
      <c r="O156" s="231"/>
      <c r="P156" s="232"/>
      <c r="Q156" s="399" t="str">
        <f>"오류수정."&amp;B156&amp;"."&amp;A156&amp;"."&amp;I156 &amp;"-" &amp;F156</f>
        <v>오류수정.3.분석.71.01. 지형분석_2023.12.08 2페이지-경사도분석 기능 개선</v>
      </c>
    </row>
    <row r="157" spans="1:17">
      <c r="A157" s="373">
        <v>27</v>
      </c>
      <c r="B157" s="225" t="s">
        <v>1084</v>
      </c>
      <c r="C157" s="230" t="s">
        <v>500</v>
      </c>
      <c r="D157" s="230" t="s">
        <v>500</v>
      </c>
      <c r="E157" s="230" t="s">
        <v>500</v>
      </c>
      <c r="F157" s="230" t="s">
        <v>1043</v>
      </c>
      <c r="G157" s="230" t="s">
        <v>1082</v>
      </c>
      <c r="H157" s="237" t="s">
        <v>1123</v>
      </c>
      <c r="I157" s="230" t="s">
        <v>1124</v>
      </c>
      <c r="J157" s="231" t="s">
        <v>1968</v>
      </c>
      <c r="K157" s="231" t="s">
        <v>1990</v>
      </c>
      <c r="L157" s="231" t="s">
        <v>1990</v>
      </c>
      <c r="M157" s="231"/>
      <c r="N157" s="231"/>
      <c r="O157" s="231"/>
      <c r="P157" s="232"/>
      <c r="Q157" s="399" t="str">
        <f>"오류수정."&amp;B157&amp;"."&amp;A157&amp;"."&amp;I157 &amp;"-" &amp;F157</f>
        <v>오류수정.1.공통.27.03. 기본기능(LX체크한자료)_2024.01.17 7페이지-레이어 관리 기능 개선</v>
      </c>
    </row>
    <row r="158" spans="1:17">
      <c r="A158" s="224">
        <v>28</v>
      </c>
      <c r="B158" s="225" t="s">
        <v>1084</v>
      </c>
      <c r="C158" s="230" t="s">
        <v>500</v>
      </c>
      <c r="D158" s="230" t="s">
        <v>500</v>
      </c>
      <c r="E158" s="230" t="s">
        <v>500</v>
      </c>
      <c r="F158" s="230" t="s">
        <v>1065</v>
      </c>
      <c r="G158" s="230" t="s">
        <v>1082</v>
      </c>
      <c r="H158" s="237" t="s">
        <v>1125</v>
      </c>
      <c r="I158" s="230" t="s">
        <v>1126</v>
      </c>
      <c r="J158" s="231" t="s">
        <v>1968</v>
      </c>
      <c r="K158" s="231" t="s">
        <v>1990</v>
      </c>
      <c r="L158" s="231" t="s">
        <v>1990</v>
      </c>
      <c r="M158" s="231"/>
      <c r="N158" s="231"/>
      <c r="O158" s="231"/>
      <c r="P158" s="232"/>
      <c r="Q158" s="399" t="str">
        <f>"오류수정."&amp;B158&amp;"."&amp;A158&amp;"."&amp;I158 &amp;"-" &amp;F158</f>
        <v>오류수정.1.공통.28.03. 기본기능(LX체크한자료)_2024.01.17 8페이지-계절별 광원 설정 기능</v>
      </c>
    </row>
    <row r="159" spans="1:17" hidden="1">
      <c r="A159" s="229">
        <v>72</v>
      </c>
      <c r="B159" s="225" t="s">
        <v>1289</v>
      </c>
      <c r="C159" s="230" t="s">
        <v>1290</v>
      </c>
      <c r="D159" s="230" t="s">
        <v>1290</v>
      </c>
      <c r="E159" s="230" t="s">
        <v>605</v>
      </c>
      <c r="F159" s="230" t="s">
        <v>1213</v>
      </c>
      <c r="G159" s="230" t="s">
        <v>1082</v>
      </c>
      <c r="H159" s="230" t="s">
        <v>1177</v>
      </c>
      <c r="I159" s="230" t="s">
        <v>1299</v>
      </c>
      <c r="J159" s="231" t="s">
        <v>1979</v>
      </c>
      <c r="K159" s="231" t="s">
        <v>1991</v>
      </c>
      <c r="L159" s="231" t="s">
        <v>1991</v>
      </c>
      <c r="M159" s="231"/>
      <c r="N159" s="231"/>
      <c r="O159" s="231"/>
      <c r="P159" s="232"/>
      <c r="Q159" s="399" t="str">
        <f>"오류수정."&amp;B159&amp;"."&amp;A159&amp;"."&amp;I159 &amp;"-" &amp;F159</f>
        <v>오류수정.3.분석.72.01. 지형분석_2023.12.08 2페이지-경사도분석 기능 개선</v>
      </c>
    </row>
    <row r="160" spans="1:17" hidden="1">
      <c r="A160" s="224">
        <v>73</v>
      </c>
      <c r="B160" s="225" t="s">
        <v>1289</v>
      </c>
      <c r="C160" s="230" t="s">
        <v>1290</v>
      </c>
      <c r="D160" s="230" t="s">
        <v>1290</v>
      </c>
      <c r="E160" s="230" t="s">
        <v>605</v>
      </c>
      <c r="F160" s="230" t="s">
        <v>1213</v>
      </c>
      <c r="G160" s="230" t="s">
        <v>1082</v>
      </c>
      <c r="H160" s="230" t="s">
        <v>1179</v>
      </c>
      <c r="I160" s="230" t="s">
        <v>1299</v>
      </c>
      <c r="J160" s="231" t="s">
        <v>1979</v>
      </c>
      <c r="K160" s="231" t="s">
        <v>1991</v>
      </c>
      <c r="L160" s="231" t="s">
        <v>1991</v>
      </c>
      <c r="M160" s="231"/>
      <c r="N160" s="231"/>
      <c r="O160" s="231"/>
      <c r="P160" s="232"/>
      <c r="Q160" s="399" t="str">
        <f>"오류수정."&amp;B160&amp;"."&amp;A160&amp;"."&amp;I160 &amp;"-" &amp;F160</f>
        <v>오류수정.3.분석.73.01. 지형분석_2023.12.08 2페이지-경사도분석 기능 개선</v>
      </c>
    </row>
    <row r="161" spans="1:17">
      <c r="A161" s="224">
        <v>29</v>
      </c>
      <c r="B161" s="225" t="s">
        <v>1084</v>
      </c>
      <c r="C161" s="230" t="s">
        <v>500</v>
      </c>
      <c r="D161" s="230" t="s">
        <v>500</v>
      </c>
      <c r="E161" s="230" t="s">
        <v>500</v>
      </c>
      <c r="F161" s="230" t="s">
        <v>1067</v>
      </c>
      <c r="G161" s="230" t="s">
        <v>1082</v>
      </c>
      <c r="H161" s="237" t="s">
        <v>1127</v>
      </c>
      <c r="I161" s="230" t="s">
        <v>1126</v>
      </c>
      <c r="J161" s="231" t="s">
        <v>1968</v>
      </c>
      <c r="K161" s="231" t="s">
        <v>1991</v>
      </c>
      <c r="L161" s="231" t="s">
        <v>1991</v>
      </c>
      <c r="M161" s="231"/>
      <c r="N161" s="231"/>
      <c r="O161" s="231"/>
      <c r="P161" s="232"/>
      <c r="Q161" s="399" t="str">
        <f>"오류수정."&amp;B161&amp;"."&amp;A161&amp;"."&amp;I161 &amp;"-" &amp;F161</f>
        <v>오류수정.1.공통.29.03. 기본기능(LX체크한자료)_2024.01.17 8페이지-계절병 광원 적용 기능</v>
      </c>
    </row>
    <row r="162" spans="1:17" hidden="1">
      <c r="A162" s="374">
        <v>74</v>
      </c>
      <c r="B162" s="225" t="s">
        <v>1289</v>
      </c>
      <c r="C162" s="230" t="s">
        <v>1290</v>
      </c>
      <c r="D162" s="230" t="s">
        <v>1290</v>
      </c>
      <c r="E162" s="230" t="s">
        <v>605</v>
      </c>
      <c r="F162" s="230" t="s">
        <v>1199</v>
      </c>
      <c r="G162" s="230" t="s">
        <v>1082</v>
      </c>
      <c r="H162" s="230" t="s">
        <v>1181</v>
      </c>
      <c r="I162" s="230" t="s">
        <v>1302</v>
      </c>
      <c r="J162" s="231" t="s">
        <v>1979</v>
      </c>
      <c r="K162" s="231" t="s">
        <v>1992</v>
      </c>
      <c r="L162" s="231" t="s">
        <v>1992</v>
      </c>
      <c r="M162" s="231"/>
      <c r="N162" s="231"/>
      <c r="O162" s="231"/>
      <c r="P162" s="232"/>
      <c r="Q162" s="399" t="str">
        <f>"오류수정."&amp;B162&amp;"."&amp;A162&amp;"."&amp;I162 &amp;"-" &amp;F162</f>
        <v>오류수정.3.분석.74.01. 지형분석_2023.12.08 3페이지-지형분석 공통 개선</v>
      </c>
    </row>
    <row r="163" spans="1:17" s="399" customFormat="1" hidden="1">
      <c r="A163" s="373">
        <v>75</v>
      </c>
      <c r="B163" s="225" t="s">
        <v>1289</v>
      </c>
      <c r="C163" s="230" t="s">
        <v>1290</v>
      </c>
      <c r="D163" s="230" t="s">
        <v>1290</v>
      </c>
      <c r="E163" s="230" t="s">
        <v>605</v>
      </c>
      <c r="F163" s="230" t="s">
        <v>1199</v>
      </c>
      <c r="G163" s="230" t="s">
        <v>1082</v>
      </c>
      <c r="H163" s="230" t="s">
        <v>1183</v>
      </c>
      <c r="I163" s="230" t="s">
        <v>1302</v>
      </c>
      <c r="J163" s="231" t="s">
        <v>1979</v>
      </c>
      <c r="K163" s="231" t="s">
        <v>1992</v>
      </c>
      <c r="L163" s="231" t="s">
        <v>1992</v>
      </c>
      <c r="M163" s="231"/>
      <c r="N163" s="231"/>
      <c r="O163" s="231"/>
      <c r="P163" s="232"/>
      <c r="Q163" s="399" t="str">
        <f>"오류수정."&amp;B163&amp;"."&amp;A163&amp;"."&amp;I163 &amp;"-" &amp;F163</f>
        <v>오류수정.3.분석.75.01. 지형분석_2023.12.08 3페이지-지형분석 공통 개선</v>
      </c>
    </row>
    <row r="164" spans="1:17">
      <c r="A164" s="224">
        <v>262</v>
      </c>
      <c r="B164" s="225" t="s">
        <v>190</v>
      </c>
      <c r="C164" s="230" t="s">
        <v>1762</v>
      </c>
      <c r="D164" s="230" t="s">
        <v>794</v>
      </c>
      <c r="E164" s="230" t="s">
        <v>1763</v>
      </c>
      <c r="F164" s="230" t="s">
        <v>1460</v>
      </c>
      <c r="G164" s="230" t="s">
        <v>1082</v>
      </c>
      <c r="H164" s="230" t="s">
        <v>1462</v>
      </c>
      <c r="I164" s="230" t="s">
        <v>1472</v>
      </c>
      <c r="J164" s="231" t="s">
        <v>1968</v>
      </c>
      <c r="K164" s="231" t="s">
        <v>1992</v>
      </c>
      <c r="L164" s="231" t="s">
        <v>1992</v>
      </c>
      <c r="M164" s="231"/>
      <c r="N164" s="231"/>
      <c r="O164" s="231"/>
      <c r="P164" s="232"/>
      <c r="Q164" s="399" t="str">
        <f>"오류수정."&amp;B164&amp;"."&amp;A164&amp;"."&amp;I164 &amp;"-" &amp;F164</f>
        <v>오류수정.4.서비스.262.05. 도시공간분석(입면적,차폐율,조망및전망,바람길)_2024.01.02 1page-도시공간 분석 결과 개선</v>
      </c>
    </row>
    <row r="165" spans="1:17">
      <c r="A165" s="374">
        <v>266</v>
      </c>
      <c r="B165" s="225" t="s">
        <v>190</v>
      </c>
      <c r="C165" s="230" t="s">
        <v>1762</v>
      </c>
      <c r="D165" s="230" t="s">
        <v>794</v>
      </c>
      <c r="E165" s="230" t="s">
        <v>1763</v>
      </c>
      <c r="F165" s="230" t="s">
        <v>1460</v>
      </c>
      <c r="G165" s="230" t="s">
        <v>1082</v>
      </c>
      <c r="H165" s="230" t="s">
        <v>1464</v>
      </c>
      <c r="I165" s="230" t="s">
        <v>1474</v>
      </c>
      <c r="J165" s="231" t="s">
        <v>1968</v>
      </c>
      <c r="K165" s="231" t="s">
        <v>1992</v>
      </c>
      <c r="L165" s="231" t="s">
        <v>1992</v>
      </c>
      <c r="M165" s="231"/>
      <c r="N165" s="231"/>
      <c r="O165" s="231"/>
      <c r="P165" s="232"/>
      <c r="Q165" s="399" t="str">
        <f>"오류수정."&amp;B165&amp;"."&amp;A165&amp;"."&amp;I165 &amp;"-" &amp;F165</f>
        <v>오류수정.4.서비스.266.05. 도시공간분석(입면적,차폐율,조망및전망,바람길)_2024.01.02 2page-도시공간 분석 결과 개선</v>
      </c>
    </row>
    <row r="166" spans="1:17" hidden="1">
      <c r="A166" s="224">
        <v>76</v>
      </c>
      <c r="B166" s="225" t="s">
        <v>1289</v>
      </c>
      <c r="C166" s="230" t="s">
        <v>1290</v>
      </c>
      <c r="D166" s="230" t="s">
        <v>1290</v>
      </c>
      <c r="E166" s="230" t="s">
        <v>606</v>
      </c>
      <c r="F166" s="230" t="s">
        <v>1199</v>
      </c>
      <c r="G166" s="230" t="s">
        <v>1082</v>
      </c>
      <c r="H166" s="230" t="s">
        <v>1181</v>
      </c>
      <c r="I166" s="230" t="s">
        <v>1303</v>
      </c>
      <c r="J166" s="231" t="s">
        <v>1979</v>
      </c>
      <c r="K166" s="231" t="s">
        <v>1993</v>
      </c>
      <c r="L166" s="231" t="s">
        <v>1993</v>
      </c>
      <c r="M166" s="231"/>
      <c r="N166" s="231"/>
      <c r="O166" s="231"/>
      <c r="P166" s="232"/>
      <c r="Q166" s="399" t="str">
        <f>"오류수정."&amp;B166&amp;"."&amp;A166&amp;"."&amp;I166 &amp;"-" &amp;F166</f>
        <v>오류수정.3.분석.76.01. 지형분석_2023.12.08 5페이지-지형분석 공통 개선</v>
      </c>
    </row>
    <row r="167" spans="1:17" hidden="1">
      <c r="A167" s="224">
        <v>77</v>
      </c>
      <c r="B167" s="225" t="s">
        <v>1289</v>
      </c>
      <c r="C167" s="230" t="s">
        <v>1290</v>
      </c>
      <c r="D167" s="230" t="s">
        <v>1290</v>
      </c>
      <c r="E167" s="230" t="s">
        <v>606</v>
      </c>
      <c r="F167" s="230" t="s">
        <v>1199</v>
      </c>
      <c r="G167" s="230" t="s">
        <v>1082</v>
      </c>
      <c r="H167" s="230" t="s">
        <v>1183</v>
      </c>
      <c r="I167" s="230" t="s">
        <v>1303</v>
      </c>
      <c r="J167" s="231" t="s">
        <v>1979</v>
      </c>
      <c r="K167" s="231" t="s">
        <v>1993</v>
      </c>
      <c r="L167" s="231" t="s">
        <v>1993</v>
      </c>
      <c r="M167" s="231"/>
      <c r="N167" s="231"/>
      <c r="O167" s="231"/>
      <c r="P167" s="232"/>
      <c r="Q167" s="399" t="str">
        <f>"오류수정."&amp;B167&amp;"."&amp;A167&amp;"."&amp;I167 &amp;"-" &amp;F167</f>
        <v>오류수정.3.분석.77.01. 지형분석_2023.12.08 5페이지-지형분석 공통 개선</v>
      </c>
    </row>
    <row r="168" spans="1:17">
      <c r="A168" s="229">
        <v>267</v>
      </c>
      <c r="B168" s="225" t="s">
        <v>190</v>
      </c>
      <c r="C168" s="230" t="s">
        <v>1762</v>
      </c>
      <c r="D168" s="230" t="s">
        <v>794</v>
      </c>
      <c r="E168" s="230" t="s">
        <v>1763</v>
      </c>
      <c r="F168" s="230" t="s">
        <v>1460</v>
      </c>
      <c r="G168" s="230" t="s">
        <v>1082</v>
      </c>
      <c r="H168" s="230" t="s">
        <v>1466</v>
      </c>
      <c r="I168" s="230" t="s">
        <v>1474</v>
      </c>
      <c r="J168" s="231" t="s">
        <v>1968</v>
      </c>
      <c r="K168" s="231" t="s">
        <v>1993</v>
      </c>
      <c r="L168" s="231" t="s">
        <v>1993</v>
      </c>
      <c r="M168" s="231"/>
      <c r="N168" s="231"/>
      <c r="O168" s="231"/>
      <c r="P168" s="232"/>
      <c r="Q168" s="399" t="str">
        <f>"오류수정."&amp;B168&amp;"."&amp;A168&amp;"."&amp;I168 &amp;"-" &amp;F168</f>
        <v>오류수정.4.서비스.267.05. 도시공간분석(입면적,차폐율,조망및전망,바람길)_2024.01.02 2page-도시공간 분석 결과 개선</v>
      </c>
    </row>
    <row r="169" spans="1:17">
      <c r="A169" s="224">
        <v>268</v>
      </c>
      <c r="B169" s="225" t="s">
        <v>190</v>
      </c>
      <c r="C169" s="230" t="s">
        <v>1762</v>
      </c>
      <c r="D169" s="230" t="s">
        <v>794</v>
      </c>
      <c r="E169" s="230" t="s">
        <v>1763</v>
      </c>
      <c r="F169" s="230" t="s">
        <v>1460</v>
      </c>
      <c r="G169" s="230" t="s">
        <v>1082</v>
      </c>
      <c r="H169" s="230" t="s">
        <v>1468</v>
      </c>
      <c r="I169" s="230" t="s">
        <v>1474</v>
      </c>
      <c r="J169" s="231" t="s">
        <v>1968</v>
      </c>
      <c r="K169" s="231" t="s">
        <v>1993</v>
      </c>
      <c r="L169" s="231" t="s">
        <v>1993</v>
      </c>
      <c r="M169" s="231"/>
      <c r="N169" s="231"/>
      <c r="O169" s="231"/>
      <c r="P169" s="232"/>
      <c r="Q169" s="399" t="str">
        <f>"오류수정."&amp;B169&amp;"."&amp;A169&amp;"."&amp;I169 &amp;"-" &amp;F169</f>
        <v>오류수정.4.서비스.268.05. 도시공간분석(입면적,차폐율,조망및전망,바람길)_2024.01.02 2page-도시공간 분석 결과 개선</v>
      </c>
    </row>
    <row r="170" spans="1:17" hidden="1">
      <c r="A170" s="373">
        <v>78</v>
      </c>
      <c r="B170" s="225" t="s">
        <v>1289</v>
      </c>
      <c r="C170" s="230" t="s">
        <v>1290</v>
      </c>
      <c r="D170" s="230" t="s">
        <v>1290</v>
      </c>
      <c r="E170" s="230" t="s">
        <v>606</v>
      </c>
      <c r="F170" s="230" t="s">
        <v>1199</v>
      </c>
      <c r="G170" s="230" t="s">
        <v>1082</v>
      </c>
      <c r="H170" s="230" t="s">
        <v>1207</v>
      </c>
      <c r="I170" s="230" t="s">
        <v>1304</v>
      </c>
      <c r="J170" s="231" t="s">
        <v>1979</v>
      </c>
      <c r="K170" s="231" t="s">
        <v>1994</v>
      </c>
      <c r="L170" s="231" t="s">
        <v>1994</v>
      </c>
      <c r="M170" s="231"/>
      <c r="N170" s="231"/>
      <c r="O170" s="231"/>
      <c r="P170" s="232"/>
      <c r="Q170" s="399" t="str">
        <f>"오류수정."&amp;B170&amp;"."&amp;A170&amp;"."&amp;I170 &amp;"-" &amp;F170</f>
        <v>오류수정.3.분석.78.01. 지형분석_2023.12.08 6페이지-지형분석 공통 개선</v>
      </c>
    </row>
    <row r="171" spans="1:17" hidden="1">
      <c r="A171" s="374">
        <v>79</v>
      </c>
      <c r="B171" s="225" t="s">
        <v>1289</v>
      </c>
      <c r="C171" s="230" t="s">
        <v>1290</v>
      </c>
      <c r="D171" s="230" t="s">
        <v>1290</v>
      </c>
      <c r="E171" s="230" t="s">
        <v>606</v>
      </c>
      <c r="F171" s="230" t="s">
        <v>1199</v>
      </c>
      <c r="G171" s="230" t="s">
        <v>1082</v>
      </c>
      <c r="H171" s="230" t="s">
        <v>1205</v>
      </c>
      <c r="I171" s="230" t="s">
        <v>1304</v>
      </c>
      <c r="J171" s="231" t="s">
        <v>1979</v>
      </c>
      <c r="K171" s="231" t="s">
        <v>1994</v>
      </c>
      <c r="L171" s="231" t="s">
        <v>1994</v>
      </c>
      <c r="M171" s="231"/>
      <c r="N171" s="231"/>
      <c r="O171" s="231"/>
      <c r="P171" s="232"/>
      <c r="Q171" s="399" t="str">
        <f>"오류수정."&amp;B171&amp;"."&amp;A171&amp;"."&amp;I171 &amp;"-" &amp;F171</f>
        <v>오류수정.3.분석.79.01. 지형분석_2023.12.08 6페이지-지형분석 공통 개선</v>
      </c>
    </row>
    <row r="172" spans="1:17">
      <c r="A172" s="373">
        <v>270</v>
      </c>
      <c r="B172" s="225" t="s">
        <v>190</v>
      </c>
      <c r="C172" s="230" t="s">
        <v>1762</v>
      </c>
      <c r="D172" s="230" t="s">
        <v>794</v>
      </c>
      <c r="E172" s="230" t="s">
        <v>1763</v>
      </c>
      <c r="F172" s="230" t="s">
        <v>1460</v>
      </c>
      <c r="G172" s="230" t="s">
        <v>1082</v>
      </c>
      <c r="H172" s="230" t="s">
        <v>1769</v>
      </c>
      <c r="I172" s="230" t="s">
        <v>1476</v>
      </c>
      <c r="J172" s="231" t="s">
        <v>1968</v>
      </c>
      <c r="K172" s="231" t="s">
        <v>1994</v>
      </c>
      <c r="L172" s="231" t="s">
        <v>1994</v>
      </c>
      <c r="M172" s="231"/>
      <c r="N172" s="231"/>
      <c r="O172" s="231"/>
      <c r="P172" s="232"/>
      <c r="Q172" s="399" t="str">
        <f>"오류수정."&amp;B172&amp;"."&amp;A172&amp;"."&amp;I172 &amp;"-" &amp;F172</f>
        <v>오류수정.4.서비스.270.05. 도시공간분석(입면적,차폐율,조망및전망,바람길)_2024.01.02 3page-도시공간 분석 결과 개선</v>
      </c>
    </row>
    <row r="173" spans="1:17">
      <c r="A173" s="224">
        <v>271</v>
      </c>
      <c r="B173" s="225" t="s">
        <v>190</v>
      </c>
      <c r="C173" s="230" t="s">
        <v>1762</v>
      </c>
      <c r="D173" s="230" t="s">
        <v>794</v>
      </c>
      <c r="E173" s="230" t="s">
        <v>1763</v>
      </c>
      <c r="F173" s="230" t="s">
        <v>1460</v>
      </c>
      <c r="G173" s="230" t="s">
        <v>1082</v>
      </c>
      <c r="H173" s="230" t="s">
        <v>1470</v>
      </c>
      <c r="I173" s="230" t="s">
        <v>1476</v>
      </c>
      <c r="J173" s="231" t="s">
        <v>1968</v>
      </c>
      <c r="K173" s="231" t="s">
        <v>1994</v>
      </c>
      <c r="L173" s="231" t="s">
        <v>1994</v>
      </c>
      <c r="M173" s="231"/>
      <c r="N173" s="231"/>
      <c r="O173" s="231"/>
      <c r="P173" s="232"/>
      <c r="Q173" s="399" t="str">
        <f>"오류수정."&amp;B173&amp;"."&amp;A173&amp;"."&amp;I173 &amp;"-" &amp;F173</f>
        <v>오류수정.4.서비스.271.05. 도시공간분석(입면적,차폐율,조망및전망,바람길)_2024.01.02 3page-도시공간 분석 결과 개선</v>
      </c>
    </row>
    <row r="174" spans="1:17" hidden="1">
      <c r="A174" s="374">
        <v>80</v>
      </c>
      <c r="B174" s="225" t="s">
        <v>1289</v>
      </c>
      <c r="C174" s="230" t="s">
        <v>1290</v>
      </c>
      <c r="D174" s="230" t="s">
        <v>1290</v>
      </c>
      <c r="E174" s="230" t="s">
        <v>606</v>
      </c>
      <c r="F174" s="230" t="s">
        <v>1199</v>
      </c>
      <c r="G174" s="230" t="s">
        <v>1082</v>
      </c>
      <c r="H174" s="230" t="s">
        <v>1305</v>
      </c>
      <c r="I174" s="230" t="s">
        <v>1306</v>
      </c>
      <c r="J174" s="231" t="s">
        <v>1979</v>
      </c>
      <c r="K174" s="231" t="s">
        <v>1995</v>
      </c>
      <c r="L174" s="231" t="s">
        <v>1995</v>
      </c>
      <c r="M174" s="231"/>
      <c r="N174" s="231"/>
      <c r="O174" s="231"/>
      <c r="P174" s="232"/>
      <c r="Q174" s="399" t="str">
        <f>"오류수정."&amp;B174&amp;"."&amp;A174&amp;"."&amp;I174 &amp;"-" &amp;F174</f>
        <v>오류수정.3.분석.80.01. 지형분석_2023.12.08 7페이지-지형분석 공통 개선</v>
      </c>
    </row>
    <row r="175" spans="1:17" hidden="1">
      <c r="A175" s="373">
        <v>81</v>
      </c>
      <c r="B175" s="225" t="s">
        <v>1289</v>
      </c>
      <c r="C175" s="405" t="s">
        <v>1290</v>
      </c>
      <c r="D175" s="405" t="s">
        <v>1290</v>
      </c>
      <c r="E175" s="405" t="s">
        <v>606</v>
      </c>
      <c r="F175" s="405" t="s">
        <v>1213</v>
      </c>
      <c r="G175" s="405" t="s">
        <v>1082</v>
      </c>
      <c r="H175" s="405" t="s">
        <v>1307</v>
      </c>
      <c r="I175" s="405" t="s">
        <v>1306</v>
      </c>
      <c r="J175" s="231" t="s">
        <v>1979</v>
      </c>
      <c r="K175" s="231" t="s">
        <v>1995</v>
      </c>
      <c r="L175" s="231" t="s">
        <v>1995</v>
      </c>
      <c r="M175" s="231"/>
      <c r="N175" s="231"/>
      <c r="O175" s="231"/>
      <c r="P175" s="232"/>
      <c r="Q175" s="399" t="str">
        <f>"오류수정."&amp;B175&amp;"."&amp;A175&amp;"."&amp;I175 &amp;"-" &amp;F175</f>
        <v>오류수정.3.분석.81.01. 지형분석_2023.12.08 7페이지-경사도분석 기능 개선</v>
      </c>
    </row>
    <row r="176" spans="1:17">
      <c r="A176" s="373">
        <v>273</v>
      </c>
      <c r="B176" s="225" t="s">
        <v>190</v>
      </c>
      <c r="C176" s="230" t="s">
        <v>1771</v>
      </c>
      <c r="D176" s="230" t="s">
        <v>805</v>
      </c>
      <c r="E176" s="230" t="s">
        <v>1772</v>
      </c>
      <c r="F176" s="230" t="s">
        <v>1478</v>
      </c>
      <c r="G176" s="230" t="s">
        <v>1082</v>
      </c>
      <c r="H176" s="230" t="s">
        <v>1480</v>
      </c>
      <c r="I176" s="230" t="s">
        <v>1482</v>
      </c>
      <c r="J176" s="231" t="s">
        <v>1968</v>
      </c>
      <c r="K176" s="231" t="s">
        <v>1995</v>
      </c>
      <c r="L176" s="231" t="s">
        <v>1995</v>
      </c>
      <c r="M176" s="231"/>
      <c r="N176" s="231"/>
      <c r="O176" s="231"/>
      <c r="P176" s="232"/>
      <c r="Q176" s="399" t="str">
        <f>"오류수정."&amp;B176&amp;"."&amp;A176&amp;"."&amp;I176 &amp;"-" &amp;F176</f>
        <v>오류수정.4.서비스.273.07. 도시환경분석(수목식재,대기질,가로등)_2024.01.02 1page ~ 2page-바람길 데이터 가시화 개선</v>
      </c>
    </row>
    <row r="177" spans="1:17">
      <c r="A177" s="229">
        <v>276</v>
      </c>
      <c r="B177" s="225" t="s">
        <v>190</v>
      </c>
      <c r="C177" s="230" t="s">
        <v>1771</v>
      </c>
      <c r="D177" s="230" t="s">
        <v>805</v>
      </c>
      <c r="E177" s="230" t="s">
        <v>1773</v>
      </c>
      <c r="F177" s="230" t="s">
        <v>1526</v>
      </c>
      <c r="G177" s="230" t="s">
        <v>1082</v>
      </c>
      <c r="H177" s="230" t="s">
        <v>1486</v>
      </c>
      <c r="I177" s="230" t="s">
        <v>1776</v>
      </c>
      <c r="J177" s="231" t="s">
        <v>1968</v>
      </c>
      <c r="K177" s="231" t="s">
        <v>1995</v>
      </c>
      <c r="L177" s="231" t="s">
        <v>1995</v>
      </c>
      <c r="M177" s="231"/>
      <c r="N177" s="231"/>
      <c r="O177" s="231"/>
      <c r="P177" s="232"/>
      <c r="Q177" s="399" t="str">
        <f>"오류수정."&amp;B177&amp;"."&amp;A177&amp;"."&amp;I177 &amp;"-" &amp;F177</f>
        <v>오류수정.4.서비스.276.07. 도시환경분석(수목식재,대기질,가로등)_2024.01.02 4page-식재 검색 결과 조건 기능 개선</v>
      </c>
    </row>
    <row r="178" spans="1:17" hidden="1">
      <c r="A178" s="224">
        <v>82</v>
      </c>
      <c r="B178" s="225" t="s">
        <v>1289</v>
      </c>
      <c r="C178" s="225" t="s">
        <v>1290</v>
      </c>
      <c r="D178" s="225" t="s">
        <v>1290</v>
      </c>
      <c r="E178" s="225" t="s">
        <v>606</v>
      </c>
      <c r="F178" s="225" t="s">
        <v>1213</v>
      </c>
      <c r="G178" s="225" t="s">
        <v>1082</v>
      </c>
      <c r="H178" s="225" t="s">
        <v>1308</v>
      </c>
      <c r="I178" s="225" t="s">
        <v>1306</v>
      </c>
      <c r="J178" s="227" t="s">
        <v>1979</v>
      </c>
      <c r="K178" s="227" t="s">
        <v>1996</v>
      </c>
      <c r="L178" s="227" t="s">
        <v>1996</v>
      </c>
      <c r="M178" s="227"/>
      <c r="N178" s="227"/>
      <c r="O178" s="227"/>
      <c r="P178" s="228"/>
      <c r="Q178" s="399" t="str">
        <f>"오류수정."&amp;B178&amp;"."&amp;A178&amp;"."&amp;I178 &amp;"-" &amp;F178</f>
        <v>오류수정.3.분석.82.01. 지형분석_2023.12.08 7페이지-경사도분석 기능 개선</v>
      </c>
    </row>
    <row r="179" spans="1:17" hidden="1">
      <c r="A179" s="224">
        <v>85</v>
      </c>
      <c r="B179" s="225" t="s">
        <v>1289</v>
      </c>
      <c r="C179" s="225" t="s">
        <v>1290</v>
      </c>
      <c r="D179" s="225" t="s">
        <v>1290</v>
      </c>
      <c r="E179" s="225" t="s">
        <v>1311</v>
      </c>
      <c r="F179" s="225" t="s">
        <v>1215</v>
      </c>
      <c r="G179" s="225" t="s">
        <v>1082</v>
      </c>
      <c r="H179" s="230" t="s">
        <v>1185</v>
      </c>
      <c r="I179" s="225" t="s">
        <v>1312</v>
      </c>
      <c r="J179" s="231" t="s">
        <v>1979</v>
      </c>
      <c r="K179" s="231" t="s">
        <v>1996</v>
      </c>
      <c r="L179" s="231" t="s">
        <v>1996</v>
      </c>
      <c r="M179" s="231"/>
      <c r="N179" s="231"/>
      <c r="O179" s="231"/>
      <c r="P179" s="232"/>
      <c r="Q179" s="399" t="str">
        <f>"오류수정."&amp;B179&amp;"."&amp;A179&amp;"."&amp;I179 &amp;"-" &amp;F179</f>
        <v>오류수정.3.분석.85.01. 지형분석_2023.12.08 8페이지-종/횡단면 분석 기능 개선</v>
      </c>
    </row>
    <row r="180" spans="1:17" s="399" customFormat="1">
      <c r="A180" s="374">
        <v>277</v>
      </c>
      <c r="B180" s="225" t="s">
        <v>190</v>
      </c>
      <c r="C180" s="239" t="s">
        <v>1771</v>
      </c>
      <c r="D180" s="239" t="s">
        <v>805</v>
      </c>
      <c r="E180" s="239" t="s">
        <v>1773</v>
      </c>
      <c r="F180" s="239" t="s">
        <v>1529</v>
      </c>
      <c r="G180" s="239" t="s">
        <v>1082</v>
      </c>
      <c r="H180" s="230" t="s">
        <v>1488</v>
      </c>
      <c r="I180" s="239" t="s">
        <v>1776</v>
      </c>
      <c r="J180" s="231" t="s">
        <v>1968</v>
      </c>
      <c r="K180" s="231" t="s">
        <v>1996</v>
      </c>
      <c r="L180" s="231" t="s">
        <v>1996</v>
      </c>
      <c r="M180" s="231"/>
      <c r="N180" s="231"/>
      <c r="O180" s="231"/>
      <c r="P180" s="232"/>
      <c r="Q180" s="399" t="str">
        <f>"오류수정."&amp;B180&amp;"."&amp;A180&amp;"."&amp;I180 &amp;"-" &amp;F180</f>
        <v>오류수정.4.서비스.277.07. 도시환경분석(수목식재,대기질,가로등)_2024.01.02 4page-식재현황 관리 기능 개선</v>
      </c>
    </row>
    <row r="181" spans="1:17" s="399" customFormat="1">
      <c r="A181" s="224">
        <v>280</v>
      </c>
      <c r="B181" s="225" t="s">
        <v>190</v>
      </c>
      <c r="C181" s="239" t="s">
        <v>1771</v>
      </c>
      <c r="D181" s="239" t="s">
        <v>805</v>
      </c>
      <c r="E181" s="239" t="s">
        <v>1773</v>
      </c>
      <c r="F181" s="239" t="s">
        <v>1529</v>
      </c>
      <c r="G181" s="239" t="s">
        <v>1082</v>
      </c>
      <c r="H181" s="230" t="s">
        <v>1492</v>
      </c>
      <c r="I181" s="239" t="s">
        <v>1778</v>
      </c>
      <c r="J181" s="231" t="s">
        <v>1968</v>
      </c>
      <c r="K181" s="231" t="s">
        <v>1996</v>
      </c>
      <c r="L181" s="231" t="s">
        <v>1996</v>
      </c>
      <c r="M181" s="231"/>
      <c r="N181" s="231"/>
      <c r="O181" s="231"/>
      <c r="P181" s="232"/>
      <c r="Q181" s="399" t="str">
        <f>"오류수정."&amp;B181&amp;"."&amp;A181&amp;"."&amp;I181 &amp;"-" &amp;F181</f>
        <v>오류수정.4.서비스.280.07. 도시환경분석(수목식재,대기질,가로등)_2024.01.02 5page-식재현황 관리 기능 개선</v>
      </c>
    </row>
    <row r="182" spans="1:17" hidden="1">
      <c r="A182" s="224">
        <v>86</v>
      </c>
      <c r="B182" s="225" t="s">
        <v>1289</v>
      </c>
      <c r="C182" s="225" t="s">
        <v>1290</v>
      </c>
      <c r="D182" s="225" t="s">
        <v>1290</v>
      </c>
      <c r="E182" s="225" t="s">
        <v>1313</v>
      </c>
      <c r="F182" s="225" t="s">
        <v>1199</v>
      </c>
      <c r="G182" s="225" t="s">
        <v>1082</v>
      </c>
      <c r="H182" s="230" t="s">
        <v>1209</v>
      </c>
      <c r="I182" s="225" t="s">
        <v>1314</v>
      </c>
      <c r="J182" s="231" t="s">
        <v>1979</v>
      </c>
      <c r="K182" s="231" t="s">
        <v>1997</v>
      </c>
      <c r="L182" s="231" t="s">
        <v>1997</v>
      </c>
      <c r="M182" s="231"/>
      <c r="N182" s="231"/>
      <c r="O182" s="231"/>
      <c r="P182" s="232"/>
      <c r="Q182" s="399" t="str">
        <f>"오류수정."&amp;B182&amp;"."&amp;A182&amp;"."&amp;I182 &amp;"-" &amp;F182</f>
        <v>오류수정.3.분석.86.01. 지형분석_2023.12.08 9페이지-지형분석 공통 개선</v>
      </c>
    </row>
    <row r="183" spans="1:17" hidden="1">
      <c r="A183" s="229">
        <v>87</v>
      </c>
      <c r="B183" s="225" t="s">
        <v>1289</v>
      </c>
      <c r="C183" s="225" t="s">
        <v>1290</v>
      </c>
      <c r="D183" s="225" t="s">
        <v>1290</v>
      </c>
      <c r="E183" s="225" t="s">
        <v>1313</v>
      </c>
      <c r="F183" s="225" t="s">
        <v>1199</v>
      </c>
      <c r="G183" s="225" t="s">
        <v>1082</v>
      </c>
      <c r="H183" s="230" t="s">
        <v>1205</v>
      </c>
      <c r="I183" s="225" t="s">
        <v>1314</v>
      </c>
      <c r="J183" s="231" t="s">
        <v>1979</v>
      </c>
      <c r="K183" s="231" t="s">
        <v>1997</v>
      </c>
      <c r="L183" s="231" t="s">
        <v>1997</v>
      </c>
      <c r="M183" s="231"/>
      <c r="N183" s="231"/>
      <c r="O183" s="231"/>
      <c r="P183" s="232"/>
      <c r="Q183" s="399" t="str">
        <f>"오류수정."&amp;B183&amp;"."&amp;A183&amp;"."&amp;I183 &amp;"-" &amp;F183</f>
        <v>오류수정.3.분석.87.01. 지형분석_2023.12.08 9페이지-지형분석 공통 개선</v>
      </c>
    </row>
    <row r="184" spans="1:17">
      <c r="A184" s="224">
        <v>281</v>
      </c>
      <c r="B184" s="225" t="s">
        <v>190</v>
      </c>
      <c r="C184" s="239" t="s">
        <v>1771</v>
      </c>
      <c r="D184" s="239" t="s">
        <v>805</v>
      </c>
      <c r="E184" s="239" t="s">
        <v>1773</v>
      </c>
      <c r="F184" s="239" t="s">
        <v>1529</v>
      </c>
      <c r="G184" s="239" t="s">
        <v>1082</v>
      </c>
      <c r="H184" s="230" t="s">
        <v>1779</v>
      </c>
      <c r="I184" s="239" t="s">
        <v>1778</v>
      </c>
      <c r="J184" s="231" t="s">
        <v>1968</v>
      </c>
      <c r="K184" s="231" t="s">
        <v>1997</v>
      </c>
      <c r="L184" s="231" t="s">
        <v>1997</v>
      </c>
      <c r="M184" s="231"/>
      <c r="N184" s="231"/>
      <c r="O184" s="231"/>
      <c r="P184" s="232"/>
      <c r="Q184" s="399" t="str">
        <f>"오류수정."&amp;B184&amp;"."&amp;A184&amp;"."&amp;I184 &amp;"-" &amp;F184</f>
        <v>오류수정.4.서비스.281.07. 도시환경분석(수목식재,대기질,가로등)_2024.01.02 5page-식재현황 관리 기능 개선</v>
      </c>
    </row>
    <row r="185" spans="1:17">
      <c r="A185" s="373">
        <v>282</v>
      </c>
      <c r="B185" s="225" t="s">
        <v>190</v>
      </c>
      <c r="C185" s="239" t="s">
        <v>1771</v>
      </c>
      <c r="D185" s="239" t="s">
        <v>805</v>
      </c>
      <c r="E185" s="239" t="s">
        <v>1773</v>
      </c>
      <c r="F185" s="239" t="s">
        <v>1529</v>
      </c>
      <c r="G185" s="239" t="s">
        <v>1082</v>
      </c>
      <c r="H185" s="230" t="s">
        <v>1780</v>
      </c>
      <c r="I185" s="239" t="s">
        <v>1778</v>
      </c>
      <c r="J185" s="231" t="s">
        <v>1968</v>
      </c>
      <c r="K185" s="231" t="s">
        <v>1997</v>
      </c>
      <c r="L185" s="231" t="s">
        <v>1997</v>
      </c>
      <c r="M185" s="231"/>
      <c r="N185" s="231"/>
      <c r="O185" s="231"/>
      <c r="P185" s="232"/>
      <c r="Q185" s="399" t="str">
        <f>"오류수정."&amp;B185&amp;"."&amp;A185&amp;"."&amp;I185 &amp;"-" &amp;F185</f>
        <v>오류수정.4.서비스.282.07. 도시환경분석(수목식재,대기질,가로등)_2024.01.02 5page-식재현황 관리 기능 개선</v>
      </c>
    </row>
    <row r="186" spans="1:17" hidden="1">
      <c r="A186" s="374">
        <v>89</v>
      </c>
      <c r="B186" s="225" t="s">
        <v>1289</v>
      </c>
      <c r="C186" s="225" t="s">
        <v>1290</v>
      </c>
      <c r="D186" s="225" t="s">
        <v>1290</v>
      </c>
      <c r="E186" s="225" t="s">
        <v>1313</v>
      </c>
      <c r="F186" s="225" t="s">
        <v>1199</v>
      </c>
      <c r="G186" s="225" t="s">
        <v>1082</v>
      </c>
      <c r="H186" s="230" t="s">
        <v>1315</v>
      </c>
      <c r="I186" s="225" t="s">
        <v>1316</v>
      </c>
      <c r="J186" s="231" t="s">
        <v>1979</v>
      </c>
      <c r="K186" s="231" t="s">
        <v>1998</v>
      </c>
      <c r="L186" s="231" t="s">
        <v>1998</v>
      </c>
      <c r="M186" s="231"/>
      <c r="N186" s="231"/>
      <c r="O186" s="231"/>
      <c r="P186" s="232"/>
      <c r="Q186" s="399" t="str">
        <f>"오류수정."&amp;B186&amp;"."&amp;A186&amp;"."&amp;I186 &amp;"-" &amp;F186</f>
        <v>오류수정.3.분석.89.01. 지형분석_2023.12.08 11페이지-지형분석 공통 개선</v>
      </c>
    </row>
    <row r="187" spans="1:17" hidden="1">
      <c r="A187" s="373">
        <v>90</v>
      </c>
      <c r="B187" s="225" t="s">
        <v>1289</v>
      </c>
      <c r="C187" s="225" t="s">
        <v>1290</v>
      </c>
      <c r="D187" s="225" t="s">
        <v>1290</v>
      </c>
      <c r="E187" s="225" t="s">
        <v>1313</v>
      </c>
      <c r="F187" s="225" t="s">
        <v>1217</v>
      </c>
      <c r="G187" s="225" t="s">
        <v>1082</v>
      </c>
      <c r="H187" s="230" t="s">
        <v>1187</v>
      </c>
      <c r="I187" s="225" t="s">
        <v>1316</v>
      </c>
      <c r="J187" s="231" t="s">
        <v>1979</v>
      </c>
      <c r="K187" s="231" t="s">
        <v>1998</v>
      </c>
      <c r="L187" s="231" t="s">
        <v>1998</v>
      </c>
      <c r="M187" s="231"/>
      <c r="N187" s="231"/>
      <c r="O187" s="231"/>
      <c r="P187" s="232"/>
      <c r="Q187" s="399" t="str">
        <f>"오류수정."&amp;B187&amp;"."&amp;A187&amp;"."&amp;I187 &amp;"-" &amp;F187</f>
        <v>오류수정.3.분석.90.01. 지형분석_2023.12.08 11페이지-토공량 분석 기능 개선</v>
      </c>
    </row>
    <row r="188" spans="1:17">
      <c r="A188" s="224">
        <v>286</v>
      </c>
      <c r="B188" s="225" t="s">
        <v>190</v>
      </c>
      <c r="C188" s="239" t="s">
        <v>1771</v>
      </c>
      <c r="D188" s="239" t="s">
        <v>805</v>
      </c>
      <c r="E188" s="239" t="s">
        <v>1786</v>
      </c>
      <c r="F188" s="239"/>
      <c r="G188" s="239" t="s">
        <v>1082</v>
      </c>
      <c r="H188" s="230" t="s">
        <v>1494</v>
      </c>
      <c r="I188" s="239" t="s">
        <v>1787</v>
      </c>
      <c r="J188" s="231" t="s">
        <v>1968</v>
      </c>
      <c r="K188" s="231" t="s">
        <v>1998</v>
      </c>
      <c r="L188" s="231" t="s">
        <v>1998</v>
      </c>
      <c r="M188" s="231"/>
      <c r="N188" s="231"/>
      <c r="O188" s="231"/>
      <c r="P188" s="232"/>
      <c r="Q188" s="399" t="str">
        <f>"오류수정."&amp;B188&amp;"."&amp;A188&amp;"."&amp;I188 &amp;"-" &amp;F188</f>
        <v>오류수정.4.서비스.286.07. 도시환경분석(수목식재,대기질,가로등)_2024.01.02 7page-</v>
      </c>
    </row>
    <row r="189" spans="1:17">
      <c r="A189" s="229">
        <v>288</v>
      </c>
      <c r="B189" s="225" t="s">
        <v>190</v>
      </c>
      <c r="C189" s="239" t="s">
        <v>1771</v>
      </c>
      <c r="D189" s="239" t="s">
        <v>805</v>
      </c>
      <c r="E189" s="239" t="s">
        <v>1786</v>
      </c>
      <c r="F189" s="239"/>
      <c r="G189" s="239" t="s">
        <v>1082</v>
      </c>
      <c r="H189" s="230" t="s">
        <v>1496</v>
      </c>
      <c r="I189" s="239" t="s">
        <v>1787</v>
      </c>
      <c r="J189" s="231" t="s">
        <v>1968</v>
      </c>
      <c r="K189" s="231" t="s">
        <v>1998</v>
      </c>
      <c r="L189" s="231" t="s">
        <v>1998</v>
      </c>
      <c r="M189" s="231"/>
      <c r="N189" s="231"/>
      <c r="O189" s="231"/>
      <c r="P189" s="232"/>
      <c r="Q189" s="399" t="str">
        <f>"오류수정."&amp;B189&amp;"."&amp;A189&amp;"."&amp;I189 &amp;"-" &amp;F189</f>
        <v>오류수정.4.서비스.288.07. 도시환경분석(수목식재,대기질,가로등)_2024.01.02 7page-</v>
      </c>
    </row>
    <row r="190" spans="1:17" hidden="1">
      <c r="A190" s="224">
        <v>91</v>
      </c>
      <c r="B190" s="225" t="s">
        <v>1289</v>
      </c>
      <c r="C190" s="225" t="s">
        <v>1290</v>
      </c>
      <c r="D190" s="225" t="s">
        <v>1290</v>
      </c>
      <c r="E190" s="225" t="s">
        <v>1313</v>
      </c>
      <c r="F190" s="225" t="s">
        <v>1199</v>
      </c>
      <c r="G190" s="225" t="s">
        <v>1082</v>
      </c>
      <c r="H190" s="230" t="s">
        <v>1317</v>
      </c>
      <c r="I190" s="225" t="s">
        <v>1318</v>
      </c>
      <c r="J190" s="231" t="s">
        <v>1979</v>
      </c>
      <c r="K190" s="231" t="s">
        <v>1999</v>
      </c>
      <c r="L190" s="231" t="s">
        <v>1999</v>
      </c>
      <c r="M190" s="231"/>
      <c r="N190" s="231"/>
      <c r="O190" s="231"/>
      <c r="P190" s="232"/>
      <c r="Q190" s="399" t="str">
        <f>"오류수정."&amp;B190&amp;"."&amp;A190&amp;"."&amp;I190 &amp;"-" &amp;F190</f>
        <v>오류수정.3.분석.91.01. 지형분석_2023.12.08 12페이지-지형분석 공통 개선</v>
      </c>
    </row>
    <row r="191" spans="1:17" hidden="1">
      <c r="A191" s="224">
        <v>92</v>
      </c>
      <c r="B191" s="225" t="s">
        <v>1289</v>
      </c>
      <c r="C191" s="225" t="s">
        <v>1290</v>
      </c>
      <c r="D191" s="225" t="s">
        <v>1290</v>
      </c>
      <c r="E191" s="225" t="s">
        <v>1313</v>
      </c>
      <c r="F191" s="225" t="s">
        <v>1217</v>
      </c>
      <c r="G191" s="225" t="s">
        <v>1082</v>
      </c>
      <c r="H191" s="230" t="s">
        <v>1319</v>
      </c>
      <c r="I191" s="225" t="s">
        <v>1318</v>
      </c>
      <c r="J191" s="231" t="s">
        <v>1979</v>
      </c>
      <c r="K191" s="231" t="s">
        <v>1999</v>
      </c>
      <c r="L191" s="231" t="s">
        <v>1999</v>
      </c>
      <c r="M191" s="231"/>
      <c r="N191" s="231"/>
      <c r="O191" s="231"/>
      <c r="P191" s="232"/>
      <c r="Q191" s="399" t="str">
        <f>"오류수정."&amp;B191&amp;"."&amp;A191&amp;"."&amp;I191 &amp;"-" &amp;F191</f>
        <v>오류수정.3.분석.92.01. 지형분석_2023.12.08 12페이지-토공량 분석 기능 개선</v>
      </c>
    </row>
    <row r="192" spans="1:17">
      <c r="A192" s="374">
        <v>293</v>
      </c>
      <c r="B192" s="225" t="s">
        <v>190</v>
      </c>
      <c r="C192" s="239" t="s">
        <v>1771</v>
      </c>
      <c r="D192" s="239" t="s">
        <v>805</v>
      </c>
      <c r="E192" s="239" t="s">
        <v>1786</v>
      </c>
      <c r="F192" s="239"/>
      <c r="G192" s="239" t="s">
        <v>1082</v>
      </c>
      <c r="H192" s="230" t="s">
        <v>1504</v>
      </c>
      <c r="I192" s="239" t="s">
        <v>1791</v>
      </c>
      <c r="J192" s="231" t="s">
        <v>1968</v>
      </c>
      <c r="K192" s="231" t="s">
        <v>1999</v>
      </c>
      <c r="L192" s="231" t="s">
        <v>1999</v>
      </c>
      <c r="M192" s="231"/>
      <c r="N192" s="231"/>
      <c r="O192" s="231"/>
      <c r="P192" s="232"/>
      <c r="Q192" s="399" t="str">
        <f>"오류수정."&amp;B192&amp;"."&amp;A192&amp;"."&amp;I192 &amp;"-" &amp;F192</f>
        <v>오류수정.4.서비스.293.07. 도시환경분석(수목식재,대기질,가로등)_2024.01.02 9page-</v>
      </c>
    </row>
    <row r="193" spans="1:17">
      <c r="A193" s="373">
        <v>294</v>
      </c>
      <c r="B193" s="225" t="s">
        <v>190</v>
      </c>
      <c r="C193" s="239" t="s">
        <v>1771</v>
      </c>
      <c r="D193" s="239" t="s">
        <v>805</v>
      </c>
      <c r="E193" s="230" t="s">
        <v>1786</v>
      </c>
      <c r="F193" s="230"/>
      <c r="G193" s="230" t="s">
        <v>1082</v>
      </c>
      <c r="H193" s="230" t="s">
        <v>1506</v>
      </c>
      <c r="I193" s="239" t="s">
        <v>1791</v>
      </c>
      <c r="J193" s="231" t="s">
        <v>1968</v>
      </c>
      <c r="K193" s="231" t="s">
        <v>1999</v>
      </c>
      <c r="L193" s="231" t="s">
        <v>1999</v>
      </c>
      <c r="M193" s="231"/>
      <c r="N193" s="231"/>
      <c r="O193" s="231"/>
      <c r="P193" s="232"/>
      <c r="Q193" s="399" t="str">
        <f>"오류수정."&amp;B193&amp;"."&amp;A193&amp;"."&amp;I193 &amp;"-" &amp;F193</f>
        <v>오류수정.4.서비스.294.07. 도시환경분석(수목식재,대기질,가로등)_2024.01.02 9page-</v>
      </c>
    </row>
    <row r="194" spans="1:17" hidden="1">
      <c r="A194" s="373">
        <v>93</v>
      </c>
      <c r="B194" s="225" t="s">
        <v>1289</v>
      </c>
      <c r="C194" s="225" t="s">
        <v>1290</v>
      </c>
      <c r="D194" s="225" t="s">
        <v>1290</v>
      </c>
      <c r="E194" s="405" t="s">
        <v>1313</v>
      </c>
      <c r="F194" s="405" t="s">
        <v>1217</v>
      </c>
      <c r="G194" s="405" t="s">
        <v>1082</v>
      </c>
      <c r="H194" s="230" t="s">
        <v>1189</v>
      </c>
      <c r="I194" s="225" t="s">
        <v>1320</v>
      </c>
      <c r="J194" s="231" t="s">
        <v>1979</v>
      </c>
      <c r="K194" s="231" t="s">
        <v>2000</v>
      </c>
      <c r="L194" s="231" t="s">
        <v>2000</v>
      </c>
      <c r="M194" s="231"/>
      <c r="N194" s="231"/>
      <c r="O194" s="231"/>
      <c r="P194" s="232"/>
      <c r="Q194" s="399" t="str">
        <f>"오류수정."&amp;B194&amp;"."&amp;A194&amp;"."&amp;I194 &amp;"-" &amp;F194</f>
        <v>오류수정.3.분석.93.01. 지형분석_2023.12.08 13페이지-토공량 분석 기능 개선</v>
      </c>
    </row>
    <row r="195" spans="1:17" hidden="1">
      <c r="A195" s="374">
        <v>94</v>
      </c>
      <c r="B195" s="225" t="s">
        <v>1289</v>
      </c>
      <c r="C195" s="225" t="s">
        <v>1290</v>
      </c>
      <c r="D195" s="225" t="s">
        <v>1290</v>
      </c>
      <c r="E195" s="405" t="s">
        <v>1313</v>
      </c>
      <c r="F195" s="405" t="s">
        <v>1217</v>
      </c>
      <c r="G195" s="405" t="s">
        <v>1082</v>
      </c>
      <c r="H195" s="230" t="s">
        <v>1191</v>
      </c>
      <c r="I195" s="225" t="s">
        <v>1321</v>
      </c>
      <c r="J195" s="231" t="s">
        <v>1979</v>
      </c>
      <c r="K195" s="231" t="s">
        <v>2000</v>
      </c>
      <c r="L195" s="231" t="s">
        <v>2000</v>
      </c>
      <c r="M195" s="231"/>
      <c r="N195" s="231"/>
      <c r="O195" s="231"/>
      <c r="P195" s="232"/>
      <c r="Q195" s="399" t="str">
        <f>"오류수정."&amp;B195&amp;"."&amp;A195&amp;"."&amp;I195 &amp;"-" &amp;F195</f>
        <v>오류수정.3.분석.94.01. 지형분석_2023.12.08 14페이지-토공량 분석 기능 개선</v>
      </c>
    </row>
    <row r="196" spans="1:17">
      <c r="A196" s="224">
        <v>295</v>
      </c>
      <c r="B196" s="225" t="s">
        <v>190</v>
      </c>
      <c r="C196" s="239" t="s">
        <v>1771</v>
      </c>
      <c r="D196" s="239" t="s">
        <v>805</v>
      </c>
      <c r="E196" s="230" t="s">
        <v>1786</v>
      </c>
      <c r="F196" s="230"/>
      <c r="G196" s="230" t="s">
        <v>1082</v>
      </c>
      <c r="H196" s="230" t="s">
        <v>1508</v>
      </c>
      <c r="I196" s="239" t="s">
        <v>1791</v>
      </c>
      <c r="J196" s="231" t="s">
        <v>1968</v>
      </c>
      <c r="K196" s="231" t="s">
        <v>2000</v>
      </c>
      <c r="L196" s="231" t="s">
        <v>2000</v>
      </c>
      <c r="M196" s="231"/>
      <c r="N196" s="231"/>
      <c r="O196" s="231"/>
      <c r="P196" s="232"/>
      <c r="Q196" s="399" t="str">
        <f>"오류수정."&amp;B196&amp;"."&amp;A196&amp;"."&amp;I196 &amp;"-" &amp;F196</f>
        <v>오류수정.4.서비스.295.07. 도시환경분석(수목식재,대기질,가로등)_2024.01.02 9page-</v>
      </c>
    </row>
    <row r="197" spans="1:17">
      <c r="A197" s="224">
        <v>296</v>
      </c>
      <c r="B197" s="225" t="s">
        <v>190</v>
      </c>
      <c r="C197" s="239" t="s">
        <v>1771</v>
      </c>
      <c r="D197" s="239" t="s">
        <v>805</v>
      </c>
      <c r="E197" s="230" t="s">
        <v>1792</v>
      </c>
      <c r="F197" s="230"/>
      <c r="G197" s="230" t="s">
        <v>1082</v>
      </c>
      <c r="H197" s="230" t="s">
        <v>1793</v>
      </c>
      <c r="I197" s="239" t="s">
        <v>1794</v>
      </c>
      <c r="J197" s="231" t="s">
        <v>1968</v>
      </c>
      <c r="K197" s="231" t="s">
        <v>2000</v>
      </c>
      <c r="L197" s="231" t="s">
        <v>2000</v>
      </c>
      <c r="M197" s="231"/>
      <c r="N197" s="231"/>
      <c r="O197" s="231"/>
      <c r="P197" s="232"/>
      <c r="Q197" s="399" t="str">
        <f>"오류수정."&amp;B197&amp;"."&amp;A197&amp;"."&amp;I197 &amp;"-" &amp;F197</f>
        <v>오류수정.4.서비스.296.07. 도시환경분석(수목식재,대기질,가로등)_2024.01.02 10page-</v>
      </c>
    </row>
    <row r="198" spans="1:17" s="399" customFormat="1" hidden="1">
      <c r="A198" s="374">
        <v>95</v>
      </c>
      <c r="B198" s="225" t="s">
        <v>1289</v>
      </c>
      <c r="C198" s="225" t="s">
        <v>1290</v>
      </c>
      <c r="D198" s="225" t="s">
        <v>1290</v>
      </c>
      <c r="E198" s="405" t="s">
        <v>1313</v>
      </c>
      <c r="F198" s="405" t="s">
        <v>1217</v>
      </c>
      <c r="G198" s="405" t="s">
        <v>1082</v>
      </c>
      <c r="H198" s="230" t="s">
        <v>1193</v>
      </c>
      <c r="I198" s="225" t="s">
        <v>1321</v>
      </c>
      <c r="J198" s="231" t="s">
        <v>1979</v>
      </c>
      <c r="K198" s="231" t="s">
        <v>2001</v>
      </c>
      <c r="L198" s="231" t="s">
        <v>2001</v>
      </c>
      <c r="M198" s="231"/>
      <c r="N198" s="231"/>
      <c r="O198" s="231"/>
      <c r="P198" s="232"/>
      <c r="Q198" s="399" t="str">
        <f>"오류수정."&amp;B198&amp;"."&amp;A198&amp;"."&amp;I198 &amp;"-" &amp;F198</f>
        <v>오류수정.3.분석.95.01. 지형분석_2023.12.08 14페이지-토공량 분석 기능 개선</v>
      </c>
    </row>
    <row r="199" spans="1:17" s="399" customFormat="1" hidden="1">
      <c r="A199" s="373">
        <v>96</v>
      </c>
      <c r="B199" s="225" t="s">
        <v>1289</v>
      </c>
      <c r="C199" s="225" t="s">
        <v>1290</v>
      </c>
      <c r="D199" s="225" t="s">
        <v>1290</v>
      </c>
      <c r="E199" s="405" t="s">
        <v>1322</v>
      </c>
      <c r="F199" s="405" t="s">
        <v>1199</v>
      </c>
      <c r="G199" s="405" t="s">
        <v>1082</v>
      </c>
      <c r="H199" s="230" t="s">
        <v>1181</v>
      </c>
      <c r="I199" s="225" t="s">
        <v>1323</v>
      </c>
      <c r="J199" s="231" t="s">
        <v>1979</v>
      </c>
      <c r="K199" s="231" t="s">
        <v>2001</v>
      </c>
      <c r="L199" s="231" t="s">
        <v>2001</v>
      </c>
      <c r="M199" s="231"/>
      <c r="N199" s="231"/>
      <c r="O199" s="231"/>
      <c r="P199" s="232"/>
      <c r="Q199" s="399" t="str">
        <f>"오류수정."&amp;B199&amp;"."&amp;A199&amp;"."&amp;I199 &amp;"-" &amp;F199</f>
        <v>오류수정.3.분석.96.01. 지형분석_2023.12.08 15페이지-지형분석 공통 개선</v>
      </c>
    </row>
    <row r="200" spans="1:17" s="399" customFormat="1">
      <c r="A200" s="373">
        <v>300</v>
      </c>
      <c r="B200" s="225" t="s">
        <v>190</v>
      </c>
      <c r="C200" s="239" t="s">
        <v>1771</v>
      </c>
      <c r="D200" s="239" t="s">
        <v>805</v>
      </c>
      <c r="E200" s="230" t="s">
        <v>1792</v>
      </c>
      <c r="F200" s="230"/>
      <c r="G200" s="230" t="s">
        <v>1082</v>
      </c>
      <c r="H200" s="230" t="s">
        <v>1510</v>
      </c>
      <c r="I200" s="239" t="s">
        <v>1794</v>
      </c>
      <c r="J200" s="231" t="s">
        <v>1968</v>
      </c>
      <c r="K200" s="231" t="s">
        <v>2001</v>
      </c>
      <c r="L200" s="231" t="s">
        <v>2001</v>
      </c>
      <c r="M200" s="231"/>
      <c r="N200" s="231"/>
      <c r="O200" s="231"/>
      <c r="P200" s="232"/>
      <c r="Q200" s="399" t="str">
        <f>"오류수정."&amp;B200&amp;"."&amp;A200&amp;"."&amp;I200 &amp;"-" &amp;F200</f>
        <v>오류수정.4.서비스.300.07. 도시환경분석(수목식재,대기질,가로등)_2024.01.02 10page-</v>
      </c>
    </row>
    <row r="201" spans="1:17">
      <c r="A201" s="374">
        <v>301</v>
      </c>
      <c r="B201" s="225" t="s">
        <v>190</v>
      </c>
      <c r="C201" s="230" t="s">
        <v>1771</v>
      </c>
      <c r="D201" s="230" t="s">
        <v>805</v>
      </c>
      <c r="E201" s="230" t="s">
        <v>1792</v>
      </c>
      <c r="F201" s="230"/>
      <c r="G201" s="230" t="s">
        <v>1082</v>
      </c>
      <c r="H201" s="230" t="s">
        <v>1798</v>
      </c>
      <c r="I201" s="230" t="s">
        <v>1794</v>
      </c>
      <c r="J201" s="231" t="s">
        <v>1968</v>
      </c>
      <c r="K201" s="231" t="s">
        <v>2001</v>
      </c>
      <c r="L201" s="231" t="s">
        <v>2001</v>
      </c>
      <c r="M201" s="231"/>
      <c r="N201" s="231"/>
      <c r="O201" s="231"/>
      <c r="P201" s="232"/>
      <c r="Q201" s="399" t="str">
        <f>"오류수정."&amp;B201&amp;"."&amp;A201&amp;"."&amp;I201 &amp;"-" &amp;F201</f>
        <v>오류수정.4.서비스.301.07. 도시환경분석(수목식재,대기질,가로등)_2024.01.02 10page-</v>
      </c>
    </row>
    <row r="202" spans="1:17" hidden="1">
      <c r="A202" s="224">
        <v>97</v>
      </c>
      <c r="B202" s="225" t="s">
        <v>1289</v>
      </c>
      <c r="C202" s="405" t="s">
        <v>1290</v>
      </c>
      <c r="D202" s="405" t="s">
        <v>1290</v>
      </c>
      <c r="E202" s="405" t="s">
        <v>1322</v>
      </c>
      <c r="F202" s="405" t="s">
        <v>1199</v>
      </c>
      <c r="G202" s="405" t="s">
        <v>1082</v>
      </c>
      <c r="H202" s="230" t="s">
        <v>1183</v>
      </c>
      <c r="I202" s="405" t="s">
        <v>1324</v>
      </c>
      <c r="J202" s="231" t="s">
        <v>1979</v>
      </c>
      <c r="K202" s="231" t="s">
        <v>2002</v>
      </c>
      <c r="L202" s="231" t="s">
        <v>2002</v>
      </c>
      <c r="M202" s="231"/>
      <c r="N202" s="231"/>
      <c r="O202" s="231"/>
      <c r="P202" s="232"/>
      <c r="Q202" s="399" t="str">
        <f>"오류수정."&amp;B202&amp;"."&amp;A202&amp;"."&amp;I202 &amp;"-" &amp;F202</f>
        <v>오류수정.3.분석.97.01. 지형분석_2023.12.08 16페이지-지형분석 공통 개선</v>
      </c>
    </row>
    <row r="203" spans="1:17" hidden="1">
      <c r="A203" s="224">
        <v>98</v>
      </c>
      <c r="B203" s="225" t="s">
        <v>1289</v>
      </c>
      <c r="C203" s="405" t="s">
        <v>1290</v>
      </c>
      <c r="D203" s="405" t="s">
        <v>1290</v>
      </c>
      <c r="E203" s="405" t="s">
        <v>1322</v>
      </c>
      <c r="F203" s="405" t="s">
        <v>1220</v>
      </c>
      <c r="G203" s="405" t="s">
        <v>1082</v>
      </c>
      <c r="H203" s="230" t="s">
        <v>1195</v>
      </c>
      <c r="I203" s="405" t="s">
        <v>1325</v>
      </c>
      <c r="J203" s="231" t="s">
        <v>1979</v>
      </c>
      <c r="K203" s="231" t="s">
        <v>2002</v>
      </c>
      <c r="L203" s="231" t="s">
        <v>2002</v>
      </c>
      <c r="M203" s="231"/>
      <c r="N203" s="231"/>
      <c r="O203" s="231"/>
      <c r="P203" s="232"/>
      <c r="Q203" s="399" t="str">
        <f>"오류수정."&amp;B203&amp;"."&amp;A203&amp;"."&amp;I203 &amp;"-" &amp;F203</f>
        <v>오류수정.3.분석.98.01. 지형분석_2023.12.08 17페이지-지형단면 분석 기능 개선</v>
      </c>
    </row>
    <row r="204" spans="1:17" s="399" customFormat="1">
      <c r="A204" s="229">
        <v>303</v>
      </c>
      <c r="B204" s="225" t="s">
        <v>190</v>
      </c>
      <c r="C204" s="230" t="s">
        <v>1771</v>
      </c>
      <c r="D204" s="230" t="s">
        <v>833</v>
      </c>
      <c r="E204" s="230" t="s">
        <v>1799</v>
      </c>
      <c r="F204" s="230"/>
      <c r="G204" s="230" t="s">
        <v>1082</v>
      </c>
      <c r="H204" s="230" t="s">
        <v>1512</v>
      </c>
      <c r="I204" s="230" t="s">
        <v>1801</v>
      </c>
      <c r="J204" s="231" t="s">
        <v>1968</v>
      </c>
      <c r="K204" s="231" t="s">
        <v>2002</v>
      </c>
      <c r="L204" s="231" t="s">
        <v>2002</v>
      </c>
      <c r="M204" s="231"/>
      <c r="N204" s="231"/>
      <c r="O204" s="231"/>
      <c r="P204" s="232"/>
      <c r="Q204" s="399" t="str">
        <f>"오류수정."&amp;B204&amp;"."&amp;A204&amp;"."&amp;I204 &amp;"-" &amp;F204</f>
        <v>오류수정.4.서비스.303.07. 도시환경분석(수목식재,대기질,가로등)_2024.01.02 11page-</v>
      </c>
    </row>
    <row r="205" spans="1:17">
      <c r="A205" s="224">
        <v>304</v>
      </c>
      <c r="B205" s="225" t="s">
        <v>190</v>
      </c>
      <c r="C205" s="230" t="s">
        <v>1771</v>
      </c>
      <c r="D205" s="230" t="s">
        <v>833</v>
      </c>
      <c r="E205" s="230" t="s">
        <v>1799</v>
      </c>
      <c r="F205" s="230"/>
      <c r="G205" s="230" t="s">
        <v>1082</v>
      </c>
      <c r="H205" s="230" t="s">
        <v>1802</v>
      </c>
      <c r="I205" s="230" t="s">
        <v>1801</v>
      </c>
      <c r="J205" s="231" t="s">
        <v>1968</v>
      </c>
      <c r="K205" s="231" t="s">
        <v>2002</v>
      </c>
      <c r="L205" s="231" t="s">
        <v>2002</v>
      </c>
      <c r="M205" s="231"/>
      <c r="N205" s="231"/>
      <c r="O205" s="231"/>
      <c r="P205" s="232"/>
      <c r="Q205" s="399" t="str">
        <f>"오류수정."&amp;B205&amp;"."&amp;A205&amp;"."&amp;I205 &amp;"-" &amp;F205</f>
        <v>오류수정.4.서비스.304.07. 도시환경분석(수목식재,대기질,가로등)_2024.01.02 11page-</v>
      </c>
    </row>
    <row r="206" spans="1:17" hidden="1">
      <c r="A206" s="373">
        <v>99</v>
      </c>
      <c r="B206" s="225" t="s">
        <v>1289</v>
      </c>
      <c r="C206" s="405" t="s">
        <v>1290</v>
      </c>
      <c r="D206" s="405" t="s">
        <v>1290</v>
      </c>
      <c r="E206" s="230" t="s">
        <v>1322</v>
      </c>
      <c r="F206" s="230" t="s">
        <v>1220</v>
      </c>
      <c r="G206" s="230" t="s">
        <v>1082</v>
      </c>
      <c r="H206" s="230" t="s">
        <v>1197</v>
      </c>
      <c r="I206" s="405" t="s">
        <v>1326</v>
      </c>
      <c r="J206" s="231" t="s">
        <v>1979</v>
      </c>
      <c r="K206" s="231" t="s">
        <v>2003</v>
      </c>
      <c r="L206" s="231" t="s">
        <v>2003</v>
      </c>
      <c r="M206" s="231"/>
      <c r="N206" s="231"/>
      <c r="O206" s="231"/>
      <c r="P206" s="232"/>
      <c r="Q206" s="399" t="str">
        <f>"오류수정."&amp;B206&amp;"."&amp;A206&amp;"."&amp;I206 &amp;"-" &amp;F206</f>
        <v>오류수정.3.분석.99.01. 지형분석_2023.12.08 18페이지-지형단면 분석 기능 개선</v>
      </c>
    </row>
    <row r="207" spans="1:17">
      <c r="A207" s="374">
        <v>305</v>
      </c>
      <c r="B207" s="225" t="s">
        <v>190</v>
      </c>
      <c r="C207" s="230" t="s">
        <v>1771</v>
      </c>
      <c r="D207" s="230" t="s">
        <v>833</v>
      </c>
      <c r="E207" s="230" t="s">
        <v>1799</v>
      </c>
      <c r="F207" s="230"/>
      <c r="G207" s="230" t="s">
        <v>1082</v>
      </c>
      <c r="H207" s="230" t="s">
        <v>1803</v>
      </c>
      <c r="I207" s="230" t="s">
        <v>1804</v>
      </c>
      <c r="J207" s="231" t="s">
        <v>1968</v>
      </c>
      <c r="K207" s="231" t="s">
        <v>2003</v>
      </c>
      <c r="L207" s="231" t="s">
        <v>2003</v>
      </c>
      <c r="M207" s="231"/>
      <c r="N207" s="231"/>
      <c r="O207" s="231"/>
      <c r="P207" s="232"/>
      <c r="Q207" s="399" t="str">
        <f>"오류수정."&amp;B207&amp;"."&amp;A207&amp;"."&amp;I207 &amp;"-" &amp;F207</f>
        <v>오류수정.4.서비스.305.07. 도시환경분석(수목식재,대기질,가로등)_2024.01.02 12page-</v>
      </c>
    </row>
    <row r="208" spans="1:17">
      <c r="A208" s="373">
        <v>306</v>
      </c>
      <c r="B208" s="225" t="s">
        <v>190</v>
      </c>
      <c r="C208" s="230" t="s">
        <v>1771</v>
      </c>
      <c r="D208" s="230" t="s">
        <v>833</v>
      </c>
      <c r="E208" s="230" t="s">
        <v>1799</v>
      </c>
      <c r="F208" s="230"/>
      <c r="G208" s="230" t="s">
        <v>1082</v>
      </c>
      <c r="H208" s="230" t="s">
        <v>1805</v>
      </c>
      <c r="I208" s="230" t="s">
        <v>1804</v>
      </c>
      <c r="J208" s="231" t="s">
        <v>1968</v>
      </c>
      <c r="K208" s="231" t="s">
        <v>2003</v>
      </c>
      <c r="L208" s="231" t="s">
        <v>2003</v>
      </c>
      <c r="M208" s="231"/>
      <c r="N208" s="231"/>
      <c r="O208" s="231"/>
      <c r="P208" s="232"/>
      <c r="Q208" s="399" t="str">
        <f>"오류수정."&amp;B208&amp;"."&amp;A208&amp;"."&amp;I208 &amp;"-" &amp;F208</f>
        <v>오류수정.4.서비스.306.07. 도시환경분석(수목식재,대기질,가로등)_2024.01.02 12page-</v>
      </c>
    </row>
    <row r="209" spans="1:17" hidden="1">
      <c r="A209" s="224">
        <v>101</v>
      </c>
      <c r="B209" s="225" t="s">
        <v>1289</v>
      </c>
      <c r="C209" s="405" t="s">
        <v>638</v>
      </c>
      <c r="D209" s="405" t="s">
        <v>638</v>
      </c>
      <c r="E209" s="230" t="s">
        <v>638</v>
      </c>
      <c r="F209" s="230" t="s">
        <v>1219</v>
      </c>
      <c r="G209" s="230" t="s">
        <v>1082</v>
      </c>
      <c r="H209" s="230" t="s">
        <v>1329</v>
      </c>
      <c r="I209" s="405" t="s">
        <v>1328</v>
      </c>
      <c r="J209" s="231" t="s">
        <v>1979</v>
      </c>
      <c r="K209" s="231" t="s">
        <v>2004</v>
      </c>
      <c r="L209" s="231" t="s">
        <v>2004</v>
      </c>
      <c r="M209" s="231"/>
      <c r="N209" s="231"/>
      <c r="O209" s="231"/>
      <c r="P209" s="232"/>
      <c r="Q209" s="399" t="str">
        <f>"오류수정."&amp;B209&amp;"."&amp;A209&amp;"."&amp;I209 &amp;"-" &amp;F209</f>
        <v>오류수정.3.분석.101.02. 가시권분석_2023.12.08 1페이지-가시권 분석 기능 개선</v>
      </c>
    </row>
    <row r="210" spans="1:17" hidden="1">
      <c r="A210" s="229">
        <v>102</v>
      </c>
      <c r="B210" s="225" t="s">
        <v>1289</v>
      </c>
      <c r="C210" s="405" t="s">
        <v>638</v>
      </c>
      <c r="D210" s="405" t="s">
        <v>638</v>
      </c>
      <c r="E210" s="230" t="s">
        <v>638</v>
      </c>
      <c r="F210" s="230" t="s">
        <v>1219</v>
      </c>
      <c r="G210" s="230" t="s">
        <v>1082</v>
      </c>
      <c r="H210" s="230" t="s">
        <v>1330</v>
      </c>
      <c r="I210" s="405" t="s">
        <v>1328</v>
      </c>
      <c r="J210" s="231" t="s">
        <v>1979</v>
      </c>
      <c r="K210" s="231" t="s">
        <v>2004</v>
      </c>
      <c r="L210" s="231" t="s">
        <v>2004</v>
      </c>
      <c r="M210" s="231"/>
      <c r="N210" s="231"/>
      <c r="O210" s="231"/>
      <c r="P210" s="232"/>
      <c r="Q210" s="399" t="str">
        <f>"오류수정."&amp;B210&amp;"."&amp;A210&amp;"."&amp;I210 &amp;"-" &amp;F210</f>
        <v>오류수정.3.분석.102.02. 가시권분석_2023.12.08 1페이지-가시권 분석 기능 개선</v>
      </c>
    </row>
    <row r="211" spans="1:17" s="399" customFormat="1">
      <c r="A211" s="224">
        <v>307</v>
      </c>
      <c r="B211" s="225" t="s">
        <v>190</v>
      </c>
      <c r="C211" s="230" t="s">
        <v>1771</v>
      </c>
      <c r="D211" s="230" t="s">
        <v>833</v>
      </c>
      <c r="E211" s="230" t="s">
        <v>1799</v>
      </c>
      <c r="F211" s="230"/>
      <c r="G211" s="230" t="s">
        <v>1082</v>
      </c>
      <c r="H211" s="230" t="s">
        <v>1806</v>
      </c>
      <c r="I211" s="230" t="s">
        <v>1804</v>
      </c>
      <c r="J211" s="231" t="s">
        <v>1968</v>
      </c>
      <c r="K211" s="231" t="s">
        <v>2004</v>
      </c>
      <c r="L211" s="231" t="s">
        <v>2004</v>
      </c>
      <c r="M211" s="231"/>
      <c r="N211" s="231"/>
      <c r="O211" s="231"/>
      <c r="P211" s="232"/>
      <c r="Q211" s="399" t="str">
        <f>"오류수정."&amp;B211&amp;"."&amp;A211&amp;"."&amp;I211 &amp;"-" &amp;F211</f>
        <v>오류수정.4.서비스.307.07. 도시환경분석(수목식재,대기질,가로등)_2024.01.02 12page-</v>
      </c>
    </row>
    <row r="212" spans="1:17">
      <c r="A212" s="224">
        <v>308</v>
      </c>
      <c r="B212" s="225" t="s">
        <v>190</v>
      </c>
      <c r="C212" s="230" t="s">
        <v>1771</v>
      </c>
      <c r="D212" s="230" t="s">
        <v>833</v>
      </c>
      <c r="E212" s="230" t="s">
        <v>1799</v>
      </c>
      <c r="F212" s="230"/>
      <c r="G212" s="230" t="s">
        <v>1082</v>
      </c>
      <c r="H212" s="230" t="s">
        <v>1514</v>
      </c>
      <c r="I212" s="230" t="s">
        <v>1804</v>
      </c>
      <c r="J212" s="231" t="s">
        <v>1968</v>
      </c>
      <c r="K212" s="231" t="s">
        <v>2004</v>
      </c>
      <c r="L212" s="231" t="s">
        <v>2004</v>
      </c>
      <c r="M212" s="231"/>
      <c r="N212" s="231"/>
      <c r="O212" s="231"/>
      <c r="P212" s="232"/>
      <c r="Q212" s="399" t="str">
        <f>"오류수정."&amp;B212&amp;"."&amp;A212&amp;"."&amp;I212 &amp;"-" &amp;F212</f>
        <v>오류수정.4.서비스.308.07. 도시환경분석(수목식재,대기질,가로등)_2024.01.02 12page-</v>
      </c>
    </row>
    <row r="213" spans="1:17" s="399" customFormat="1" hidden="1">
      <c r="A213" s="374">
        <v>103</v>
      </c>
      <c r="B213" s="225" t="s">
        <v>1289</v>
      </c>
      <c r="C213" s="405" t="s">
        <v>638</v>
      </c>
      <c r="D213" s="405" t="s">
        <v>638</v>
      </c>
      <c r="E213" s="230" t="s">
        <v>638</v>
      </c>
      <c r="F213" s="230" t="s">
        <v>1219</v>
      </c>
      <c r="G213" s="230" t="s">
        <v>1082</v>
      </c>
      <c r="H213" s="230" t="s">
        <v>1225</v>
      </c>
      <c r="I213" s="405" t="s">
        <v>1328</v>
      </c>
      <c r="J213" s="231" t="s">
        <v>1979</v>
      </c>
      <c r="K213" s="231" t="s">
        <v>2005</v>
      </c>
      <c r="L213" s="231" t="s">
        <v>2005</v>
      </c>
      <c r="M213" s="231"/>
      <c r="N213" s="231"/>
      <c r="O213" s="231"/>
      <c r="P213" s="232"/>
      <c r="Q213" s="399" t="str">
        <f>"오류수정."&amp;B213&amp;"."&amp;A213&amp;"."&amp;I213 &amp;"-" &amp;F213</f>
        <v>오류수정.3.분석.103.02. 가시권분석_2023.12.08 1페이지-가시권 분석 기능 개선</v>
      </c>
    </row>
    <row r="214" spans="1:17" s="399" customFormat="1" hidden="1">
      <c r="A214" s="224">
        <v>106</v>
      </c>
      <c r="B214" s="225" t="s">
        <v>1289</v>
      </c>
      <c r="C214" s="405" t="s">
        <v>638</v>
      </c>
      <c r="D214" s="405" t="s">
        <v>638</v>
      </c>
      <c r="E214" s="230" t="s">
        <v>639</v>
      </c>
      <c r="F214" s="230" t="s">
        <v>1246</v>
      </c>
      <c r="G214" s="230" t="s">
        <v>1082</v>
      </c>
      <c r="H214" s="230" t="s">
        <v>1229</v>
      </c>
      <c r="I214" s="405" t="s">
        <v>1333</v>
      </c>
      <c r="J214" s="231" t="s">
        <v>1979</v>
      </c>
      <c r="K214" s="231" t="s">
        <v>2005</v>
      </c>
      <c r="L214" s="231" t="s">
        <v>2005</v>
      </c>
      <c r="M214" s="231"/>
      <c r="N214" s="231"/>
      <c r="O214" s="231"/>
      <c r="P214" s="232"/>
      <c r="Q214" s="399" t="str">
        <f>"오류수정."&amp;B214&amp;"."&amp;A214&amp;"."&amp;I214 &amp;"-" &amp;F214</f>
        <v>오류수정.3.분석.106.02. 가시권분석_2023.12.08 3페이지-스카이라인분석 기능 개선</v>
      </c>
    </row>
    <row r="215" spans="1:17" s="399" customFormat="1">
      <c r="A215" s="373">
        <v>312</v>
      </c>
      <c r="B215" s="225" t="s">
        <v>190</v>
      </c>
      <c r="C215" s="230" t="s">
        <v>1771</v>
      </c>
      <c r="D215" s="230" t="s">
        <v>833</v>
      </c>
      <c r="E215" s="230" t="s">
        <v>1807</v>
      </c>
      <c r="F215" s="230"/>
      <c r="G215" s="230" t="s">
        <v>1082</v>
      </c>
      <c r="H215" s="230" t="s">
        <v>1516</v>
      </c>
      <c r="I215" s="230" t="s">
        <v>1809</v>
      </c>
      <c r="J215" s="231" t="s">
        <v>1968</v>
      </c>
      <c r="K215" s="231" t="s">
        <v>2005</v>
      </c>
      <c r="L215" s="231" t="s">
        <v>2005</v>
      </c>
      <c r="M215" s="231"/>
      <c r="N215" s="231"/>
      <c r="O215" s="231"/>
      <c r="P215" s="232"/>
      <c r="Q215" s="399" t="str">
        <f>"오류수정."&amp;B215&amp;"."&amp;A215&amp;"."&amp;I215 &amp;"-" &amp;F215</f>
        <v>오류수정.4.서비스.312.07. 도시환경분석(수목식재,대기질,가로등)_2024.01.02 13page-</v>
      </c>
    </row>
    <row r="216" spans="1:17">
      <c r="A216" s="374">
        <v>313</v>
      </c>
      <c r="B216" s="225" t="s">
        <v>190</v>
      </c>
      <c r="C216" s="230" t="s">
        <v>1771</v>
      </c>
      <c r="D216" s="230" t="s">
        <v>833</v>
      </c>
      <c r="E216" s="230" t="s">
        <v>1807</v>
      </c>
      <c r="F216" s="230"/>
      <c r="G216" s="230" t="s">
        <v>1082</v>
      </c>
      <c r="H216" s="230" t="s">
        <v>1812</v>
      </c>
      <c r="I216" s="230" t="s">
        <v>1813</v>
      </c>
      <c r="J216" s="231" t="s">
        <v>1968</v>
      </c>
      <c r="K216" s="231" t="s">
        <v>2005</v>
      </c>
      <c r="L216" s="231" t="s">
        <v>2005</v>
      </c>
      <c r="M216" s="231"/>
      <c r="N216" s="231"/>
      <c r="O216" s="231"/>
      <c r="P216" s="232"/>
      <c r="Q216" s="399" t="str">
        <f>"오류수정."&amp;B216&amp;"."&amp;A216&amp;"."&amp;I216 &amp;"-" &amp;F216</f>
        <v>오류수정.4.서비스.313.07. 도시환경분석(수목식재,대기질,가로등)_2024.01.02 14page-</v>
      </c>
    </row>
    <row r="217" spans="1:17" hidden="1">
      <c r="A217" s="373">
        <v>108</v>
      </c>
      <c r="B217" s="225" t="s">
        <v>1289</v>
      </c>
      <c r="C217" s="405" t="s">
        <v>638</v>
      </c>
      <c r="D217" s="405" t="s">
        <v>638</v>
      </c>
      <c r="E217" s="230" t="s">
        <v>639</v>
      </c>
      <c r="F217" s="230" t="s">
        <v>1246</v>
      </c>
      <c r="G217" s="230" t="s">
        <v>1082</v>
      </c>
      <c r="H217" s="230" t="s">
        <v>1227</v>
      </c>
      <c r="I217" s="405" t="s">
        <v>1333</v>
      </c>
      <c r="J217" s="231" t="s">
        <v>1979</v>
      </c>
      <c r="K217" s="231" t="s">
        <v>2006</v>
      </c>
      <c r="L217" s="231" t="s">
        <v>2006</v>
      </c>
      <c r="M217" s="231"/>
      <c r="N217" s="231"/>
      <c r="O217" s="231"/>
      <c r="P217" s="232"/>
      <c r="Q217" s="399" t="str">
        <f>"오류수정."&amp;B217&amp;"."&amp;A217&amp;"."&amp;I217 &amp;"-" &amp;F217</f>
        <v>오류수정.3.분석.108.02. 가시권분석_2023.12.08 3페이지-스카이라인분석 기능 개선</v>
      </c>
    </row>
    <row r="218" spans="1:17" s="399" customFormat="1" hidden="1">
      <c r="A218" s="224">
        <v>109</v>
      </c>
      <c r="B218" s="225" t="s">
        <v>1289</v>
      </c>
      <c r="C218" s="405" t="s">
        <v>638</v>
      </c>
      <c r="D218" s="405" t="s">
        <v>638</v>
      </c>
      <c r="E218" s="230" t="s">
        <v>639</v>
      </c>
      <c r="F218" s="230" t="s">
        <v>1246</v>
      </c>
      <c r="G218" s="230" t="s">
        <v>1082</v>
      </c>
      <c r="H218" s="230" t="s">
        <v>1231</v>
      </c>
      <c r="I218" s="405" t="s">
        <v>1333</v>
      </c>
      <c r="J218" s="231" t="s">
        <v>1979</v>
      </c>
      <c r="K218" s="231" t="s">
        <v>2006</v>
      </c>
      <c r="L218" s="231" t="s">
        <v>2006</v>
      </c>
      <c r="M218" s="231"/>
      <c r="N218" s="231"/>
      <c r="O218" s="231"/>
      <c r="P218" s="232"/>
      <c r="Q218" s="399" t="str">
        <f>"오류수정."&amp;B218&amp;"."&amp;A218&amp;"."&amp;I218 &amp;"-" &amp;F218</f>
        <v>오류수정.3.분석.109.02. 가시권분석_2023.12.08 3페이지-스카이라인분석 기능 개선</v>
      </c>
    </row>
    <row r="219" spans="1:17">
      <c r="A219" s="374">
        <v>314</v>
      </c>
      <c r="B219" s="225" t="s">
        <v>190</v>
      </c>
      <c r="C219" s="230" t="s">
        <v>1771</v>
      </c>
      <c r="D219" s="230" t="s">
        <v>833</v>
      </c>
      <c r="E219" s="230" t="s">
        <v>1807</v>
      </c>
      <c r="F219" s="230"/>
      <c r="G219" s="230" t="s">
        <v>1082</v>
      </c>
      <c r="H219" s="230" t="s">
        <v>1518</v>
      </c>
      <c r="I219" s="230" t="s">
        <v>1813</v>
      </c>
      <c r="J219" s="231" t="s">
        <v>1968</v>
      </c>
      <c r="K219" s="231" t="s">
        <v>2006</v>
      </c>
      <c r="L219" s="231" t="s">
        <v>2006</v>
      </c>
      <c r="M219" s="231"/>
      <c r="N219" s="231"/>
      <c r="O219" s="231"/>
      <c r="P219" s="232"/>
      <c r="Q219" s="399" t="str">
        <f>"오류수정."&amp;B219&amp;"."&amp;A219&amp;"."&amp;I219 &amp;"-" &amp;F219</f>
        <v>오류수정.4.서비스.314.07. 도시환경분석(수목식재,대기질,가로등)_2024.01.02 14page-</v>
      </c>
    </row>
    <row r="220" spans="1:17">
      <c r="A220" s="373">
        <v>315</v>
      </c>
      <c r="B220" s="225" t="s">
        <v>190</v>
      </c>
      <c r="C220" s="230" t="s">
        <v>1771</v>
      </c>
      <c r="D220" s="230" t="s">
        <v>833</v>
      </c>
      <c r="E220" s="230" t="s">
        <v>1807</v>
      </c>
      <c r="F220" s="230"/>
      <c r="G220" s="230" t="s">
        <v>1082</v>
      </c>
      <c r="H220" s="230" t="s">
        <v>1520</v>
      </c>
      <c r="I220" s="230" t="s">
        <v>1814</v>
      </c>
      <c r="J220" s="231" t="s">
        <v>1968</v>
      </c>
      <c r="K220" s="231" t="s">
        <v>2006</v>
      </c>
      <c r="L220" s="231" t="s">
        <v>2006</v>
      </c>
      <c r="M220" s="231"/>
      <c r="N220" s="231"/>
      <c r="O220" s="231"/>
      <c r="P220" s="232"/>
      <c r="Q220" s="399" t="str">
        <f>"오류수정."&amp;B220&amp;"."&amp;A220&amp;"."&amp;I220 &amp;"-" &amp;F220</f>
        <v>오류수정.4.서비스.315.07. 도시환경분석(수목식재,대기질,가로등)_2024.01.02 15page-</v>
      </c>
    </row>
    <row r="221" spans="1:17" hidden="1">
      <c r="A221" s="224">
        <v>110</v>
      </c>
      <c r="B221" s="225" t="s">
        <v>1289</v>
      </c>
      <c r="C221" s="405" t="s">
        <v>638</v>
      </c>
      <c r="D221" s="405" t="s">
        <v>638</v>
      </c>
      <c r="E221" s="230" t="s">
        <v>639</v>
      </c>
      <c r="F221" s="230" t="s">
        <v>1246</v>
      </c>
      <c r="G221" s="230" t="s">
        <v>1082</v>
      </c>
      <c r="H221" s="230" t="s">
        <v>1233</v>
      </c>
      <c r="I221" s="405" t="s">
        <v>1335</v>
      </c>
      <c r="J221" s="231" t="s">
        <v>1979</v>
      </c>
      <c r="K221" s="231" t="s">
        <v>2007</v>
      </c>
      <c r="L221" s="231" t="s">
        <v>2007</v>
      </c>
      <c r="M221" s="231"/>
      <c r="N221" s="231"/>
      <c r="O221" s="231"/>
      <c r="P221" s="232"/>
      <c r="Q221" s="399" t="str">
        <f>"오류수정."&amp;B221&amp;"."&amp;A221&amp;"."&amp;I221 &amp;"-" &amp;F221</f>
        <v>오류수정.3.분석.110.02. 가시권분석_2023.12.08 4페이지-스카이라인분석 기능 개선</v>
      </c>
    </row>
    <row r="222" spans="1:17" hidden="1">
      <c r="A222" s="229">
        <v>111</v>
      </c>
      <c r="B222" s="225" t="s">
        <v>1289</v>
      </c>
      <c r="C222" s="405" t="s">
        <v>638</v>
      </c>
      <c r="D222" s="405" t="s">
        <v>638</v>
      </c>
      <c r="E222" s="230" t="s">
        <v>639</v>
      </c>
      <c r="F222" s="230" t="s">
        <v>1246</v>
      </c>
      <c r="G222" s="230" t="s">
        <v>1082</v>
      </c>
      <c r="H222" s="230" t="s">
        <v>1235</v>
      </c>
      <c r="I222" s="405" t="s">
        <v>1335</v>
      </c>
      <c r="J222" s="231" t="s">
        <v>1979</v>
      </c>
      <c r="K222" s="231" t="s">
        <v>2007</v>
      </c>
      <c r="L222" s="231" t="s">
        <v>2007</v>
      </c>
      <c r="M222" s="231"/>
      <c r="N222" s="231"/>
      <c r="O222" s="231"/>
      <c r="P222" s="232"/>
      <c r="Q222" s="399" t="str">
        <f>"오류수정."&amp;B222&amp;"."&amp;A222&amp;"."&amp;I222 &amp;"-" &amp;F222</f>
        <v>오류수정.3.분석.111.02. 가시권분석_2023.12.08 4페이지-스카이라인분석 기능 개선</v>
      </c>
    </row>
    <row r="223" spans="1:17">
      <c r="A223" s="224">
        <v>316</v>
      </c>
      <c r="B223" s="225" t="s">
        <v>190</v>
      </c>
      <c r="C223" s="230" t="s">
        <v>1771</v>
      </c>
      <c r="D223" s="230" t="s">
        <v>833</v>
      </c>
      <c r="E223" s="230" t="s">
        <v>1807</v>
      </c>
      <c r="F223" s="230"/>
      <c r="G223" s="230" t="s">
        <v>1082</v>
      </c>
      <c r="H223" s="230" t="s">
        <v>1522</v>
      </c>
      <c r="I223" s="230" t="s">
        <v>1815</v>
      </c>
      <c r="J223" s="231" t="s">
        <v>1968</v>
      </c>
      <c r="K223" s="231" t="s">
        <v>2007</v>
      </c>
      <c r="L223" s="231" t="s">
        <v>2007</v>
      </c>
      <c r="M223" s="231"/>
      <c r="N223" s="231"/>
      <c r="O223" s="231"/>
      <c r="P223" s="232"/>
      <c r="Q223" s="399" t="str">
        <f>"오류수정."&amp;B223&amp;"."&amp;A223&amp;"."&amp;I223 &amp;"-" &amp;F223</f>
        <v>오류수정.4.서비스.316.07. 도시환경분석(수목식재,대기질,가로등)_2024.01.02 16page-</v>
      </c>
    </row>
    <row r="224" spans="1:17">
      <c r="A224" s="224">
        <v>317</v>
      </c>
      <c r="B224" s="225" t="s">
        <v>190</v>
      </c>
      <c r="C224" s="230" t="s">
        <v>1771</v>
      </c>
      <c r="D224" s="230" t="s">
        <v>833</v>
      </c>
      <c r="E224" s="230" t="s">
        <v>1807</v>
      </c>
      <c r="F224" s="230"/>
      <c r="G224" s="230" t="s">
        <v>1082</v>
      </c>
      <c r="H224" s="230" t="s">
        <v>1816</v>
      </c>
      <c r="I224" s="230" t="s">
        <v>1815</v>
      </c>
      <c r="J224" s="231" t="s">
        <v>1968</v>
      </c>
      <c r="K224" s="231" t="s">
        <v>2007</v>
      </c>
      <c r="L224" s="231" t="s">
        <v>2007</v>
      </c>
      <c r="M224" s="231"/>
      <c r="N224" s="231"/>
      <c r="O224" s="231"/>
      <c r="P224" s="232"/>
      <c r="Q224" s="399" t="str">
        <f>"오류수정."&amp;B224&amp;"."&amp;A224&amp;"."&amp;I224 &amp;"-" &amp;F224</f>
        <v>오류수정.4.서비스.317.07. 도시환경분석(수목식재,대기질,가로등)_2024.01.02 16page-</v>
      </c>
    </row>
    <row r="225" spans="1:17" hidden="1">
      <c r="A225" s="374">
        <v>113</v>
      </c>
      <c r="B225" s="225" t="s">
        <v>1289</v>
      </c>
      <c r="C225" s="405" t="s">
        <v>638</v>
      </c>
      <c r="D225" s="405" t="s">
        <v>638</v>
      </c>
      <c r="E225" s="230" t="s">
        <v>640</v>
      </c>
      <c r="F225" s="230" t="s">
        <v>1248</v>
      </c>
      <c r="G225" s="230" t="s">
        <v>1082</v>
      </c>
      <c r="H225" s="230" t="s">
        <v>1338</v>
      </c>
      <c r="I225" s="405" t="s">
        <v>1339</v>
      </c>
      <c r="J225" s="231" t="s">
        <v>1979</v>
      </c>
      <c r="K225" s="231" t="s">
        <v>2008</v>
      </c>
      <c r="L225" s="231" t="s">
        <v>2008</v>
      </c>
      <c r="M225" s="231"/>
      <c r="N225" s="231"/>
      <c r="O225" s="231"/>
      <c r="P225" s="232"/>
      <c r="Q225" s="399" t="str">
        <f>"오류수정."&amp;B225&amp;"."&amp;A225&amp;"."&amp;I225 &amp;"-" &amp;F225</f>
        <v>오류수정.3.분석.113.02. 가시권분석_2023.12.08 6페이지-평균층수 분석 개선</v>
      </c>
    </row>
    <row r="226" spans="1:17" s="399" customFormat="1" hidden="1">
      <c r="A226" s="373">
        <v>114</v>
      </c>
      <c r="B226" s="225" t="s">
        <v>1289</v>
      </c>
      <c r="C226" s="405" t="s">
        <v>638</v>
      </c>
      <c r="D226" s="405" t="s">
        <v>638</v>
      </c>
      <c r="E226" s="230" t="s">
        <v>640</v>
      </c>
      <c r="F226" s="230" t="s">
        <v>1248</v>
      </c>
      <c r="G226" s="230" t="s">
        <v>1082</v>
      </c>
      <c r="H226" s="230" t="s">
        <v>1237</v>
      </c>
      <c r="I226" s="405" t="s">
        <v>1339</v>
      </c>
      <c r="J226" s="231" t="s">
        <v>1979</v>
      </c>
      <c r="K226" s="231" t="s">
        <v>2008</v>
      </c>
      <c r="L226" s="231" t="s">
        <v>2008</v>
      </c>
      <c r="M226" s="231"/>
      <c r="N226" s="231"/>
      <c r="O226" s="231"/>
      <c r="P226" s="232"/>
      <c r="Q226" s="399" t="str">
        <f>"오류수정."&amp;B226&amp;"."&amp;A226&amp;"."&amp;I226 &amp;"-" &amp;F226</f>
        <v>오류수정.3.분석.114.02. 가시권분석_2023.12.08 6페이지-평균층수 분석 개선</v>
      </c>
    </row>
    <row r="227" spans="1:17">
      <c r="A227" s="224">
        <v>319</v>
      </c>
      <c r="B227" s="225" t="s">
        <v>190</v>
      </c>
      <c r="C227" s="230" t="s">
        <v>1771</v>
      </c>
      <c r="D227" s="230" t="s">
        <v>833</v>
      </c>
      <c r="E227" s="230" t="s">
        <v>1807</v>
      </c>
      <c r="F227" s="230"/>
      <c r="G227" s="230" t="s">
        <v>1082</v>
      </c>
      <c r="H227" s="230" t="s">
        <v>1524</v>
      </c>
      <c r="I227" s="230" t="s">
        <v>1818</v>
      </c>
      <c r="J227" s="231" t="s">
        <v>1968</v>
      </c>
      <c r="K227" s="231" t="s">
        <v>2008</v>
      </c>
      <c r="L227" s="231" t="s">
        <v>2008</v>
      </c>
      <c r="M227" s="231"/>
      <c r="N227" s="231"/>
      <c r="O227" s="231"/>
      <c r="P227" s="232"/>
      <c r="Q227" s="399" t="str">
        <f>"오류수정."&amp;B227&amp;"."&amp;A227&amp;"."&amp;I227 &amp;"-" &amp;F227</f>
        <v>오류수정.4.서비스.319.07. 도시환경분석(수목식재,대기질,가로등)_2024.01.02 17page-</v>
      </c>
    </row>
    <row r="228" spans="1:17">
      <c r="A228" s="374">
        <v>320</v>
      </c>
      <c r="B228" s="225" t="s">
        <v>190</v>
      </c>
      <c r="C228" s="230" t="s">
        <v>1771</v>
      </c>
      <c r="D228" s="230" t="s">
        <v>833</v>
      </c>
      <c r="E228" s="230" t="s">
        <v>1819</v>
      </c>
      <c r="F228" s="230"/>
      <c r="G228" s="230" t="s">
        <v>1082</v>
      </c>
      <c r="H228" s="230" t="s">
        <v>1820</v>
      </c>
      <c r="I228" s="230" t="s">
        <v>1821</v>
      </c>
      <c r="J228" s="231" t="s">
        <v>1968</v>
      </c>
      <c r="K228" s="231" t="s">
        <v>2008</v>
      </c>
      <c r="L228" s="231" t="s">
        <v>2008</v>
      </c>
      <c r="M228" s="231"/>
      <c r="N228" s="231"/>
      <c r="O228" s="231"/>
      <c r="P228" s="232"/>
      <c r="Q228" s="399" t="str">
        <f>"오류수정."&amp;B228&amp;"."&amp;A228&amp;"."&amp;I228 &amp;"-" &amp;F228</f>
        <v>오류수정.4.서비스.320.07. 도시환경분석(수목식재,대기질,가로등)_2024.01.02 18page-</v>
      </c>
    </row>
    <row r="229" spans="1:17" hidden="1">
      <c r="A229" s="224">
        <v>115</v>
      </c>
      <c r="B229" s="225" t="s">
        <v>1289</v>
      </c>
      <c r="C229" s="405" t="s">
        <v>638</v>
      </c>
      <c r="D229" s="405" t="s">
        <v>638</v>
      </c>
      <c r="E229" s="230" t="s">
        <v>640</v>
      </c>
      <c r="F229" s="230" t="s">
        <v>1248</v>
      </c>
      <c r="G229" s="230" t="s">
        <v>1082</v>
      </c>
      <c r="H229" s="230" t="s">
        <v>1239</v>
      </c>
      <c r="I229" s="405" t="s">
        <v>1340</v>
      </c>
      <c r="J229" s="231" t="s">
        <v>1979</v>
      </c>
      <c r="K229" s="231" t="s">
        <v>2009</v>
      </c>
      <c r="L229" s="231" t="s">
        <v>2009</v>
      </c>
      <c r="M229" s="231"/>
      <c r="N229" s="231"/>
      <c r="O229" s="231"/>
      <c r="P229" s="232"/>
      <c r="Q229" s="399" t="str">
        <f>"오류수정."&amp;B229&amp;"."&amp;A229&amp;"."&amp;I229 &amp;"-" &amp;F229</f>
        <v>오류수정.3.분석.115.02. 가시권분석_2023.12.08 7페이지-평균층수 분석 개선</v>
      </c>
    </row>
    <row r="230" spans="1:17" hidden="1">
      <c r="A230" s="224">
        <v>116</v>
      </c>
      <c r="B230" s="225" t="s">
        <v>1289</v>
      </c>
      <c r="C230" s="405" t="s">
        <v>638</v>
      </c>
      <c r="D230" s="405" t="s">
        <v>638</v>
      </c>
      <c r="E230" s="230" t="s">
        <v>640</v>
      </c>
      <c r="F230" s="230" t="s">
        <v>1248</v>
      </c>
      <c r="G230" s="230" t="s">
        <v>1082</v>
      </c>
      <c r="H230" s="230" t="s">
        <v>1241</v>
      </c>
      <c r="I230" s="405" t="s">
        <v>1340</v>
      </c>
      <c r="J230" s="231" t="s">
        <v>1979</v>
      </c>
      <c r="K230" s="231" t="s">
        <v>2009</v>
      </c>
      <c r="L230" s="231" t="s">
        <v>2009</v>
      </c>
      <c r="M230" s="231"/>
      <c r="N230" s="231"/>
      <c r="O230" s="231"/>
      <c r="P230" s="232"/>
      <c r="Q230" s="399" t="str">
        <f>"오류수정."&amp;B230&amp;"."&amp;A230&amp;"."&amp;I230 &amp;"-" &amp;F230</f>
        <v>오류수정.3.분석.116.02. 가시권분석_2023.12.08 7페이지-평균층수 분석 개선</v>
      </c>
    </row>
    <row r="231" spans="1:17" s="399" customFormat="1">
      <c r="A231" s="229">
        <v>321</v>
      </c>
      <c r="B231" s="225" t="s">
        <v>190</v>
      </c>
      <c r="C231" s="230" t="s">
        <v>1822</v>
      </c>
      <c r="D231" s="230" t="s">
        <v>857</v>
      </c>
      <c r="E231" s="230" t="s">
        <v>857</v>
      </c>
      <c r="F231" s="230" t="s">
        <v>1556</v>
      </c>
      <c r="G231" s="230" t="s">
        <v>1082</v>
      </c>
      <c r="H231" s="230" t="s">
        <v>1534</v>
      </c>
      <c r="I231" s="230" t="s">
        <v>1823</v>
      </c>
      <c r="J231" s="231" t="s">
        <v>1968</v>
      </c>
      <c r="K231" s="231" t="s">
        <v>2009</v>
      </c>
      <c r="L231" s="231" t="s">
        <v>2009</v>
      </c>
      <c r="M231" s="231"/>
      <c r="N231" s="231"/>
      <c r="O231" s="231"/>
      <c r="P231" s="232"/>
      <c r="Q231" s="399" t="str">
        <f>"오류수정."&amp;B231&amp;"."&amp;A231&amp;"."&amp;I231 &amp;"-" &amp;F231</f>
        <v>오류수정.4.서비스.321.10. 재난재해분석_2024.01.09 1page-태풍발생정보 조회 기능 개선</v>
      </c>
    </row>
    <row r="232" spans="1:17">
      <c r="A232" s="224">
        <v>323</v>
      </c>
      <c r="B232" s="225" t="s">
        <v>190</v>
      </c>
      <c r="C232" s="230" t="s">
        <v>1822</v>
      </c>
      <c r="D232" s="230" t="s">
        <v>857</v>
      </c>
      <c r="E232" s="230" t="s">
        <v>857</v>
      </c>
      <c r="F232" s="230" t="s">
        <v>1556</v>
      </c>
      <c r="G232" s="230" t="s">
        <v>1082</v>
      </c>
      <c r="H232" s="230" t="s">
        <v>1536</v>
      </c>
      <c r="I232" s="230" t="s">
        <v>1823</v>
      </c>
      <c r="J232" s="231" t="s">
        <v>1968</v>
      </c>
      <c r="K232" s="231" t="s">
        <v>2009</v>
      </c>
      <c r="L232" s="231" t="s">
        <v>2009</v>
      </c>
      <c r="M232" s="231"/>
      <c r="N232" s="231"/>
      <c r="O232" s="231"/>
      <c r="P232" s="232"/>
      <c r="Q232" s="399" t="str">
        <f>"오류수정."&amp;B232&amp;"."&amp;A232&amp;"."&amp;I232 &amp;"-" &amp;F232</f>
        <v>오류수정.4.서비스.323.10. 재난재해분석_2024.01.09 1page-태풍발생정보 조회 기능 개선</v>
      </c>
    </row>
    <row r="233" spans="1:17" hidden="1">
      <c r="A233" s="373">
        <v>117</v>
      </c>
      <c r="B233" s="225" t="s">
        <v>1289</v>
      </c>
      <c r="C233" s="405" t="s">
        <v>638</v>
      </c>
      <c r="D233" s="405" t="s">
        <v>638</v>
      </c>
      <c r="E233" s="230" t="s">
        <v>640</v>
      </c>
      <c r="F233" s="230" t="s">
        <v>1248</v>
      </c>
      <c r="G233" s="230" t="s">
        <v>1082</v>
      </c>
      <c r="H233" s="230" t="s">
        <v>1243</v>
      </c>
      <c r="I233" s="405" t="s">
        <v>1340</v>
      </c>
      <c r="J233" s="231" t="s">
        <v>1979</v>
      </c>
      <c r="K233" s="231" t="s">
        <v>2010</v>
      </c>
      <c r="L233" s="231" t="s">
        <v>2010</v>
      </c>
      <c r="M233" s="231"/>
      <c r="N233" s="231"/>
      <c r="O233" s="231"/>
      <c r="P233" s="232"/>
      <c r="Q233" s="399" t="str">
        <f>"오류수정."&amp;B233&amp;"."&amp;A233&amp;"."&amp;I233 &amp;"-" &amp;F233</f>
        <v>오류수정.3.분석.117.02. 가시권분석_2023.12.08 7페이지-평균층수 분석 개선</v>
      </c>
    </row>
    <row r="234" spans="1:17" hidden="1">
      <c r="A234" s="374">
        <v>118</v>
      </c>
      <c r="B234" s="225" t="s">
        <v>1289</v>
      </c>
      <c r="C234" s="405" t="s">
        <v>1341</v>
      </c>
      <c r="D234" s="405" t="s">
        <v>1341</v>
      </c>
      <c r="E234" s="230" t="s">
        <v>1341</v>
      </c>
      <c r="F234" s="230" t="s">
        <v>1256</v>
      </c>
      <c r="G234" s="230" t="s">
        <v>1082</v>
      </c>
      <c r="H234" s="230" t="s">
        <v>1250</v>
      </c>
      <c r="I234" s="405" t="s">
        <v>1342</v>
      </c>
      <c r="J234" s="231" t="s">
        <v>1979</v>
      </c>
      <c r="K234" s="231" t="s">
        <v>2010</v>
      </c>
      <c r="L234" s="231" t="s">
        <v>2010</v>
      </c>
      <c r="M234" s="231"/>
      <c r="N234" s="231"/>
      <c r="O234" s="231"/>
      <c r="P234" s="232"/>
      <c r="Q234" s="399" t="str">
        <f>"오류수정."&amp;B234&amp;"."&amp;A234&amp;"."&amp;I234 &amp;"-" &amp;F234</f>
        <v>오류수정.3.분석.118.03. 조망분석_2023.12.08 1페이지-조망분석 서비스 개선</v>
      </c>
    </row>
    <row r="235" spans="1:17">
      <c r="A235" s="224">
        <v>326</v>
      </c>
      <c r="B235" s="225" t="s">
        <v>190</v>
      </c>
      <c r="C235" s="230" t="s">
        <v>1822</v>
      </c>
      <c r="D235" s="230" t="s">
        <v>857</v>
      </c>
      <c r="E235" s="230" t="s">
        <v>857</v>
      </c>
      <c r="F235" s="230" t="s">
        <v>1560</v>
      </c>
      <c r="G235" s="230" t="s">
        <v>1082</v>
      </c>
      <c r="H235" s="230" t="s">
        <v>1540</v>
      </c>
      <c r="I235" s="230" t="s">
        <v>1826</v>
      </c>
      <c r="J235" s="231" t="s">
        <v>1968</v>
      </c>
      <c r="K235" s="231" t="s">
        <v>2010</v>
      </c>
      <c r="L235" s="231" t="s">
        <v>2010</v>
      </c>
      <c r="M235" s="231"/>
      <c r="N235" s="231"/>
      <c r="O235" s="231"/>
      <c r="P235" s="232"/>
      <c r="Q235" s="399" t="str">
        <f>"오류수정."&amp;B235&amp;"."&amp;A235&amp;"."&amp;I235 &amp;"-" &amp;F235</f>
        <v>오류수정.4.서비스.326.10. 재난재해분석_2024.01.09 2page-침수흔적도 조회 기능 개선</v>
      </c>
    </row>
    <row r="236" spans="1:17">
      <c r="A236" s="373">
        <v>327</v>
      </c>
      <c r="B236" s="225" t="s">
        <v>190</v>
      </c>
      <c r="C236" s="230" t="s">
        <v>1822</v>
      </c>
      <c r="D236" s="230" t="s">
        <v>857</v>
      </c>
      <c r="E236" s="230" t="s">
        <v>857</v>
      </c>
      <c r="F236" s="230"/>
      <c r="G236" s="230" t="s">
        <v>1082</v>
      </c>
      <c r="H236" s="230" t="s">
        <v>1827</v>
      </c>
      <c r="I236" s="230" t="s">
        <v>1826</v>
      </c>
      <c r="J236" s="231" t="s">
        <v>1968</v>
      </c>
      <c r="K236" s="231" t="s">
        <v>2010</v>
      </c>
      <c r="L236" s="231" t="s">
        <v>2010</v>
      </c>
      <c r="M236" s="231"/>
      <c r="N236" s="231"/>
      <c r="O236" s="231"/>
      <c r="P236" s="232"/>
      <c r="Q236" s="399" t="str">
        <f>"오류수정."&amp;B236&amp;"."&amp;A236&amp;"."&amp;I236 &amp;"-" &amp;F236</f>
        <v>오류수정.4.서비스.327.10. 재난재해분석_2024.01.09 2page-</v>
      </c>
    </row>
    <row r="237" spans="1:17" hidden="1">
      <c r="A237" s="374">
        <v>119</v>
      </c>
      <c r="B237" s="225" t="s">
        <v>1289</v>
      </c>
      <c r="C237" s="405" t="s">
        <v>1341</v>
      </c>
      <c r="D237" s="405" t="s">
        <v>1341</v>
      </c>
      <c r="E237" s="230" t="s">
        <v>1341</v>
      </c>
      <c r="F237" s="230" t="s">
        <v>1256</v>
      </c>
      <c r="G237" s="230" t="s">
        <v>1082</v>
      </c>
      <c r="H237" s="230" t="s">
        <v>1252</v>
      </c>
      <c r="I237" s="405" t="s">
        <v>1342</v>
      </c>
      <c r="J237" s="231" t="s">
        <v>1979</v>
      </c>
      <c r="K237" s="231" t="s">
        <v>2011</v>
      </c>
      <c r="L237" s="231" t="s">
        <v>2011</v>
      </c>
      <c r="M237" s="231"/>
      <c r="N237" s="231"/>
      <c r="O237" s="231"/>
      <c r="P237" s="232"/>
      <c r="Q237" s="399" t="str">
        <f>"오류수정."&amp;B237&amp;"."&amp;A237&amp;"."&amp;I237 &amp;"-" &amp;F237</f>
        <v>오류수정.3.분석.119.03. 조망분석_2023.12.08 1페이지-조망분석 서비스 개선</v>
      </c>
    </row>
    <row r="238" spans="1:17" hidden="1">
      <c r="A238" s="373">
        <v>120</v>
      </c>
      <c r="B238" s="225" t="s">
        <v>1289</v>
      </c>
      <c r="C238" s="405" t="s">
        <v>1341</v>
      </c>
      <c r="D238" s="405" t="s">
        <v>1341</v>
      </c>
      <c r="E238" s="230" t="s">
        <v>1341</v>
      </c>
      <c r="F238" s="230" t="s">
        <v>1256</v>
      </c>
      <c r="G238" s="230" t="s">
        <v>1082</v>
      </c>
      <c r="H238" s="230" t="s">
        <v>1254</v>
      </c>
      <c r="I238" s="405" t="s">
        <v>1342</v>
      </c>
      <c r="J238" s="231" t="s">
        <v>1979</v>
      </c>
      <c r="K238" s="231" t="s">
        <v>2011</v>
      </c>
      <c r="L238" s="231" t="s">
        <v>2011</v>
      </c>
      <c r="M238" s="231"/>
      <c r="N238" s="231"/>
      <c r="O238" s="231"/>
      <c r="P238" s="232"/>
      <c r="Q238" s="399" t="str">
        <f>"오류수정."&amp;B238&amp;"."&amp;A238&amp;"."&amp;I238 &amp;"-" &amp;F238</f>
        <v>오류수정.3.분석.120.03. 조망분석_2023.12.08 1페이지-조망분석 서비스 개선</v>
      </c>
    </row>
    <row r="239" spans="1:17">
      <c r="A239" s="224">
        <v>328</v>
      </c>
      <c r="B239" s="225" t="s">
        <v>190</v>
      </c>
      <c r="C239" s="230" t="s">
        <v>1822</v>
      </c>
      <c r="D239" s="230" t="s">
        <v>857</v>
      </c>
      <c r="E239" s="230" t="s">
        <v>857</v>
      </c>
      <c r="F239" s="230"/>
      <c r="G239" s="230" t="s">
        <v>1082</v>
      </c>
      <c r="H239" s="230" t="s">
        <v>1828</v>
      </c>
      <c r="I239" s="230" t="s">
        <v>1829</v>
      </c>
      <c r="J239" s="231" t="s">
        <v>1968</v>
      </c>
      <c r="K239" s="231" t="s">
        <v>2011</v>
      </c>
      <c r="L239" s="231" t="s">
        <v>2011</v>
      </c>
      <c r="M239" s="231"/>
      <c r="N239" s="231"/>
      <c r="O239" s="231"/>
      <c r="P239" s="232"/>
      <c r="Q239" s="399" t="str">
        <f>"오류수정."&amp;B239&amp;"."&amp;A239&amp;"."&amp;I239 &amp;"-" &amp;F239</f>
        <v>오류수정.4.서비스.328.10. 재난재해분석_2024.01.09 3page-</v>
      </c>
    </row>
    <row r="240" spans="1:17" s="399" customFormat="1">
      <c r="A240" s="229">
        <v>333</v>
      </c>
      <c r="B240" s="225" t="s">
        <v>190</v>
      </c>
      <c r="C240" s="230" t="s">
        <v>1822</v>
      </c>
      <c r="D240" s="230" t="s">
        <v>857</v>
      </c>
      <c r="E240" s="230" t="s">
        <v>857</v>
      </c>
      <c r="F240" s="230"/>
      <c r="G240" s="230" t="s">
        <v>1082</v>
      </c>
      <c r="H240" s="230" t="s">
        <v>1836</v>
      </c>
      <c r="I240" s="230" t="s">
        <v>1835</v>
      </c>
      <c r="J240" s="231" t="s">
        <v>1968</v>
      </c>
      <c r="K240" s="231" t="s">
        <v>2011</v>
      </c>
      <c r="L240" s="231" t="s">
        <v>2011</v>
      </c>
      <c r="M240" s="231"/>
      <c r="N240" s="231"/>
      <c r="O240" s="231"/>
      <c r="P240" s="232"/>
      <c r="Q240" s="399" t="str">
        <f>"오류수정."&amp;B240&amp;"."&amp;A240&amp;"."&amp;I240 &amp;"-" &amp;F240</f>
        <v>오류수정.4.서비스.333.10. 재난재해분석_2024.01.09 5page-</v>
      </c>
    </row>
    <row r="241" spans="1:17" hidden="1">
      <c r="A241" s="224">
        <v>122</v>
      </c>
      <c r="B241" s="225" t="s">
        <v>1289</v>
      </c>
      <c r="C241" s="405" t="s">
        <v>641</v>
      </c>
      <c r="D241" s="405" t="s">
        <v>641</v>
      </c>
      <c r="E241" s="230" t="s">
        <v>641</v>
      </c>
      <c r="F241" s="230" t="s">
        <v>1258</v>
      </c>
      <c r="G241" s="230" t="s">
        <v>1082</v>
      </c>
      <c r="H241" s="230" t="s">
        <v>1261</v>
      </c>
      <c r="I241" s="405" t="s">
        <v>1343</v>
      </c>
      <c r="J241" s="231" t="s">
        <v>1979</v>
      </c>
      <c r="K241" s="231" t="s">
        <v>2012</v>
      </c>
      <c r="L241" s="231" t="s">
        <v>2012</v>
      </c>
      <c r="M241" s="231"/>
      <c r="N241" s="231"/>
      <c r="O241" s="231"/>
      <c r="P241" s="232"/>
      <c r="Q241" s="399" t="str">
        <f>"오류수정."&amp;B241&amp;"."&amp;A241&amp;"."&amp;I241 &amp;"-" &amp;F241</f>
        <v>오류수정.3.분석.122.04. 음영분석_2023.12.08 1페이지-음영분석 서비스 개선</v>
      </c>
    </row>
    <row r="242" spans="1:17" hidden="1">
      <c r="A242" s="373">
        <v>126</v>
      </c>
      <c r="B242" s="225" t="s">
        <v>1289</v>
      </c>
      <c r="C242" s="405" t="s">
        <v>641</v>
      </c>
      <c r="D242" s="405" t="s">
        <v>641</v>
      </c>
      <c r="E242" s="230" t="s">
        <v>641</v>
      </c>
      <c r="F242" s="230" t="s">
        <v>1258</v>
      </c>
      <c r="G242" s="230" t="s">
        <v>1082</v>
      </c>
      <c r="H242" s="230" t="s">
        <v>1267</v>
      </c>
      <c r="I242" s="405" t="s">
        <v>1343</v>
      </c>
      <c r="J242" s="231" t="s">
        <v>1979</v>
      </c>
      <c r="K242" s="231" t="s">
        <v>2012</v>
      </c>
      <c r="L242" s="231" t="s">
        <v>2012</v>
      </c>
      <c r="M242" s="231"/>
      <c r="N242" s="231"/>
      <c r="O242" s="231"/>
      <c r="P242" s="232"/>
      <c r="Q242" s="399" t="str">
        <f>"오류수정."&amp;B242&amp;"."&amp;A242&amp;"."&amp;I242 &amp;"-" &amp;F242</f>
        <v>오류수정.3.분석.126.04. 음영분석_2023.12.08 1페이지-음영분석 서비스 개선</v>
      </c>
    </row>
    <row r="243" spans="1:17">
      <c r="A243" s="374">
        <v>337</v>
      </c>
      <c r="B243" s="225" t="s">
        <v>190</v>
      </c>
      <c r="C243" s="230" t="s">
        <v>1822</v>
      </c>
      <c r="D243" s="230" t="s">
        <v>857</v>
      </c>
      <c r="E243" s="230" t="s">
        <v>1837</v>
      </c>
      <c r="F243" s="230" t="s">
        <v>1554</v>
      </c>
      <c r="G243" s="230" t="s">
        <v>1082</v>
      </c>
      <c r="H243" s="230" t="s">
        <v>1542</v>
      </c>
      <c r="I243" s="230" t="s">
        <v>1842</v>
      </c>
      <c r="J243" s="231" t="s">
        <v>1968</v>
      </c>
      <c r="K243" s="231" t="s">
        <v>2012</v>
      </c>
      <c r="L243" s="231" t="s">
        <v>2012</v>
      </c>
      <c r="M243" s="231"/>
      <c r="N243" s="231"/>
      <c r="O243" s="231"/>
      <c r="P243" s="232"/>
      <c r="Q243" s="399" t="str">
        <f>"오류수정."&amp;B243&amp;"."&amp;A243&amp;"."&amp;I243 &amp;"-" &amp;F243</f>
        <v>오류수정.4.서비스.337.10. 재난재해분석_2024.01.09 7page-예상범람피해 분석 결과 개선</v>
      </c>
    </row>
    <row r="244" spans="1:17">
      <c r="A244" s="224">
        <v>338</v>
      </c>
      <c r="B244" s="225" t="s">
        <v>190</v>
      </c>
      <c r="C244" s="230" t="s">
        <v>1822</v>
      </c>
      <c r="D244" s="230" t="s">
        <v>857</v>
      </c>
      <c r="E244" s="230" t="s">
        <v>1837</v>
      </c>
      <c r="F244" s="230" t="s">
        <v>1554</v>
      </c>
      <c r="G244" s="230" t="s">
        <v>1082</v>
      </c>
      <c r="H244" s="230" t="s">
        <v>1544</v>
      </c>
      <c r="I244" s="230" t="s">
        <v>1842</v>
      </c>
      <c r="J244" s="231" t="s">
        <v>1968</v>
      </c>
      <c r="K244" s="231" t="s">
        <v>2012</v>
      </c>
      <c r="L244" s="231" t="s">
        <v>2012</v>
      </c>
      <c r="M244" s="231"/>
      <c r="N244" s="231"/>
      <c r="O244" s="231"/>
      <c r="P244" s="232"/>
      <c r="Q244" s="399" t="str">
        <f>"오류수정."&amp;B244&amp;"."&amp;A244&amp;"."&amp;I244 &amp;"-" &amp;F244</f>
        <v>오류수정.4.서비스.338.10. 재난재해분석_2024.01.09 7page-예상범람피해 분석 결과 개선</v>
      </c>
    </row>
    <row r="245" spans="1:17" hidden="1">
      <c r="A245" s="224">
        <v>127</v>
      </c>
      <c r="B245" s="225" t="s">
        <v>1289</v>
      </c>
      <c r="C245" s="405" t="s">
        <v>641</v>
      </c>
      <c r="D245" s="405" t="s">
        <v>641</v>
      </c>
      <c r="E245" s="230" t="s">
        <v>641</v>
      </c>
      <c r="F245" s="230" t="s">
        <v>1258</v>
      </c>
      <c r="G245" s="230" t="s">
        <v>1082</v>
      </c>
      <c r="H245" s="230" t="s">
        <v>1269</v>
      </c>
      <c r="I245" s="405" t="s">
        <v>1344</v>
      </c>
      <c r="J245" s="231" t="s">
        <v>1979</v>
      </c>
      <c r="K245" s="231" t="s">
        <v>2013</v>
      </c>
      <c r="L245" s="231" t="s">
        <v>2013</v>
      </c>
      <c r="M245" s="231"/>
      <c r="N245" s="231"/>
      <c r="O245" s="231"/>
      <c r="P245" s="232"/>
      <c r="Q245" s="399" t="str">
        <f>"오류수정."&amp;B245&amp;"."&amp;A245&amp;"."&amp;I245 &amp;"-" &amp;F245</f>
        <v>오류수정.3.분석.127.04. 음영분석_2023.12.08 3페이지-음영분석 서비스 개선</v>
      </c>
    </row>
    <row r="246" spans="1:17" hidden="1">
      <c r="A246" s="374">
        <v>128</v>
      </c>
      <c r="B246" s="225" t="s">
        <v>1289</v>
      </c>
      <c r="C246" s="405" t="s">
        <v>641</v>
      </c>
      <c r="D246" s="405" t="s">
        <v>641</v>
      </c>
      <c r="E246" s="230" t="s">
        <v>641</v>
      </c>
      <c r="F246" s="230" t="s">
        <v>1258</v>
      </c>
      <c r="G246" s="230" t="s">
        <v>1082</v>
      </c>
      <c r="H246" s="230" t="s">
        <v>1271</v>
      </c>
      <c r="I246" s="405" t="s">
        <v>1344</v>
      </c>
      <c r="J246" s="231" t="s">
        <v>1979</v>
      </c>
      <c r="K246" s="231" t="s">
        <v>2013</v>
      </c>
      <c r="L246" s="231" t="s">
        <v>2013</v>
      </c>
      <c r="M246" s="231"/>
      <c r="N246" s="231"/>
      <c r="O246" s="231"/>
      <c r="P246" s="232"/>
      <c r="Q246" s="399" t="str">
        <f>"오류수정."&amp;B246&amp;"."&amp;A246&amp;"."&amp;I246 &amp;"-" &amp;F246</f>
        <v>오류수정.3.분석.128.04. 음영분석_2023.12.08 3페이지-음영분석 서비스 개선</v>
      </c>
    </row>
    <row r="247" spans="1:17" s="399" customFormat="1">
      <c r="A247" s="373">
        <v>339</v>
      </c>
      <c r="B247" s="225" t="s">
        <v>190</v>
      </c>
      <c r="C247" s="230" t="s">
        <v>1822</v>
      </c>
      <c r="D247" s="230" t="s">
        <v>857</v>
      </c>
      <c r="E247" s="230" t="s">
        <v>1837</v>
      </c>
      <c r="F247" s="230" t="s">
        <v>1554</v>
      </c>
      <c r="G247" s="230" t="s">
        <v>1082</v>
      </c>
      <c r="H247" s="230" t="s">
        <v>1546</v>
      </c>
      <c r="I247" s="230" t="s">
        <v>1842</v>
      </c>
      <c r="J247" s="231" t="s">
        <v>1968</v>
      </c>
      <c r="K247" s="231" t="s">
        <v>2013</v>
      </c>
      <c r="L247" s="231" t="s">
        <v>2013</v>
      </c>
      <c r="M247" s="231"/>
      <c r="N247" s="231"/>
      <c r="O247" s="231"/>
      <c r="P247" s="232"/>
      <c r="Q247" s="399" t="str">
        <f>"오류수정."&amp;B247&amp;"."&amp;A247&amp;"."&amp;I247 &amp;"-" &amp;F247</f>
        <v>오류수정.4.서비스.339.10. 재난재해분석_2024.01.09 7page-예상범람피해 분석 결과 개선</v>
      </c>
    </row>
    <row r="248" spans="1:17">
      <c r="A248" s="373">
        <v>342</v>
      </c>
      <c r="B248" s="225" t="s">
        <v>190</v>
      </c>
      <c r="C248" s="230" t="s">
        <v>1822</v>
      </c>
      <c r="D248" s="230" t="s">
        <v>857</v>
      </c>
      <c r="E248" s="230" t="s">
        <v>1837</v>
      </c>
      <c r="F248" s="230"/>
      <c r="G248" s="230" t="s">
        <v>1082</v>
      </c>
      <c r="H248" s="230" t="s">
        <v>1548</v>
      </c>
      <c r="I248" s="230" t="s">
        <v>1844</v>
      </c>
      <c r="J248" s="231" t="s">
        <v>1968</v>
      </c>
      <c r="K248" s="231" t="s">
        <v>2013</v>
      </c>
      <c r="L248" s="231" t="s">
        <v>2013</v>
      </c>
      <c r="M248" s="231"/>
      <c r="N248" s="231"/>
      <c r="O248" s="231"/>
      <c r="P248" s="232"/>
      <c r="Q248" s="399" t="str">
        <f>"오류수정."&amp;B248&amp;"."&amp;A248&amp;"."&amp;I248 &amp;"-" &amp;F248</f>
        <v>오류수정.4.서비스.342.10. 재난재해분석_2024.01.09 8page-</v>
      </c>
    </row>
    <row r="249" spans="1:17" hidden="1">
      <c r="A249" s="374">
        <v>131</v>
      </c>
      <c r="B249" s="225" t="s">
        <v>1289</v>
      </c>
      <c r="C249" s="230" t="s">
        <v>641</v>
      </c>
      <c r="D249" s="230" t="s">
        <v>641</v>
      </c>
      <c r="E249" s="230" t="s">
        <v>641</v>
      </c>
      <c r="F249" s="230" t="s">
        <v>1258</v>
      </c>
      <c r="G249" s="230" t="s">
        <v>1082</v>
      </c>
      <c r="H249" s="230" t="s">
        <v>1275</v>
      </c>
      <c r="I249" s="230" t="s">
        <v>1344</v>
      </c>
      <c r="J249" s="231" t="s">
        <v>1979</v>
      </c>
      <c r="K249" s="231" t="s">
        <v>2014</v>
      </c>
      <c r="L249" s="231" t="s">
        <v>2014</v>
      </c>
      <c r="M249" s="231"/>
      <c r="N249" s="231"/>
      <c r="O249" s="231"/>
      <c r="P249" s="232"/>
      <c r="Q249" s="399" t="str">
        <f>"오류수정."&amp;B249&amp;"."&amp;A249&amp;"."&amp;I249 &amp;"-" &amp;F249</f>
        <v>오류수정.3.분석.131.04. 음영분석_2023.12.08 3페이지-음영분석 서비스 개선</v>
      </c>
    </row>
    <row r="250" spans="1:17" hidden="1">
      <c r="A250" s="224">
        <v>133</v>
      </c>
      <c r="B250" s="225" t="s">
        <v>1289</v>
      </c>
      <c r="C250" s="230" t="s">
        <v>641</v>
      </c>
      <c r="D250" s="230" t="s">
        <v>641</v>
      </c>
      <c r="E250" s="230" t="s">
        <v>641</v>
      </c>
      <c r="F250" s="230" t="s">
        <v>1258</v>
      </c>
      <c r="G250" s="230" t="s">
        <v>1082</v>
      </c>
      <c r="H250" s="230" t="s">
        <v>1277</v>
      </c>
      <c r="I250" s="230" t="s">
        <v>1347</v>
      </c>
      <c r="J250" s="231" t="s">
        <v>1979</v>
      </c>
      <c r="K250" s="231" t="s">
        <v>2014</v>
      </c>
      <c r="L250" s="231" t="s">
        <v>2014</v>
      </c>
      <c r="M250" s="231"/>
      <c r="N250" s="231"/>
      <c r="O250" s="231"/>
      <c r="P250" s="232"/>
      <c r="Q250" s="399" t="str">
        <f>"오류수정."&amp;B250&amp;"."&amp;A250&amp;"."&amp;I250 &amp;"-" &amp;F250</f>
        <v>오류수정.3.분석.133.04. 음영분석_2023.12.08 5페이지-음영분석 서비스 개선</v>
      </c>
    </row>
    <row r="251" spans="1:17">
      <c r="A251" s="224">
        <v>344</v>
      </c>
      <c r="B251" s="225" t="s">
        <v>190</v>
      </c>
      <c r="C251" s="230" t="s">
        <v>1822</v>
      </c>
      <c r="D251" s="230" t="s">
        <v>857</v>
      </c>
      <c r="E251" s="230" t="s">
        <v>1837</v>
      </c>
      <c r="F251" s="230"/>
      <c r="G251" s="230" t="s">
        <v>1082</v>
      </c>
      <c r="H251" s="230" t="s">
        <v>1847</v>
      </c>
      <c r="I251" s="230" t="s">
        <v>1844</v>
      </c>
      <c r="J251" s="231" t="s">
        <v>1968</v>
      </c>
      <c r="K251" s="231" t="s">
        <v>2014</v>
      </c>
      <c r="L251" s="231" t="s">
        <v>2014</v>
      </c>
      <c r="M251" s="231"/>
      <c r="N251" s="231"/>
      <c r="O251" s="231"/>
      <c r="P251" s="232"/>
      <c r="Q251" s="399" t="str">
        <f>"오류수정."&amp;B251&amp;"."&amp;A251&amp;"."&amp;I251 &amp;"-" &amp;F251</f>
        <v>오류수정.4.서비스.344.10. 재난재해분석_2024.01.09 8page-</v>
      </c>
    </row>
    <row r="252" spans="1:17">
      <c r="A252" s="229">
        <v>345</v>
      </c>
      <c r="B252" s="225" t="s">
        <v>190</v>
      </c>
      <c r="C252" s="230" t="s">
        <v>1822</v>
      </c>
      <c r="D252" s="230" t="s">
        <v>857</v>
      </c>
      <c r="E252" s="230" t="s">
        <v>1837</v>
      </c>
      <c r="F252" s="230"/>
      <c r="G252" s="230" t="s">
        <v>1082</v>
      </c>
      <c r="H252" s="230" t="s">
        <v>1550</v>
      </c>
      <c r="I252" s="230" t="s">
        <v>1848</v>
      </c>
      <c r="J252" s="231" t="s">
        <v>1968</v>
      </c>
      <c r="K252" s="231" t="s">
        <v>2014</v>
      </c>
      <c r="L252" s="231" t="s">
        <v>2014</v>
      </c>
      <c r="M252" s="231"/>
      <c r="N252" s="231"/>
      <c r="O252" s="231"/>
      <c r="P252" s="232"/>
      <c r="Q252" s="399" t="str">
        <f>"오류수정."&amp;B252&amp;"."&amp;A252&amp;"."&amp;I252 &amp;"-" &amp;F252</f>
        <v>오류수정.4.서비스.345.10. 재난재해분석_2024.01.09 9page-</v>
      </c>
    </row>
    <row r="253" spans="1:17" hidden="1">
      <c r="A253" s="224">
        <v>134</v>
      </c>
      <c r="B253" s="225" t="s">
        <v>1289</v>
      </c>
      <c r="C253" s="230" t="s">
        <v>641</v>
      </c>
      <c r="D253" s="230" t="s">
        <v>641</v>
      </c>
      <c r="E253" s="230" t="s">
        <v>641</v>
      </c>
      <c r="F253" s="230" t="s">
        <v>1258</v>
      </c>
      <c r="G253" s="230" t="s">
        <v>1082</v>
      </c>
      <c r="H253" s="230" t="s">
        <v>1279</v>
      </c>
      <c r="I253" s="230" t="s">
        <v>1347</v>
      </c>
      <c r="J253" s="231" t="s">
        <v>1979</v>
      </c>
      <c r="K253" s="231" t="s">
        <v>2015</v>
      </c>
      <c r="L253" s="231" t="s">
        <v>2015</v>
      </c>
      <c r="M253" s="231"/>
      <c r="N253" s="231"/>
      <c r="O253" s="231"/>
      <c r="P253" s="232"/>
      <c r="Q253" s="399" t="str">
        <f>"오류수정."&amp;B253&amp;"."&amp;A253&amp;"."&amp;I253 &amp;"-" &amp;F253</f>
        <v>오류수정.3.분석.134.04. 음영분석_2023.12.08 5페이지-음영분석 서비스 개선</v>
      </c>
    </row>
    <row r="254" spans="1:17" hidden="1">
      <c r="A254" s="373">
        <v>135</v>
      </c>
      <c r="B254" s="225" t="s">
        <v>1289</v>
      </c>
      <c r="C254" s="230" t="s">
        <v>641</v>
      </c>
      <c r="D254" s="230" t="s">
        <v>641</v>
      </c>
      <c r="E254" s="230" t="s">
        <v>641</v>
      </c>
      <c r="F254" s="230" t="s">
        <v>1258</v>
      </c>
      <c r="G254" s="230" t="s">
        <v>1082</v>
      </c>
      <c r="H254" s="230" t="s">
        <v>1281</v>
      </c>
      <c r="I254" s="230" t="s">
        <v>1347</v>
      </c>
      <c r="J254" s="231" t="s">
        <v>1979</v>
      </c>
      <c r="K254" s="231" t="s">
        <v>2015</v>
      </c>
      <c r="L254" s="231" t="s">
        <v>2015</v>
      </c>
      <c r="M254" s="231"/>
      <c r="N254" s="231"/>
      <c r="O254" s="231"/>
      <c r="P254" s="232"/>
      <c r="Q254" s="399" t="str">
        <f>"오류수정."&amp;B254&amp;"."&amp;A254&amp;"."&amp;I254 &amp;"-" &amp;F254</f>
        <v>오류수정.3.분석.135.04. 음영분석_2023.12.08 5페이지-음영분석 서비스 개선</v>
      </c>
    </row>
    <row r="255" spans="1:17">
      <c r="A255" s="374">
        <v>353</v>
      </c>
      <c r="B255" s="225" t="s">
        <v>190</v>
      </c>
      <c r="C255" s="230" t="s">
        <v>1822</v>
      </c>
      <c r="D255" s="230" t="s">
        <v>857</v>
      </c>
      <c r="E255" s="230" t="s">
        <v>1856</v>
      </c>
      <c r="F255" s="230"/>
      <c r="G255" s="230" t="s">
        <v>1082</v>
      </c>
      <c r="H255" s="230" t="s">
        <v>1857</v>
      </c>
      <c r="I255" s="230" t="s">
        <v>1858</v>
      </c>
      <c r="J255" s="231" t="s">
        <v>1968</v>
      </c>
      <c r="K255" s="231" t="s">
        <v>2015</v>
      </c>
      <c r="L255" s="231" t="s">
        <v>2015</v>
      </c>
      <c r="M255" s="231"/>
      <c r="N255" s="231"/>
      <c r="O255" s="231"/>
      <c r="P255" s="232"/>
      <c r="Q255" s="399" t="str">
        <f>"오류수정."&amp;B255&amp;"."&amp;A255&amp;"."&amp;I255 &amp;"-" &amp;F255</f>
        <v>오류수정.4.서비스.353.10. 재난재해분석_2024.01.09 13page-</v>
      </c>
    </row>
    <row r="256" spans="1:17">
      <c r="A256" s="224">
        <v>355</v>
      </c>
      <c r="B256" s="225" t="s">
        <v>190</v>
      </c>
      <c r="C256" s="230" t="s">
        <v>1822</v>
      </c>
      <c r="D256" s="230" t="s">
        <v>857</v>
      </c>
      <c r="E256" s="230" t="s">
        <v>1856</v>
      </c>
      <c r="F256" s="230"/>
      <c r="G256" s="230" t="s">
        <v>1082</v>
      </c>
      <c r="H256" s="230" t="s">
        <v>1860</v>
      </c>
      <c r="I256" s="230" t="s">
        <v>1858</v>
      </c>
      <c r="J256" s="231" t="s">
        <v>1968</v>
      </c>
      <c r="K256" s="231" t="s">
        <v>2015</v>
      </c>
      <c r="L256" s="231" t="s">
        <v>2015</v>
      </c>
      <c r="M256" s="231"/>
      <c r="N256" s="231"/>
      <c r="O256" s="231"/>
      <c r="P256" s="232"/>
      <c r="Q256" s="399" t="str">
        <f>"오류수정."&amp;B256&amp;"."&amp;A256&amp;"."&amp;I256 &amp;"-" &amp;F256</f>
        <v>오류수정.4.서비스.355.10. 재난재해분석_2024.01.09 13page-</v>
      </c>
    </row>
    <row r="257" spans="1:17" hidden="1">
      <c r="A257" s="224">
        <v>136</v>
      </c>
      <c r="B257" s="225" t="s">
        <v>1289</v>
      </c>
      <c r="C257" s="230" t="s">
        <v>641</v>
      </c>
      <c r="D257" s="230" t="s">
        <v>641</v>
      </c>
      <c r="E257" s="230" t="s">
        <v>641</v>
      </c>
      <c r="F257" s="230" t="s">
        <v>1258</v>
      </c>
      <c r="G257" s="230" t="s">
        <v>1082</v>
      </c>
      <c r="H257" s="230" t="s">
        <v>1348</v>
      </c>
      <c r="I257" s="230" t="s">
        <v>1347</v>
      </c>
      <c r="J257" s="231" t="s">
        <v>1979</v>
      </c>
      <c r="K257" s="231" t="s">
        <v>2016</v>
      </c>
      <c r="L257" s="231" t="s">
        <v>2016</v>
      </c>
      <c r="M257" s="231"/>
      <c r="N257" s="231"/>
      <c r="O257" s="231"/>
      <c r="P257" s="232"/>
      <c r="Q257" s="399" t="str">
        <f>"오류수정."&amp;B257&amp;"."&amp;A257&amp;"."&amp;I257 &amp;"-" &amp;F257</f>
        <v>오류수정.3.분석.136.04. 음영분석_2023.12.08 5페이지-음영분석 서비스 개선</v>
      </c>
    </row>
    <row r="258" spans="1:17" hidden="1">
      <c r="A258" s="374">
        <v>137</v>
      </c>
      <c r="B258" s="225" t="s">
        <v>1289</v>
      </c>
      <c r="C258" s="230" t="s">
        <v>641</v>
      </c>
      <c r="D258" s="230" t="s">
        <v>641</v>
      </c>
      <c r="E258" s="230" t="s">
        <v>641</v>
      </c>
      <c r="F258" s="230" t="s">
        <v>1258</v>
      </c>
      <c r="G258" s="230" t="s">
        <v>1082</v>
      </c>
      <c r="H258" s="230" t="s">
        <v>1283</v>
      </c>
      <c r="I258" s="230" t="s">
        <v>1347</v>
      </c>
      <c r="J258" s="231" t="s">
        <v>1979</v>
      </c>
      <c r="K258" s="231" t="s">
        <v>2016</v>
      </c>
      <c r="L258" s="231" t="s">
        <v>2016</v>
      </c>
      <c r="M258" s="231"/>
      <c r="N258" s="231"/>
      <c r="O258" s="231"/>
      <c r="P258" s="232"/>
      <c r="Q258" s="399" t="str">
        <f>"오류수정."&amp;B258&amp;"."&amp;A258&amp;"."&amp;I258 &amp;"-" &amp;F258</f>
        <v>오류수정.3.분석.137.04. 음영분석_2023.12.08 5페이지-음영분석 서비스 개선</v>
      </c>
    </row>
    <row r="259" spans="1:17">
      <c r="A259" s="224">
        <v>358</v>
      </c>
      <c r="B259" s="225" t="s">
        <v>190</v>
      </c>
      <c r="C259" s="230" t="s">
        <v>1562</v>
      </c>
      <c r="D259" s="230" t="s">
        <v>1882</v>
      </c>
      <c r="E259" s="230" t="s">
        <v>1882</v>
      </c>
      <c r="F259" s="230" t="s">
        <v>1563</v>
      </c>
      <c r="G259" s="230" t="s">
        <v>1082</v>
      </c>
      <c r="H259" s="230" t="s">
        <v>1564</v>
      </c>
      <c r="I259" s="230"/>
      <c r="J259" s="231" t="s">
        <v>1968</v>
      </c>
      <c r="K259" s="231" t="s">
        <v>2016</v>
      </c>
      <c r="L259" s="231" t="s">
        <v>2016</v>
      </c>
      <c r="M259" s="231"/>
      <c r="N259" s="231"/>
      <c r="O259" s="231"/>
      <c r="P259" s="232"/>
      <c r="Q259" s="399" t="str">
        <f>"오류수정."&amp;B259&amp;"."&amp;A259&amp;"."&amp;I259 &amp;"-" &amp;F259</f>
        <v>오류수정.4.서비스.358.-비행경로 입력 기능 개선</v>
      </c>
    </row>
    <row r="260" spans="1:17">
      <c r="A260" s="224">
        <v>359</v>
      </c>
      <c r="B260" s="225" t="s">
        <v>190</v>
      </c>
      <c r="C260" s="230" t="s">
        <v>1562</v>
      </c>
      <c r="D260" s="230" t="s">
        <v>1882</v>
      </c>
      <c r="E260" s="230" t="s">
        <v>1882</v>
      </c>
      <c r="F260" s="230" t="s">
        <v>1563</v>
      </c>
      <c r="G260" s="230" t="s">
        <v>1082</v>
      </c>
      <c r="H260" s="230" t="s">
        <v>1565</v>
      </c>
      <c r="I260" s="230"/>
      <c r="J260" s="231" t="s">
        <v>1968</v>
      </c>
      <c r="K260" s="231" t="s">
        <v>2016</v>
      </c>
      <c r="L260" s="231" t="s">
        <v>2016</v>
      </c>
      <c r="M260" s="231"/>
      <c r="N260" s="231"/>
      <c r="O260" s="231"/>
      <c r="P260" s="232"/>
      <c r="Q260" s="399" t="str">
        <f>"오류수정."&amp;B260&amp;"."&amp;A260&amp;"."&amp;I260 &amp;"-" &amp;F260</f>
        <v>오류수정.4.서비스.359.-비행경로 입력 기능 개선</v>
      </c>
    </row>
    <row r="261" spans="1:17" hidden="1">
      <c r="A261" s="229">
        <v>144</v>
      </c>
      <c r="B261" s="225" t="s">
        <v>190</v>
      </c>
      <c r="C261" s="230" t="s">
        <v>1585</v>
      </c>
      <c r="D261" s="230" t="s">
        <v>1585</v>
      </c>
      <c r="E261" s="230" t="s">
        <v>1586</v>
      </c>
      <c r="F261" s="230" t="s">
        <v>1597</v>
      </c>
      <c r="G261" s="230" t="s">
        <v>1082</v>
      </c>
      <c r="H261" s="230" t="s">
        <v>1598</v>
      </c>
      <c r="I261" s="230" t="s">
        <v>1599</v>
      </c>
      <c r="J261" s="231" t="s">
        <v>1979</v>
      </c>
      <c r="K261" s="231" t="s">
        <v>2017</v>
      </c>
      <c r="L261" s="231" t="s">
        <v>2017</v>
      </c>
      <c r="M261" s="231"/>
      <c r="N261" s="231"/>
      <c r="O261" s="231"/>
      <c r="P261" s="232"/>
      <c r="Q261" s="399" t="str">
        <f>"오류수정."&amp;B261&amp;"."&amp;A261&amp;"."&amp;I261 &amp;"-" &amp;F261</f>
        <v>오류수정.4.서비스.144.01. 건축인허가_2024.01.03 3페이지-허가신청서 입력 기능 개선</v>
      </c>
    </row>
    <row r="262" spans="1:17" hidden="1">
      <c r="A262" s="224">
        <v>145</v>
      </c>
      <c r="B262" s="225" t="s">
        <v>190</v>
      </c>
      <c r="C262" s="230" t="s">
        <v>1585</v>
      </c>
      <c r="D262" s="230" t="s">
        <v>1585</v>
      </c>
      <c r="E262" s="230" t="s">
        <v>1586</v>
      </c>
      <c r="F262" s="230" t="s">
        <v>1597</v>
      </c>
      <c r="G262" s="230" t="s">
        <v>1082</v>
      </c>
      <c r="H262" s="230" t="s">
        <v>1600</v>
      </c>
      <c r="I262" s="230" t="s">
        <v>1599</v>
      </c>
      <c r="J262" s="231" t="s">
        <v>1979</v>
      </c>
      <c r="K262" s="231" t="s">
        <v>2017</v>
      </c>
      <c r="L262" s="231" t="s">
        <v>2017</v>
      </c>
      <c r="M262" s="231"/>
      <c r="N262" s="231"/>
      <c r="O262" s="231"/>
      <c r="P262" s="232"/>
      <c r="Q262" s="399" t="str">
        <f>"오류수정."&amp;B262&amp;"."&amp;A262&amp;"."&amp;I262 &amp;"-" &amp;F262</f>
        <v>오류수정.4.서비스.145.01. 건축인허가_2024.01.03 3페이지-허가신청서 입력 기능 개선</v>
      </c>
    </row>
    <row r="263" spans="1:17">
      <c r="A263" s="373">
        <v>360</v>
      </c>
      <c r="B263" s="225" t="s">
        <v>190</v>
      </c>
      <c r="C263" s="230" t="s">
        <v>1562</v>
      </c>
      <c r="D263" s="230" t="s">
        <v>1882</v>
      </c>
      <c r="E263" s="230" t="s">
        <v>1882</v>
      </c>
      <c r="F263" s="230" t="s">
        <v>1563</v>
      </c>
      <c r="G263" s="230" t="s">
        <v>1082</v>
      </c>
      <c r="H263" s="230" t="s">
        <v>1566</v>
      </c>
      <c r="I263" s="230"/>
      <c r="J263" s="231" t="s">
        <v>1968</v>
      </c>
      <c r="K263" s="231" t="s">
        <v>2017</v>
      </c>
      <c r="L263" s="231" t="s">
        <v>2017</v>
      </c>
      <c r="M263" s="231"/>
      <c r="N263" s="231"/>
      <c r="O263" s="231"/>
      <c r="P263" s="232"/>
      <c r="Q263" s="399" t="str">
        <f>"오류수정."&amp;B263&amp;"."&amp;A263&amp;"."&amp;I263 &amp;"-" &amp;F263</f>
        <v>오류수정.4.서비스.360.-비행경로 입력 기능 개선</v>
      </c>
    </row>
    <row r="264" spans="1:17">
      <c r="A264" s="374">
        <v>361</v>
      </c>
      <c r="B264" s="225" t="s">
        <v>190</v>
      </c>
      <c r="C264" s="230" t="s">
        <v>1562</v>
      </c>
      <c r="D264" s="230" t="s">
        <v>1882</v>
      </c>
      <c r="E264" s="230" t="s">
        <v>1882</v>
      </c>
      <c r="F264" s="230" t="s">
        <v>1563</v>
      </c>
      <c r="G264" s="230" t="s">
        <v>1082</v>
      </c>
      <c r="H264" s="230" t="s">
        <v>1567</v>
      </c>
      <c r="I264" s="230"/>
      <c r="J264" s="231" t="s">
        <v>1968</v>
      </c>
      <c r="K264" s="231" t="s">
        <v>2017</v>
      </c>
      <c r="L264" s="231" t="s">
        <v>2017</v>
      </c>
      <c r="M264" s="231"/>
      <c r="N264" s="231"/>
      <c r="O264" s="231"/>
      <c r="P264" s="232"/>
      <c r="Q264" s="399" t="str">
        <f>"오류수정."&amp;B264&amp;"."&amp;A264&amp;"."&amp;I264 &amp;"-" &amp;F264</f>
        <v>오류수정.4.서비스.361.-비행경로 입력 기능 개선</v>
      </c>
    </row>
    <row r="265" spans="1:17" hidden="1">
      <c r="A265" s="224">
        <v>146</v>
      </c>
      <c r="B265" s="225" t="s">
        <v>190</v>
      </c>
      <c r="C265" s="230" t="s">
        <v>1585</v>
      </c>
      <c r="D265" s="230" t="s">
        <v>1585</v>
      </c>
      <c r="E265" s="230" t="s">
        <v>1586</v>
      </c>
      <c r="F265" s="230" t="s">
        <v>1597</v>
      </c>
      <c r="G265" s="230" t="s">
        <v>1082</v>
      </c>
      <c r="H265" s="230" t="s">
        <v>1601</v>
      </c>
      <c r="I265" s="230" t="s">
        <v>1599</v>
      </c>
      <c r="J265" s="231" t="s">
        <v>1979</v>
      </c>
      <c r="K265" s="231" t="s">
        <v>2018</v>
      </c>
      <c r="L265" s="231" t="s">
        <v>2018</v>
      </c>
      <c r="M265" s="231"/>
      <c r="N265" s="231"/>
      <c r="O265" s="231"/>
      <c r="P265" s="232"/>
      <c r="Q265" s="399" t="str">
        <f>"오류수정."&amp;B265&amp;"."&amp;A265&amp;"."&amp;I265 &amp;"-" &amp;F265</f>
        <v>오류수정.4.서비스.146.01. 건축인허가_2024.01.03 3페이지-허가신청서 입력 기능 개선</v>
      </c>
    </row>
    <row r="266" spans="1:17" ht="32" hidden="1">
      <c r="A266" s="373">
        <v>147</v>
      </c>
      <c r="B266" s="225" t="s">
        <v>190</v>
      </c>
      <c r="C266" s="230" t="s">
        <v>1585</v>
      </c>
      <c r="D266" s="230" t="s">
        <v>1585</v>
      </c>
      <c r="E266" s="230" t="s">
        <v>1586</v>
      </c>
      <c r="F266" s="230" t="s">
        <v>1597</v>
      </c>
      <c r="G266" s="230" t="s">
        <v>1082</v>
      </c>
      <c r="H266" s="237" t="s">
        <v>1602</v>
      </c>
      <c r="I266" s="230" t="s">
        <v>1599</v>
      </c>
      <c r="J266" s="231" t="s">
        <v>1979</v>
      </c>
      <c r="K266" s="231" t="s">
        <v>2018</v>
      </c>
      <c r="L266" s="231" t="s">
        <v>2018</v>
      </c>
      <c r="M266" s="231"/>
      <c r="N266" s="231"/>
      <c r="O266" s="231"/>
      <c r="P266" s="232"/>
      <c r="Q266" s="399" t="str">
        <f>"오류수정."&amp;B266&amp;"."&amp;A266&amp;"."&amp;I266 &amp;"-" &amp;F266</f>
        <v>오류수정.4.서비스.147.01. 건축인허가_2024.01.03 3페이지-허가신청서 입력 기능 개선</v>
      </c>
    </row>
    <row r="267" spans="1:17" s="399" customFormat="1">
      <c r="A267" s="374">
        <v>362</v>
      </c>
      <c r="B267" s="225" t="s">
        <v>190</v>
      </c>
      <c r="C267" s="230" t="s">
        <v>1562</v>
      </c>
      <c r="D267" s="230" t="s">
        <v>1882</v>
      </c>
      <c r="E267" s="230" t="s">
        <v>1882</v>
      </c>
      <c r="F267" s="230" t="s">
        <v>1563</v>
      </c>
      <c r="G267" s="230" t="s">
        <v>1082</v>
      </c>
      <c r="H267" s="230" t="s">
        <v>1568</v>
      </c>
      <c r="I267" s="230"/>
      <c r="J267" s="231" t="s">
        <v>1968</v>
      </c>
      <c r="K267" s="231" t="s">
        <v>2018</v>
      </c>
      <c r="L267" s="231" t="s">
        <v>2018</v>
      </c>
      <c r="M267" s="231"/>
      <c r="N267" s="231"/>
      <c r="O267" s="231"/>
      <c r="P267" s="232"/>
      <c r="Q267" s="399" t="str">
        <f>"오류수정."&amp;B267&amp;"."&amp;A267&amp;"."&amp;I267 &amp;"-" &amp;F267</f>
        <v>오류수정.4.서비스.362.-비행경로 입력 기능 개선</v>
      </c>
    </row>
    <row r="268" spans="1:17" s="399" customFormat="1">
      <c r="A268" s="373">
        <v>363</v>
      </c>
      <c r="B268" s="225" t="s">
        <v>190</v>
      </c>
      <c r="C268" s="230" t="s">
        <v>1562</v>
      </c>
      <c r="D268" s="230" t="s">
        <v>1882</v>
      </c>
      <c r="E268" s="230" t="s">
        <v>1882</v>
      </c>
      <c r="F268" s="230" t="s">
        <v>1563</v>
      </c>
      <c r="G268" s="230" t="s">
        <v>1082</v>
      </c>
      <c r="H268" s="230" t="s">
        <v>1569</v>
      </c>
      <c r="I268" s="230"/>
      <c r="J268" s="231" t="s">
        <v>1968</v>
      </c>
      <c r="K268" s="231" t="s">
        <v>2018</v>
      </c>
      <c r="L268" s="231" t="s">
        <v>2018</v>
      </c>
      <c r="M268" s="231"/>
      <c r="N268" s="231"/>
      <c r="O268" s="231"/>
      <c r="P268" s="232"/>
      <c r="Q268" s="399" t="str">
        <f>"오류수정."&amp;B268&amp;"."&amp;A268&amp;"."&amp;I268 &amp;"-" &amp;F268</f>
        <v>오류수정.4.서비스.363.-비행경로 입력 기능 개선</v>
      </c>
    </row>
    <row r="269" spans="1:17" ht="32" hidden="1">
      <c r="A269" s="224">
        <v>148</v>
      </c>
      <c r="B269" s="225" t="s">
        <v>190</v>
      </c>
      <c r="C269" s="230" t="s">
        <v>1585</v>
      </c>
      <c r="D269" s="230" t="s">
        <v>1585</v>
      </c>
      <c r="E269" s="230" t="s">
        <v>1586</v>
      </c>
      <c r="F269" s="230" t="s">
        <v>1603</v>
      </c>
      <c r="G269" s="230" t="s">
        <v>1082</v>
      </c>
      <c r="H269" s="237" t="s">
        <v>1604</v>
      </c>
      <c r="I269" s="230" t="s">
        <v>1605</v>
      </c>
      <c r="J269" s="231" t="s">
        <v>1979</v>
      </c>
      <c r="K269" s="231" t="s">
        <v>2019</v>
      </c>
      <c r="L269" s="231" t="s">
        <v>2019</v>
      </c>
      <c r="M269" s="231"/>
      <c r="N269" s="231"/>
      <c r="O269" s="231"/>
      <c r="P269" s="232"/>
      <c r="Q269" s="399" t="str">
        <f>"오류수정."&amp;B269&amp;"."&amp;A269&amp;"."&amp;I269 &amp;"-" &amp;F269</f>
        <v>오류수정.4.서비스.148.01. 건축인허가_2024.01.03 4페이지-건축도서 입력 기능 개선</v>
      </c>
    </row>
    <row r="270" spans="1:17" hidden="1">
      <c r="A270" s="374">
        <v>149</v>
      </c>
      <c r="B270" s="225" t="s">
        <v>190</v>
      </c>
      <c r="C270" s="230" t="s">
        <v>1585</v>
      </c>
      <c r="D270" s="230" t="s">
        <v>1585</v>
      </c>
      <c r="E270" s="230" t="s">
        <v>1586</v>
      </c>
      <c r="F270" s="230" t="s">
        <v>1603</v>
      </c>
      <c r="G270" s="230" t="s">
        <v>1082</v>
      </c>
      <c r="H270" s="230" t="s">
        <v>1606</v>
      </c>
      <c r="I270" s="230" t="s">
        <v>1605</v>
      </c>
      <c r="J270" s="231" t="s">
        <v>1979</v>
      </c>
      <c r="K270" s="231" t="s">
        <v>2019</v>
      </c>
      <c r="L270" s="231" t="s">
        <v>2019</v>
      </c>
      <c r="M270" s="231"/>
      <c r="N270" s="231"/>
      <c r="O270" s="231"/>
      <c r="P270" s="232"/>
      <c r="Q270" s="399" t="str">
        <f>"오류수정."&amp;B270&amp;"."&amp;A270&amp;"."&amp;I270 &amp;"-" &amp;F270</f>
        <v>오류수정.4.서비스.149.01. 건축인허가_2024.01.03 4페이지-건축도서 입력 기능 개선</v>
      </c>
    </row>
    <row r="271" spans="1:17">
      <c r="A271" s="224">
        <v>364</v>
      </c>
      <c r="B271" s="225" t="s">
        <v>190</v>
      </c>
      <c r="C271" s="230" t="s">
        <v>1562</v>
      </c>
      <c r="D271" s="230" t="s">
        <v>1882</v>
      </c>
      <c r="E271" s="230" t="s">
        <v>1882</v>
      </c>
      <c r="F271" s="230" t="s">
        <v>1563</v>
      </c>
      <c r="G271" s="230" t="s">
        <v>1082</v>
      </c>
      <c r="H271" s="230" t="s">
        <v>1570</v>
      </c>
      <c r="I271" s="230"/>
      <c r="J271" s="231" t="s">
        <v>1968</v>
      </c>
      <c r="K271" s="231" t="s">
        <v>2019</v>
      </c>
      <c r="L271" s="231" t="s">
        <v>2019</v>
      </c>
      <c r="M271" s="231"/>
      <c r="N271" s="231"/>
      <c r="O271" s="231"/>
      <c r="P271" s="232"/>
      <c r="Q271" s="399" t="str">
        <f>"오류수정."&amp;B271&amp;"."&amp;A271&amp;"."&amp;I271 &amp;"-" &amp;F271</f>
        <v>오류수정.4.서비스.364.-비행경로 입력 기능 개선</v>
      </c>
    </row>
    <row r="272" spans="1:17" s="399" customFormat="1">
      <c r="A272" s="224">
        <v>365</v>
      </c>
      <c r="B272" s="225" t="s">
        <v>190</v>
      </c>
      <c r="C272" s="230" t="s">
        <v>1562</v>
      </c>
      <c r="D272" s="230" t="s">
        <v>1882</v>
      </c>
      <c r="E272" s="230" t="s">
        <v>1882</v>
      </c>
      <c r="F272" s="230" t="s">
        <v>1563</v>
      </c>
      <c r="G272" s="230" t="s">
        <v>1082</v>
      </c>
      <c r="H272" s="230" t="s">
        <v>1571</v>
      </c>
      <c r="I272" s="230"/>
      <c r="J272" s="231" t="s">
        <v>1968</v>
      </c>
      <c r="K272" s="231" t="s">
        <v>2019</v>
      </c>
      <c r="L272" s="231" t="s">
        <v>2019</v>
      </c>
      <c r="M272" s="231"/>
      <c r="N272" s="231"/>
      <c r="O272" s="231"/>
      <c r="P272" s="232"/>
      <c r="Q272" s="399" t="str">
        <f>"오류수정."&amp;B272&amp;"."&amp;A272&amp;"."&amp;I272 &amp;"-" &amp;F272</f>
        <v>오류수정.4.서비스.365.-비행경로 입력 기능 개선</v>
      </c>
    </row>
    <row r="273" spans="1:17" hidden="1">
      <c r="A273" s="229">
        <v>150</v>
      </c>
      <c r="B273" s="225" t="s">
        <v>190</v>
      </c>
      <c r="C273" s="230" t="s">
        <v>1585</v>
      </c>
      <c r="D273" s="230" t="s">
        <v>1585</v>
      </c>
      <c r="E273" s="230" t="s">
        <v>1586</v>
      </c>
      <c r="F273" s="230"/>
      <c r="G273" s="230" t="s">
        <v>1082</v>
      </c>
      <c r="H273" s="230" t="s">
        <v>1607</v>
      </c>
      <c r="I273" s="230" t="s">
        <v>1605</v>
      </c>
      <c r="J273" s="231" t="s">
        <v>1979</v>
      </c>
      <c r="K273" s="231" t="s">
        <v>2020</v>
      </c>
      <c r="L273" s="231" t="s">
        <v>2020</v>
      </c>
      <c r="M273" s="231"/>
      <c r="N273" s="231"/>
      <c r="O273" s="231"/>
      <c r="P273" s="232"/>
      <c r="Q273" s="399" t="str">
        <f>"오류수정."&amp;B273&amp;"."&amp;A273&amp;"."&amp;I273 &amp;"-" &amp;F273</f>
        <v>오류수정.4.서비스.150.01. 건축인허가_2024.01.03 4페이지-</v>
      </c>
    </row>
    <row r="274" spans="1:17">
      <c r="A274" s="373">
        <v>366</v>
      </c>
      <c r="B274" s="225" t="s">
        <v>190</v>
      </c>
      <c r="C274" s="230" t="s">
        <v>1562</v>
      </c>
      <c r="D274" s="230" t="s">
        <v>1882</v>
      </c>
      <c r="E274" s="230" t="s">
        <v>1882</v>
      </c>
      <c r="F274" s="230" t="s">
        <v>1563</v>
      </c>
      <c r="G274" s="230" t="s">
        <v>1082</v>
      </c>
      <c r="H274" s="230" t="s">
        <v>1572</v>
      </c>
      <c r="I274" s="230"/>
      <c r="J274" s="231" t="s">
        <v>1968</v>
      </c>
      <c r="K274" s="231" t="s">
        <v>2020</v>
      </c>
      <c r="L274" s="231" t="s">
        <v>2020</v>
      </c>
      <c r="M274" s="231"/>
      <c r="N274" s="231"/>
      <c r="O274" s="231"/>
      <c r="P274" s="232"/>
      <c r="Q274" s="399" t="str">
        <f>"오류수정."&amp;B274&amp;"."&amp;A274&amp;"."&amp;I274 &amp;"-" &amp;F274</f>
        <v>오류수정.4.서비스.366.-비행경로 입력 기능 개선</v>
      </c>
    </row>
    <row r="275" spans="1:17">
      <c r="A275" s="224">
        <v>367</v>
      </c>
      <c r="B275" s="225" t="s">
        <v>190</v>
      </c>
      <c r="C275" s="230" t="s">
        <v>1562</v>
      </c>
      <c r="D275" s="230" t="s">
        <v>1882</v>
      </c>
      <c r="E275" s="230" t="s">
        <v>1882</v>
      </c>
      <c r="F275" s="230" t="s">
        <v>1563</v>
      </c>
      <c r="G275" s="230" t="s">
        <v>1082</v>
      </c>
      <c r="H275" s="230" t="s">
        <v>1573</v>
      </c>
      <c r="I275" s="230"/>
      <c r="J275" s="231" t="s">
        <v>1968</v>
      </c>
      <c r="K275" s="231" t="s">
        <v>2020</v>
      </c>
      <c r="L275" s="231" t="s">
        <v>2020</v>
      </c>
      <c r="M275" s="231"/>
      <c r="N275" s="231"/>
      <c r="O275" s="231"/>
      <c r="P275" s="232"/>
      <c r="Q275" s="399" t="str">
        <f>"오류수정."&amp;B275&amp;"."&amp;A275&amp;"."&amp;I275 &amp;"-" &amp;F275</f>
        <v>오류수정.4.서비스.367.-비행경로 입력 기능 개선</v>
      </c>
    </row>
    <row r="276" spans="1:17" hidden="1">
      <c r="A276" s="374">
        <v>151</v>
      </c>
      <c r="B276" s="225" t="s">
        <v>190</v>
      </c>
      <c r="C276" s="230" t="s">
        <v>1585</v>
      </c>
      <c r="D276" s="230" t="s">
        <v>1585</v>
      </c>
      <c r="E276" s="230" t="s">
        <v>1586</v>
      </c>
      <c r="F276" s="230"/>
      <c r="G276" s="230" t="s">
        <v>1082</v>
      </c>
      <c r="H276" s="230" t="s">
        <v>1608</v>
      </c>
      <c r="I276" s="230" t="s">
        <v>1605</v>
      </c>
      <c r="J276" s="231" t="s">
        <v>1979</v>
      </c>
      <c r="K276" s="231" t="s">
        <v>2021</v>
      </c>
      <c r="L276" s="231" t="s">
        <v>2021</v>
      </c>
      <c r="M276" s="231"/>
      <c r="N276" s="231"/>
      <c r="O276" s="231"/>
      <c r="P276" s="232"/>
      <c r="Q276" s="399" t="str">
        <f>"오류수정."&amp;B276&amp;"."&amp;A276&amp;"."&amp;I276 &amp;"-" &amp;F276</f>
        <v>오류수정.4.서비스.151.01. 건축인허가_2024.01.03 4페이지-</v>
      </c>
    </row>
    <row r="277" spans="1:17">
      <c r="A277" s="224">
        <v>368</v>
      </c>
      <c r="B277" s="225" t="s">
        <v>190</v>
      </c>
      <c r="C277" s="230" t="s">
        <v>1562</v>
      </c>
      <c r="D277" s="230" t="s">
        <v>1882</v>
      </c>
      <c r="E277" s="230" t="s">
        <v>1882</v>
      </c>
      <c r="F277" s="230" t="s">
        <v>1563</v>
      </c>
      <c r="G277" s="230" t="s">
        <v>1082</v>
      </c>
      <c r="H277" s="230" t="s">
        <v>1574</v>
      </c>
      <c r="I277" s="230"/>
      <c r="J277" s="231" t="s">
        <v>1968</v>
      </c>
      <c r="K277" s="231" t="s">
        <v>2021</v>
      </c>
      <c r="L277" s="231" t="s">
        <v>2021</v>
      </c>
      <c r="M277" s="231"/>
      <c r="N277" s="231"/>
      <c r="O277" s="231"/>
      <c r="P277" s="232"/>
      <c r="Q277" s="399" t="str">
        <f>"오류수정."&amp;B277&amp;"."&amp;A277&amp;"."&amp;I277 &amp;"-" &amp;F277</f>
        <v>오류수정.4.서비스.368.-비행경로 입력 기능 개선</v>
      </c>
    </row>
    <row r="278" spans="1:17">
      <c r="A278" s="373">
        <v>369</v>
      </c>
      <c r="B278" s="225" t="s">
        <v>190</v>
      </c>
      <c r="C278" s="230" t="s">
        <v>1562</v>
      </c>
      <c r="D278" s="230" t="s">
        <v>1882</v>
      </c>
      <c r="E278" s="230" t="s">
        <v>1882</v>
      </c>
      <c r="F278" s="230" t="s">
        <v>1575</v>
      </c>
      <c r="G278" s="230" t="s">
        <v>1082</v>
      </c>
      <c r="H278" s="230" t="s">
        <v>1576</v>
      </c>
      <c r="I278" s="230"/>
      <c r="J278" s="231" t="s">
        <v>1968</v>
      </c>
      <c r="K278" s="231" t="s">
        <v>2021</v>
      </c>
      <c r="L278" s="231" t="s">
        <v>2021</v>
      </c>
      <c r="M278" s="231"/>
      <c r="N278" s="231"/>
      <c r="O278" s="231"/>
      <c r="P278" s="232"/>
      <c r="Q278" s="399" t="str">
        <f>"오류수정."&amp;B278&amp;"."&amp;A278&amp;"."&amp;I278 &amp;"-" &amp;F278</f>
        <v>오류수정.4.서비스.369.-비행 위험설정 기능 개선</v>
      </c>
    </row>
    <row r="279" spans="1:17" hidden="1">
      <c r="A279" s="374">
        <v>152</v>
      </c>
      <c r="B279" s="225" t="s">
        <v>190</v>
      </c>
      <c r="C279" s="230" t="s">
        <v>1585</v>
      </c>
      <c r="D279" s="230" t="s">
        <v>1585</v>
      </c>
      <c r="E279" s="230" t="s">
        <v>1586</v>
      </c>
      <c r="F279" s="230" t="s">
        <v>1609</v>
      </c>
      <c r="G279" s="230" t="s">
        <v>1082</v>
      </c>
      <c r="H279" s="230" t="s">
        <v>1610</v>
      </c>
      <c r="I279" s="230" t="s">
        <v>1611</v>
      </c>
      <c r="J279" s="231" t="s">
        <v>1979</v>
      </c>
      <c r="K279" s="231" t="s">
        <v>2022</v>
      </c>
      <c r="L279" s="231" t="s">
        <v>2022</v>
      </c>
      <c r="M279" s="231"/>
      <c r="N279" s="231"/>
      <c r="O279" s="231"/>
      <c r="P279" s="232"/>
      <c r="Q279" s="391" t="str">
        <f>"오류수정."&amp;B279&amp;"."&amp;A279&amp;"."&amp;I279 &amp;"-" &amp;F279</f>
        <v>오류수정.4.서비스.152.01. 건축인허가_2024.01.03 5페이지-건축인허가 정보관리 기능 개선</v>
      </c>
    </row>
    <row r="280" spans="1:17" hidden="1">
      <c r="A280" s="373">
        <v>153</v>
      </c>
      <c r="B280" s="225" t="s">
        <v>190</v>
      </c>
      <c r="C280" s="230" t="s">
        <v>1585</v>
      </c>
      <c r="D280" s="230" t="s">
        <v>1585</v>
      </c>
      <c r="E280" s="230" t="s">
        <v>1586</v>
      </c>
      <c r="F280" s="230" t="s">
        <v>1609</v>
      </c>
      <c r="G280" s="230" t="s">
        <v>1082</v>
      </c>
      <c r="H280" s="230" t="s">
        <v>1612</v>
      </c>
      <c r="I280" s="230" t="s">
        <v>1613</v>
      </c>
      <c r="J280" s="231" t="s">
        <v>1979</v>
      </c>
      <c r="K280" s="231" t="s">
        <v>2022</v>
      </c>
      <c r="L280" s="231" t="s">
        <v>2022</v>
      </c>
      <c r="M280" s="231"/>
      <c r="N280" s="231"/>
      <c r="O280" s="231"/>
      <c r="P280" s="232"/>
      <c r="Q280" s="391" t="str">
        <f>"오류수정."&amp;B280&amp;"."&amp;A280&amp;"."&amp;I280 &amp;"-" &amp;F280</f>
        <v>오류수정.4.서비스.153.01. 건축인허가_2024.01.03 6페이지-건축인허가 정보관리 기능 개선</v>
      </c>
    </row>
    <row r="281" spans="1:17">
      <c r="A281" s="224">
        <v>370</v>
      </c>
      <c r="B281" s="225" t="s">
        <v>190</v>
      </c>
      <c r="C281" s="230" t="s">
        <v>1562</v>
      </c>
      <c r="D281" s="230" t="s">
        <v>1882</v>
      </c>
      <c r="E281" s="230" t="s">
        <v>1882</v>
      </c>
      <c r="F281" s="230" t="s">
        <v>1575</v>
      </c>
      <c r="G281" s="230" t="s">
        <v>1082</v>
      </c>
      <c r="H281" s="230" t="s">
        <v>1577</v>
      </c>
      <c r="I281" s="230"/>
      <c r="J281" s="231" t="s">
        <v>1968</v>
      </c>
      <c r="K281" s="231" t="s">
        <v>2022</v>
      </c>
      <c r="L281" s="231" t="s">
        <v>2022</v>
      </c>
      <c r="M281" s="231"/>
      <c r="N281" s="231"/>
      <c r="O281" s="231"/>
      <c r="P281" s="232"/>
      <c r="Q281" s="399" t="str">
        <f>"오류수정."&amp;B281&amp;"."&amp;A281&amp;"."&amp;I281 &amp;"-" &amp;F281</f>
        <v>오류수정.4.서비스.370.-비행 위험설정 기능 개선</v>
      </c>
    </row>
    <row r="282" spans="1:17" s="399" customFormat="1">
      <c r="A282" s="374">
        <v>371</v>
      </c>
      <c r="B282" s="225" t="s">
        <v>190</v>
      </c>
      <c r="C282" s="230" t="s">
        <v>1562</v>
      </c>
      <c r="D282" s="230" t="s">
        <v>1882</v>
      </c>
      <c r="E282" s="230" t="s">
        <v>1882</v>
      </c>
      <c r="F282" s="230" t="s">
        <v>1578</v>
      </c>
      <c r="G282" s="230" t="s">
        <v>1082</v>
      </c>
      <c r="H282" s="230" t="s">
        <v>1579</v>
      </c>
      <c r="I282" s="230"/>
      <c r="J282" s="231" t="s">
        <v>1968</v>
      </c>
      <c r="K282" s="231" t="s">
        <v>2022</v>
      </c>
      <c r="L282" s="231" t="s">
        <v>2022</v>
      </c>
      <c r="M282" s="231"/>
      <c r="N282" s="231"/>
      <c r="O282" s="231"/>
      <c r="P282" s="232"/>
      <c r="Q282" s="399" t="str">
        <f>"오류수정."&amp;B282&amp;"."&amp;A282&amp;"."&amp;I282 &amp;"-" &amp;F282</f>
        <v>오류수정.4.서비스.371.-드론 비행기능 개선</v>
      </c>
    </row>
    <row r="283" spans="1:17" hidden="1">
      <c r="A283" s="224">
        <v>155</v>
      </c>
      <c r="B283" s="225" t="s">
        <v>190</v>
      </c>
      <c r="C283" s="230" t="s">
        <v>1585</v>
      </c>
      <c r="D283" s="230" t="s">
        <v>1585</v>
      </c>
      <c r="E283" s="230" t="s">
        <v>1586</v>
      </c>
      <c r="F283" s="230" t="s">
        <v>1609</v>
      </c>
      <c r="G283" s="230" t="s">
        <v>1082</v>
      </c>
      <c r="H283" s="230" t="s">
        <v>1615</v>
      </c>
      <c r="I283" s="230" t="s">
        <v>1613</v>
      </c>
      <c r="J283" s="231" t="s">
        <v>1979</v>
      </c>
      <c r="K283" s="231" t="s">
        <v>2023</v>
      </c>
      <c r="L283" s="231" t="s">
        <v>2023</v>
      </c>
      <c r="M283" s="231"/>
      <c r="N283" s="231"/>
      <c r="O283" s="231"/>
      <c r="P283" s="232"/>
      <c r="Q283" s="399" t="str">
        <f>"오류수정."&amp;B283&amp;"."&amp;A283&amp;"."&amp;I283 &amp;"-" &amp;F283</f>
        <v>오류수정.4.서비스.155.01. 건축인허가_2024.01.03 6페이지-건축인허가 정보관리 기능 개선</v>
      </c>
    </row>
    <row r="284" spans="1:17" hidden="1">
      <c r="A284" s="224">
        <v>157</v>
      </c>
      <c r="B284" s="225" t="s">
        <v>190</v>
      </c>
      <c r="C284" s="230" t="s">
        <v>1585</v>
      </c>
      <c r="D284" s="230" t="s">
        <v>1585</v>
      </c>
      <c r="E284" s="230" t="s">
        <v>1586</v>
      </c>
      <c r="F284" s="230"/>
      <c r="G284" s="230" t="s">
        <v>1082</v>
      </c>
      <c r="H284" s="230" t="s">
        <v>1618</v>
      </c>
      <c r="I284" s="230" t="s">
        <v>1617</v>
      </c>
      <c r="J284" s="231" t="s">
        <v>1979</v>
      </c>
      <c r="K284" s="231" t="s">
        <v>2023</v>
      </c>
      <c r="L284" s="231" t="s">
        <v>2023</v>
      </c>
      <c r="M284" s="231"/>
      <c r="N284" s="231"/>
      <c r="O284" s="231"/>
      <c r="P284" s="232"/>
      <c r="Q284" s="399" t="str">
        <f>"오류수정."&amp;B284&amp;"."&amp;A284&amp;"."&amp;I284 &amp;"-" &amp;F284</f>
        <v>오류수정.4.서비스.157.01. 건축인허가_2024.01.03 7페이지-</v>
      </c>
    </row>
    <row r="285" spans="1:17">
      <c r="A285" s="229">
        <v>372</v>
      </c>
      <c r="B285" s="225" t="s">
        <v>190</v>
      </c>
      <c r="C285" s="230" t="s">
        <v>1562</v>
      </c>
      <c r="D285" s="230" t="s">
        <v>1882</v>
      </c>
      <c r="E285" s="230" t="s">
        <v>1882</v>
      </c>
      <c r="F285" s="230" t="s">
        <v>1578</v>
      </c>
      <c r="G285" s="230" t="s">
        <v>1082</v>
      </c>
      <c r="H285" s="230" t="s">
        <v>1580</v>
      </c>
      <c r="I285" s="230"/>
      <c r="J285" s="231" t="s">
        <v>1968</v>
      </c>
      <c r="K285" s="231" t="s">
        <v>2023</v>
      </c>
      <c r="L285" s="231" t="s">
        <v>2023</v>
      </c>
      <c r="M285" s="231"/>
      <c r="N285" s="231"/>
      <c r="O285" s="231"/>
      <c r="P285" s="232"/>
      <c r="Q285" s="391" t="str">
        <f>"오류수정."&amp;B285&amp;"."&amp;A285&amp;"."&amp;I285 &amp;"-" &amp;F285</f>
        <v>오류수정.4.서비스.372.-드론 비행기능 개선</v>
      </c>
    </row>
    <row r="286" spans="1:17">
      <c r="A286" s="224">
        <v>373</v>
      </c>
      <c r="B286" s="225" t="s">
        <v>190</v>
      </c>
      <c r="C286" s="230" t="s">
        <v>1562</v>
      </c>
      <c r="D286" s="230" t="s">
        <v>1882</v>
      </c>
      <c r="E286" s="230" t="s">
        <v>1882</v>
      </c>
      <c r="F286" s="230" t="s">
        <v>1578</v>
      </c>
      <c r="G286" s="230" t="s">
        <v>1082</v>
      </c>
      <c r="H286" s="230" t="s">
        <v>1581</v>
      </c>
      <c r="I286" s="230"/>
      <c r="J286" s="231" t="s">
        <v>1968</v>
      </c>
      <c r="K286" s="231" t="s">
        <v>2023</v>
      </c>
      <c r="L286" s="231" t="s">
        <v>2023</v>
      </c>
      <c r="M286" s="231"/>
      <c r="N286" s="231"/>
      <c r="O286" s="231"/>
      <c r="P286" s="232"/>
      <c r="Q286" s="391" t="str">
        <f>"오류수정."&amp;B286&amp;"."&amp;A286&amp;"."&amp;I286 &amp;"-" &amp;F286</f>
        <v>오류수정.4.서비스.373.-드론 비행기능 개선</v>
      </c>
    </row>
    <row r="287" spans="1:17" ht="32" hidden="1">
      <c r="A287" s="224">
        <v>1</v>
      </c>
      <c r="B287" s="225" t="s">
        <v>1084</v>
      </c>
      <c r="C287" s="226" t="s">
        <v>192</v>
      </c>
      <c r="D287" s="226" t="s">
        <v>192</v>
      </c>
      <c r="E287" s="226" t="s">
        <v>192</v>
      </c>
      <c r="F287" s="226" t="s">
        <v>1021</v>
      </c>
      <c r="G287" s="226" t="s">
        <v>1080</v>
      </c>
      <c r="H287" s="409" t="s">
        <v>1085</v>
      </c>
      <c r="I287" s="405" t="s">
        <v>1086</v>
      </c>
      <c r="J287" s="231" t="s">
        <v>2159</v>
      </c>
      <c r="K287" s="231" t="s">
        <v>2125</v>
      </c>
      <c r="L287" s="231" t="s">
        <v>2127</v>
      </c>
      <c r="M287" s="231"/>
      <c r="N287" s="231"/>
      <c r="O287" s="231"/>
      <c r="P287" s="232"/>
      <c r="Q287" s="399" t="str">
        <f>"오류수정."&amp;$B$4&amp;"."&amp;$A$4&amp;"."&amp;$I$4 &amp;"-" &amp;$F$4</f>
        <v>오류수정.1.공통.4.01. 공통_2024.01.05 3페이지-행정구역 - 위치지정 도움말 문구 변경</v>
      </c>
    </row>
    <row r="288" spans="1:17" hidden="1">
      <c r="A288" s="374">
        <v>19</v>
      </c>
      <c r="B288" s="225" t="s">
        <v>1084</v>
      </c>
      <c r="C288" s="226" t="s">
        <v>192</v>
      </c>
      <c r="D288" s="226" t="s">
        <v>192</v>
      </c>
      <c r="E288" s="226" t="s">
        <v>192</v>
      </c>
      <c r="F288" s="226" t="s">
        <v>1051</v>
      </c>
      <c r="G288" s="226" t="s">
        <v>1080</v>
      </c>
      <c r="H288" s="230" t="s">
        <v>1110</v>
      </c>
      <c r="I288" s="405" t="s">
        <v>1109</v>
      </c>
      <c r="J288" s="231" t="s">
        <v>2159</v>
      </c>
      <c r="K288" s="231" t="s">
        <v>2125</v>
      </c>
      <c r="L288" s="231" t="s">
        <v>2127</v>
      </c>
      <c r="M288" s="231"/>
      <c r="N288" s="231"/>
      <c r="O288" s="231"/>
      <c r="P288" s="232"/>
      <c r="Q288" s="399" t="str">
        <f>"오류수정."&amp;B288&amp;"."&amp;A288&amp;"."&amp;I288 &amp;"-" &amp;F288</f>
        <v>오류수정.1.공통.19.01. 공통_2024.01.05 16페이지-영상 이미지 종류 선택 기능 개선</v>
      </c>
    </row>
    <row r="289" spans="1:17" hidden="1">
      <c r="A289" s="373">
        <v>30</v>
      </c>
      <c r="B289" s="225" t="s">
        <v>1084</v>
      </c>
      <c r="C289" s="230" t="s">
        <v>500</v>
      </c>
      <c r="D289" s="230" t="s">
        <v>500</v>
      </c>
      <c r="E289" s="230" t="s">
        <v>500</v>
      </c>
      <c r="F289" s="230" t="s">
        <v>1069</v>
      </c>
      <c r="G289" s="230" t="s">
        <v>1082</v>
      </c>
      <c r="H289" s="230" t="s">
        <v>1128</v>
      </c>
      <c r="I289" s="230" t="s">
        <v>1129</v>
      </c>
      <c r="J289" s="231" t="s">
        <v>2159</v>
      </c>
      <c r="K289" s="231" t="s">
        <v>2125</v>
      </c>
      <c r="L289" s="231" t="s">
        <v>2127</v>
      </c>
      <c r="M289" s="231"/>
      <c r="N289" s="231"/>
      <c r="O289" s="231"/>
      <c r="P289" s="232"/>
      <c r="Q289" s="399" t="str">
        <f>"오류수정."&amp;B289&amp;"."&amp;A289&amp;"."&amp;I289 &amp;"-" &amp;F289</f>
        <v>오류수정.1.공통.30.03. 기본기능(LX체크한자료)_2024.01.17 9페이지-Asset 관련 기능 개선</v>
      </c>
    </row>
    <row r="290" spans="1:17" s="399" customFormat="1" hidden="1">
      <c r="A290" s="224">
        <v>31</v>
      </c>
      <c r="B290" s="225" t="s">
        <v>1084</v>
      </c>
      <c r="C290" s="230" t="s">
        <v>500</v>
      </c>
      <c r="D290" s="230" t="s">
        <v>500</v>
      </c>
      <c r="E290" s="230" t="s">
        <v>500</v>
      </c>
      <c r="F290" s="230" t="s">
        <v>1069</v>
      </c>
      <c r="G290" s="230" t="s">
        <v>1082</v>
      </c>
      <c r="H290" s="230" t="s">
        <v>1130</v>
      </c>
      <c r="I290" s="230" t="s">
        <v>1129</v>
      </c>
      <c r="J290" s="231" t="s">
        <v>2159</v>
      </c>
      <c r="K290" s="231" t="s">
        <v>2125</v>
      </c>
      <c r="L290" s="231" t="s">
        <v>2127</v>
      </c>
      <c r="M290" s="231"/>
      <c r="N290" s="231"/>
      <c r="O290" s="231"/>
      <c r="P290" s="232"/>
      <c r="Q290" s="399" t="str">
        <f>"오류수정."&amp;B290&amp;"."&amp;A290&amp;"."&amp;I290 &amp;"-" &amp;F290</f>
        <v>오류수정.1.공통.31.03. 기본기능(LX체크한자료)_2024.01.17 9페이지-Asset 관련 기능 개선</v>
      </c>
    </row>
    <row r="291" spans="1:17" hidden="1">
      <c r="A291" s="374">
        <v>32</v>
      </c>
      <c r="B291" s="225" t="s">
        <v>1084</v>
      </c>
      <c r="C291" s="230" t="s">
        <v>500</v>
      </c>
      <c r="D291" s="230" t="s">
        <v>500</v>
      </c>
      <c r="E291" s="230" t="s">
        <v>500</v>
      </c>
      <c r="F291" s="230" t="s">
        <v>1069</v>
      </c>
      <c r="G291" s="230" t="s">
        <v>1082</v>
      </c>
      <c r="H291" s="250" t="s">
        <v>1131</v>
      </c>
      <c r="I291" s="230" t="s">
        <v>1129</v>
      </c>
      <c r="J291" s="231" t="s">
        <v>2159</v>
      </c>
      <c r="K291" s="231" t="s">
        <v>2125</v>
      </c>
      <c r="L291" s="231" t="s">
        <v>2127</v>
      </c>
      <c r="M291" s="231"/>
      <c r="N291" s="231"/>
      <c r="O291" s="231"/>
      <c r="P291" s="232"/>
      <c r="Q291" s="399" t="str">
        <f>"오류수정."&amp;B291&amp;"."&amp;A291&amp;"."&amp;I291 &amp;"-" &amp;F291</f>
        <v>오류수정.1.공통.32.03. 기본기능(LX체크한자료)_2024.01.17 9페이지-Asset 관련 기능 개선</v>
      </c>
    </row>
    <row r="292" spans="1:17" s="399" customFormat="1" hidden="1">
      <c r="A292" s="373">
        <v>33</v>
      </c>
      <c r="B292" s="225" t="s">
        <v>1084</v>
      </c>
      <c r="C292" s="230" t="s">
        <v>500</v>
      </c>
      <c r="D292" s="230" t="s">
        <v>500</v>
      </c>
      <c r="E292" s="230" t="s">
        <v>500</v>
      </c>
      <c r="F292" s="230" t="s">
        <v>1069</v>
      </c>
      <c r="G292" s="230" t="s">
        <v>1082</v>
      </c>
      <c r="H292" s="63" t="s">
        <v>1132</v>
      </c>
      <c r="I292" s="230" t="s">
        <v>1129</v>
      </c>
      <c r="J292" s="231" t="s">
        <v>2159</v>
      </c>
      <c r="K292" s="231" t="s">
        <v>2125</v>
      </c>
      <c r="L292" s="231" t="s">
        <v>2127</v>
      </c>
      <c r="M292" s="231"/>
      <c r="N292" s="231"/>
      <c r="O292" s="231"/>
      <c r="P292" s="232"/>
      <c r="Q292" s="399" t="str">
        <f>"오류수정."&amp;B292&amp;"."&amp;A292&amp;"."&amp;I292 &amp;"-" &amp;F292</f>
        <v>오류수정.1.공통.33.03. 기본기능(LX체크한자료)_2024.01.17 9페이지-Asset 관련 기능 개선</v>
      </c>
    </row>
    <row r="293" spans="1:17" hidden="1">
      <c r="A293" s="224">
        <v>34</v>
      </c>
      <c r="B293" s="225" t="s">
        <v>1084</v>
      </c>
      <c r="C293" s="230" t="s">
        <v>500</v>
      </c>
      <c r="D293" s="230" t="s">
        <v>500</v>
      </c>
      <c r="E293" s="230" t="s">
        <v>500</v>
      </c>
      <c r="F293" s="230" t="s">
        <v>1071</v>
      </c>
      <c r="G293" s="230" t="s">
        <v>1082</v>
      </c>
      <c r="H293" s="63" t="s">
        <v>1133</v>
      </c>
      <c r="I293" s="230" t="s">
        <v>1134</v>
      </c>
      <c r="J293" s="231" t="s">
        <v>2159</v>
      </c>
      <c r="K293" s="231" t="s">
        <v>2125</v>
      </c>
      <c r="L293" s="231" t="s">
        <v>2127</v>
      </c>
      <c r="M293" s="231"/>
      <c r="N293" s="231"/>
      <c r="O293" s="231"/>
      <c r="P293" s="232"/>
      <c r="Q293" s="399" t="str">
        <f>"오류수정."&amp;B293&amp;"."&amp;A293&amp;"."&amp;I293 &amp;"-" &amp;F293</f>
        <v>오류수정.1.공통.34.03. 기본기능(LX체크한자료)_2024.01.17 10페이지-리소스 저장관리 기능 개선</v>
      </c>
    </row>
    <row r="294" spans="1:17" s="391" customFormat="1" hidden="1">
      <c r="A294" s="374">
        <v>35</v>
      </c>
      <c r="B294" s="225" t="s">
        <v>1084</v>
      </c>
      <c r="C294" s="230" t="s">
        <v>500</v>
      </c>
      <c r="D294" s="230" t="s">
        <v>500</v>
      </c>
      <c r="E294" s="230" t="s">
        <v>500</v>
      </c>
      <c r="F294" s="230" t="s">
        <v>1073</v>
      </c>
      <c r="G294" s="230" t="s">
        <v>1082</v>
      </c>
      <c r="H294" s="63" t="s">
        <v>1135</v>
      </c>
      <c r="I294" s="230" t="s">
        <v>1136</v>
      </c>
      <c r="J294" s="231" t="s">
        <v>2159</v>
      </c>
      <c r="K294" s="231" t="s">
        <v>2125</v>
      </c>
      <c r="L294" s="231" t="s">
        <v>2127</v>
      </c>
      <c r="M294" s="231"/>
      <c r="N294" s="231"/>
      <c r="O294" s="231"/>
      <c r="P294" s="232"/>
      <c r="Q294" s="399" t="str">
        <f>"오류수정."&amp;B294&amp;"."&amp;A294&amp;"."&amp;I294 &amp;"-" &amp;F294</f>
        <v>오류수정.1.공통.35.03. 기본기능(LX체크한자료)_2024.01.17 11페이지-좌표계 등록기능 개선</v>
      </c>
    </row>
    <row r="295" spans="1:17" s="391" customFormat="1" hidden="1">
      <c r="A295" s="373">
        <v>36</v>
      </c>
      <c r="B295" s="225" t="s">
        <v>1084</v>
      </c>
      <c r="C295" s="230" t="s">
        <v>500</v>
      </c>
      <c r="D295" s="230" t="s">
        <v>500</v>
      </c>
      <c r="E295" s="230" t="s">
        <v>500</v>
      </c>
      <c r="F295" s="230" t="s">
        <v>1073</v>
      </c>
      <c r="G295" s="230" t="s">
        <v>1082</v>
      </c>
      <c r="H295" s="63" t="s">
        <v>1137</v>
      </c>
      <c r="I295" s="230" t="s">
        <v>1138</v>
      </c>
      <c r="J295" s="231" t="s">
        <v>2159</v>
      </c>
      <c r="K295" s="231" t="s">
        <v>2125</v>
      </c>
      <c r="L295" s="231" t="s">
        <v>2127</v>
      </c>
      <c r="M295" s="231"/>
      <c r="N295" s="231"/>
      <c r="O295" s="231"/>
      <c r="P295" s="232"/>
      <c r="Q295" s="399" t="str">
        <f>"오류수정."&amp;B295&amp;"."&amp;A295&amp;"."&amp;I295 &amp;"-" &amp;F295</f>
        <v>오류수정.1.공통.36.03. 기본기능(LX체크한자료)_2024.01.17 12페이지-좌표계 등록기능 개선</v>
      </c>
    </row>
    <row r="296" spans="1:17" hidden="1">
      <c r="A296" s="224">
        <v>37</v>
      </c>
      <c r="B296" s="225" t="s">
        <v>1084</v>
      </c>
      <c r="C296" s="230" t="s">
        <v>500</v>
      </c>
      <c r="D296" s="230" t="s">
        <v>500</v>
      </c>
      <c r="E296" s="230" t="s">
        <v>500</v>
      </c>
      <c r="F296" s="230" t="s">
        <v>347</v>
      </c>
      <c r="G296" s="230" t="s">
        <v>1082</v>
      </c>
      <c r="H296" s="63" t="s">
        <v>1139</v>
      </c>
      <c r="I296" s="230" t="s">
        <v>1140</v>
      </c>
      <c r="J296" s="231" t="s">
        <v>2159</v>
      </c>
      <c r="K296" s="231" t="s">
        <v>2125</v>
      </c>
      <c r="L296" s="231" t="s">
        <v>2127</v>
      </c>
      <c r="M296" s="231"/>
      <c r="N296" s="231"/>
      <c r="O296" s="231"/>
      <c r="P296" s="232"/>
      <c r="Q296" s="399" t="str">
        <f>"오류수정."&amp;B296&amp;"."&amp;A296&amp;"."&amp;I296 &amp;"-" &amp;F296</f>
        <v>오류수정.1.공통.37.03. 기본기능(LX체크한자료)_2024.01.17 13페이지-3D 모델 CityGML 변환 기능</v>
      </c>
    </row>
    <row r="297" spans="1:17" hidden="1">
      <c r="A297" s="374">
        <v>38</v>
      </c>
      <c r="B297" s="225" t="s">
        <v>1084</v>
      </c>
      <c r="C297" s="230" t="s">
        <v>500</v>
      </c>
      <c r="D297" s="230" t="s">
        <v>500</v>
      </c>
      <c r="E297" s="230" t="s">
        <v>500</v>
      </c>
      <c r="F297" s="230" t="s">
        <v>347</v>
      </c>
      <c r="G297" s="230" t="s">
        <v>1082</v>
      </c>
      <c r="H297" s="63" t="s">
        <v>1141</v>
      </c>
      <c r="I297" s="230" t="s">
        <v>1142</v>
      </c>
      <c r="J297" s="231" t="s">
        <v>2159</v>
      </c>
      <c r="K297" s="231" t="s">
        <v>2125</v>
      </c>
      <c r="L297" s="231" t="s">
        <v>2127</v>
      </c>
      <c r="M297" s="231"/>
      <c r="N297" s="231"/>
      <c r="O297" s="231"/>
      <c r="P297" s="232"/>
      <c r="Q297" s="399" t="str">
        <f>"오류수정."&amp;B297&amp;"."&amp;A297&amp;"."&amp;I297 &amp;"-" &amp;F297</f>
        <v>오류수정.1.공통.38.03. 기본기능(LX체크한자료)_2024.01.17 14페이지-3D 모델 CityGML 변환 기능</v>
      </c>
    </row>
    <row r="298" spans="1:17" hidden="1">
      <c r="A298" s="373">
        <v>39</v>
      </c>
      <c r="B298" s="225" t="s">
        <v>1084</v>
      </c>
      <c r="C298" s="230" t="s">
        <v>500</v>
      </c>
      <c r="D298" s="230" t="s">
        <v>500</v>
      </c>
      <c r="E298" s="230" t="s">
        <v>500</v>
      </c>
      <c r="F298" s="230" t="s">
        <v>1076</v>
      </c>
      <c r="G298" s="230" t="s">
        <v>1082</v>
      </c>
      <c r="H298" s="63" t="s">
        <v>1143</v>
      </c>
      <c r="I298" s="230" t="s">
        <v>1144</v>
      </c>
      <c r="J298" s="231" t="s">
        <v>2159</v>
      </c>
      <c r="K298" s="231" t="s">
        <v>2125</v>
      </c>
      <c r="L298" s="231" t="s">
        <v>2127</v>
      </c>
      <c r="M298" s="231"/>
      <c r="N298" s="231"/>
      <c r="O298" s="231"/>
      <c r="P298" s="232"/>
      <c r="Q298" s="399" t="str">
        <f>"오류수정."&amp;B298&amp;"."&amp;A298&amp;"."&amp;I298 &amp;"-" &amp;F298</f>
        <v>오류수정.1.공통.39.03. 기본기능(LX체크한자료)_2024.01.17 15페이지-기타 파일(kml, geojson, czml) 변환 기능</v>
      </c>
    </row>
    <row r="299" spans="1:17" hidden="1">
      <c r="A299" s="224">
        <v>40</v>
      </c>
      <c r="B299" s="264" t="s">
        <v>1084</v>
      </c>
      <c r="C299" s="226" t="s">
        <v>500</v>
      </c>
      <c r="D299" s="226" t="s">
        <v>500</v>
      </c>
      <c r="E299" s="226" t="s">
        <v>500</v>
      </c>
      <c r="F299" s="226" t="s">
        <v>1078</v>
      </c>
      <c r="G299" s="226" t="s">
        <v>1082</v>
      </c>
      <c r="H299" s="265" t="s">
        <v>1145</v>
      </c>
      <c r="I299" s="226" t="s">
        <v>1146</v>
      </c>
      <c r="J299" s="231" t="s">
        <v>2159</v>
      </c>
      <c r="K299" s="231" t="s">
        <v>2125</v>
      </c>
      <c r="L299" s="231" t="s">
        <v>2127</v>
      </c>
      <c r="M299" s="231"/>
      <c r="N299" s="231"/>
      <c r="O299" s="231"/>
      <c r="P299" s="232"/>
      <c r="Q299" s="399" t="str">
        <f>"오류수정."&amp;B299&amp;"."&amp;A299&amp;"."&amp;I299 &amp;"-" &amp;F299</f>
        <v>오류수정.1.공통.40.03. 기본기능(LX체크한자료)_2024.01.17 16페이지-라이브러리 관리 기능 개선</v>
      </c>
    </row>
    <row r="300" spans="1:17" s="391" customFormat="1" hidden="1">
      <c r="A300" s="374">
        <v>41</v>
      </c>
      <c r="B300" s="264" t="s">
        <v>1084</v>
      </c>
      <c r="C300" s="226" t="s">
        <v>500</v>
      </c>
      <c r="D300" s="226" t="s">
        <v>500</v>
      </c>
      <c r="E300" s="226" t="s">
        <v>500</v>
      </c>
      <c r="F300" s="226" t="s">
        <v>1078</v>
      </c>
      <c r="G300" s="226" t="s">
        <v>1082</v>
      </c>
      <c r="H300" s="265" t="s">
        <v>1147</v>
      </c>
      <c r="I300" s="226" t="s">
        <v>1148</v>
      </c>
      <c r="J300" s="231" t="s">
        <v>2159</v>
      </c>
      <c r="K300" s="231" t="s">
        <v>2125</v>
      </c>
      <c r="L300" s="231" t="s">
        <v>2127</v>
      </c>
      <c r="M300" s="231"/>
      <c r="N300" s="231"/>
      <c r="O300" s="231"/>
      <c r="P300" s="232"/>
      <c r="Q300" s="399" t="str">
        <f>"오류수정."&amp;B300&amp;"."&amp;A300&amp;"."&amp;I300 &amp;"-" &amp;F300</f>
        <v>오류수정.1.공통.41.03. 기본기능(LX체크한자료)_2024.01.17 17페이지-라이브러리 관리 기능 개선</v>
      </c>
    </row>
    <row r="301" spans="1:17" s="391" customFormat="1" hidden="1">
      <c r="A301" s="373">
        <v>42</v>
      </c>
      <c r="B301" s="264" t="s">
        <v>1084</v>
      </c>
      <c r="C301" s="226" t="s">
        <v>500</v>
      </c>
      <c r="D301" s="226" t="s">
        <v>500</v>
      </c>
      <c r="E301" s="226" t="s">
        <v>500</v>
      </c>
      <c r="F301" s="226" t="s">
        <v>1078</v>
      </c>
      <c r="G301" s="226" t="s">
        <v>1082</v>
      </c>
      <c r="H301" s="265" t="s">
        <v>1149</v>
      </c>
      <c r="I301" s="226" t="s">
        <v>1148</v>
      </c>
      <c r="J301" s="231" t="s">
        <v>2159</v>
      </c>
      <c r="K301" s="231" t="s">
        <v>2125</v>
      </c>
      <c r="L301" s="231" t="s">
        <v>2127</v>
      </c>
      <c r="M301" s="231"/>
      <c r="N301" s="231"/>
      <c r="O301" s="231"/>
      <c r="P301" s="232"/>
      <c r="Q301" s="399" t="str">
        <f>"오류수정."&amp;B301&amp;"."&amp;A301&amp;"."&amp;I301 &amp;"-" &amp;F301</f>
        <v>오류수정.1.공통.42.03. 기본기능(LX체크한자료)_2024.01.17 17페이지-라이브러리 관리 기능 개선</v>
      </c>
    </row>
    <row r="302" spans="1:17" s="391" customFormat="1" hidden="1">
      <c r="A302" s="373">
        <v>159</v>
      </c>
      <c r="B302" s="225" t="s">
        <v>190</v>
      </c>
      <c r="C302" s="230" t="s">
        <v>1585</v>
      </c>
      <c r="D302" s="230" t="s">
        <v>1585</v>
      </c>
      <c r="E302" s="230" t="s">
        <v>1619</v>
      </c>
      <c r="F302" s="230"/>
      <c r="G302" s="230" t="s">
        <v>1082</v>
      </c>
      <c r="H302" s="230" t="s">
        <v>1620</v>
      </c>
      <c r="I302" s="230" t="s">
        <v>1621</v>
      </c>
      <c r="J302" s="231" t="s">
        <v>1979</v>
      </c>
      <c r="K302" s="231" t="s">
        <v>2024</v>
      </c>
      <c r="L302" s="231" t="s">
        <v>2024</v>
      </c>
      <c r="M302" s="231"/>
      <c r="N302" s="231"/>
      <c r="O302" s="231"/>
      <c r="P302" s="232"/>
      <c r="Q302" s="391" t="str">
        <f>"오류수정."&amp;B302&amp;"."&amp;A302&amp;"."&amp;I302 &amp;"-" &amp;F302</f>
        <v>오류수정.4.서비스.159.01. 건축인허가_2024.01.03 8페이지-</v>
      </c>
    </row>
    <row r="303" spans="1:17" hidden="1">
      <c r="A303" s="374">
        <v>161</v>
      </c>
      <c r="B303" s="225" t="s">
        <v>190</v>
      </c>
      <c r="C303" s="230" t="s">
        <v>1585</v>
      </c>
      <c r="D303" s="230" t="s">
        <v>1585</v>
      </c>
      <c r="E303" s="230" t="s">
        <v>1619</v>
      </c>
      <c r="F303" s="230"/>
      <c r="G303" s="230" t="s">
        <v>1082</v>
      </c>
      <c r="H303" s="230" t="s">
        <v>1623</v>
      </c>
      <c r="I303" s="230" t="s">
        <v>1621</v>
      </c>
      <c r="J303" s="231" t="s">
        <v>1979</v>
      </c>
      <c r="K303" s="231" t="s">
        <v>2024</v>
      </c>
      <c r="L303" s="231" t="s">
        <v>2024</v>
      </c>
      <c r="M303" s="231"/>
      <c r="N303" s="231"/>
      <c r="O303" s="231"/>
      <c r="P303" s="232"/>
      <c r="Q303" s="399" t="str">
        <f>"오류수정."&amp;B303&amp;"."&amp;A303&amp;"."&amp;I303 &amp;"-" &amp;F303</f>
        <v>오류수정.4.서비스.161.01. 건축인허가_2024.01.03 8페이지-</v>
      </c>
    </row>
    <row r="304" spans="1:17">
      <c r="A304" s="224">
        <v>374</v>
      </c>
      <c r="B304" s="225" t="s">
        <v>190</v>
      </c>
      <c r="C304" s="230" t="s">
        <v>1562</v>
      </c>
      <c r="D304" s="230" t="s">
        <v>1882</v>
      </c>
      <c r="E304" s="230" t="s">
        <v>1882</v>
      </c>
      <c r="F304" s="230" t="s">
        <v>1578</v>
      </c>
      <c r="G304" s="230" t="s">
        <v>1082</v>
      </c>
      <c r="H304" s="230" t="s">
        <v>1582</v>
      </c>
      <c r="I304" s="230"/>
      <c r="J304" s="231" t="s">
        <v>1968</v>
      </c>
      <c r="K304" s="231" t="s">
        <v>2024</v>
      </c>
      <c r="L304" s="231" t="s">
        <v>2024</v>
      </c>
      <c r="M304" s="231"/>
      <c r="N304" s="231"/>
      <c r="O304" s="231"/>
      <c r="P304" s="232"/>
      <c r="Q304" s="399" t="str">
        <f>"오류수정."&amp;B304&amp;"."&amp;A304&amp;"."&amp;I304 &amp;"-" &amp;F304</f>
        <v>오류수정.4.서비스.374.-드론 비행기능 개선</v>
      </c>
    </row>
    <row r="305" spans="1:17">
      <c r="A305" s="373">
        <v>375</v>
      </c>
      <c r="B305" s="225" t="s">
        <v>190</v>
      </c>
      <c r="C305" s="230" t="s">
        <v>1562</v>
      </c>
      <c r="D305" s="230" t="s">
        <v>1882</v>
      </c>
      <c r="E305" s="230" t="s">
        <v>1882</v>
      </c>
      <c r="F305" s="230" t="s">
        <v>1583</v>
      </c>
      <c r="G305" s="230" t="s">
        <v>1082</v>
      </c>
      <c r="H305" s="230" t="s">
        <v>1584</v>
      </c>
      <c r="I305" s="230"/>
      <c r="J305" s="231" t="s">
        <v>1968</v>
      </c>
      <c r="K305" s="231" t="s">
        <v>2024</v>
      </c>
      <c r="L305" s="231" t="s">
        <v>2024</v>
      </c>
      <c r="M305" s="231"/>
      <c r="N305" s="231"/>
      <c r="O305" s="231"/>
      <c r="P305" s="232"/>
      <c r="Q305" s="399" t="str">
        <f>"오류수정."&amp;B305&amp;"."&amp;A305&amp;"."&amp;I305 &amp;"-" &amp;F305</f>
        <v>오류수정.4.서비스.375.-드론 모의비행 결과 보고서 개선</v>
      </c>
    </row>
    <row r="306" spans="1:17" hidden="1">
      <c r="A306" s="229">
        <v>162</v>
      </c>
      <c r="B306" s="225" t="s">
        <v>190</v>
      </c>
      <c r="C306" s="230" t="s">
        <v>1585</v>
      </c>
      <c r="D306" s="230" t="s">
        <v>1585</v>
      </c>
      <c r="E306" s="230" t="s">
        <v>1619</v>
      </c>
      <c r="F306" s="230"/>
      <c r="G306" s="230" t="s">
        <v>1082</v>
      </c>
      <c r="H306" s="230" t="s">
        <v>1624</v>
      </c>
      <c r="I306" s="230" t="s">
        <v>1621</v>
      </c>
      <c r="J306" s="231" t="s">
        <v>1979</v>
      </c>
      <c r="K306" s="231" t="s">
        <v>2025</v>
      </c>
      <c r="L306" s="231" t="s">
        <v>2025</v>
      </c>
      <c r="M306" s="231"/>
      <c r="N306" s="231"/>
      <c r="O306" s="231"/>
      <c r="P306" s="232"/>
      <c r="Q306" s="399" t="str">
        <f>"오류수정."&amp;B306&amp;"."&amp;A306&amp;"."&amp;I306 &amp;"-" &amp;F306</f>
        <v>오류수정.4.서비스.162.01. 건축인허가_2024.01.03 8페이지-</v>
      </c>
    </row>
    <row r="307" spans="1:17" hidden="1">
      <c r="A307" s="224">
        <v>175</v>
      </c>
      <c r="B307" s="225" t="s">
        <v>190</v>
      </c>
      <c r="C307" s="405" t="s">
        <v>1585</v>
      </c>
      <c r="D307" s="405" t="s">
        <v>1585</v>
      </c>
      <c r="E307" s="405" t="s">
        <v>1637</v>
      </c>
      <c r="F307" s="405"/>
      <c r="G307" s="405" t="s">
        <v>1082</v>
      </c>
      <c r="H307" s="405" t="s">
        <v>1638</v>
      </c>
      <c r="I307" s="405" t="s">
        <v>1639</v>
      </c>
      <c r="J307" s="53" t="s">
        <v>1979</v>
      </c>
      <c r="K307" s="53" t="s">
        <v>2025</v>
      </c>
      <c r="L307" s="53" t="s">
        <v>2025</v>
      </c>
      <c r="M307" s="53"/>
      <c r="N307" s="53"/>
      <c r="O307" s="53"/>
      <c r="P307" s="232"/>
      <c r="Q307" s="399" t="str">
        <f>"오류수정."&amp;B307&amp;"."&amp;A307&amp;"."&amp;I307 &amp;"-" &amp;F307</f>
        <v>오류수정.4.서비스.175.01. 건축인허가_2024.01.03 10페이지-</v>
      </c>
    </row>
    <row r="308" spans="1:17">
      <c r="A308" s="224">
        <v>247</v>
      </c>
      <c r="B308" s="225" t="s">
        <v>190</v>
      </c>
      <c r="C308" s="230" t="s">
        <v>789</v>
      </c>
      <c r="D308" s="230" t="s">
        <v>788</v>
      </c>
      <c r="E308" s="230" t="s">
        <v>788</v>
      </c>
      <c r="F308" s="230" t="s">
        <v>1429</v>
      </c>
      <c r="G308" s="230" t="s">
        <v>1082</v>
      </c>
      <c r="H308" s="230" t="s">
        <v>1432</v>
      </c>
      <c r="I308" s="230" t="s">
        <v>1758</v>
      </c>
      <c r="J308" s="231" t="s">
        <v>1968</v>
      </c>
      <c r="K308" s="231" t="s">
        <v>2025</v>
      </c>
      <c r="L308" s="231" t="s">
        <v>2025</v>
      </c>
      <c r="M308" s="231"/>
      <c r="N308" s="231"/>
      <c r="O308" s="231"/>
      <c r="P308" s="232"/>
      <c r="Q308" s="399" t="str">
        <f>"오류수정."&amp;B308&amp;"."&amp;A308&amp;"."&amp;I308 &amp;"-" &amp;F308</f>
        <v>오류수정.4.서비스.247.04. 하천모니터링_2024.01.03 1page-실시간 하천 모니터링 기능 개선</v>
      </c>
    </row>
    <row r="309" spans="1:17">
      <c r="A309" s="374">
        <v>248</v>
      </c>
      <c r="B309" s="225" t="s">
        <v>190</v>
      </c>
      <c r="C309" s="230" t="s">
        <v>789</v>
      </c>
      <c r="D309" s="230" t="s">
        <v>788</v>
      </c>
      <c r="E309" s="230" t="s">
        <v>788</v>
      </c>
      <c r="F309" s="230" t="s">
        <v>1429</v>
      </c>
      <c r="G309" s="230" t="s">
        <v>1082</v>
      </c>
      <c r="H309" s="230" t="s">
        <v>1434</v>
      </c>
      <c r="I309" s="230" t="s">
        <v>1758</v>
      </c>
      <c r="J309" s="231" t="s">
        <v>1968</v>
      </c>
      <c r="K309" s="231" t="s">
        <v>2025</v>
      </c>
      <c r="L309" s="231" t="s">
        <v>2025</v>
      </c>
      <c r="M309" s="231"/>
      <c r="N309" s="231"/>
      <c r="O309" s="231"/>
      <c r="P309" s="232"/>
      <c r="Q309" s="399" t="str">
        <f>"오류수정."&amp;B309&amp;"."&amp;A309&amp;"."&amp;I309 &amp;"-" &amp;F309</f>
        <v>오류수정.4.서비스.248.04. 하천모니터링_2024.01.03 1page-실시간 하천 모니터링 기능 개선</v>
      </c>
    </row>
    <row r="310" spans="1:17" hidden="1">
      <c r="A310" s="224">
        <v>176</v>
      </c>
      <c r="B310" s="225" t="s">
        <v>190</v>
      </c>
      <c r="C310" s="405" t="s">
        <v>1585</v>
      </c>
      <c r="D310" s="405" t="s">
        <v>1585</v>
      </c>
      <c r="E310" s="405" t="s">
        <v>1637</v>
      </c>
      <c r="F310" s="405"/>
      <c r="G310" s="405" t="s">
        <v>1082</v>
      </c>
      <c r="H310" s="230" t="s">
        <v>1640</v>
      </c>
      <c r="I310" s="405" t="s">
        <v>1641</v>
      </c>
      <c r="J310" s="231" t="s">
        <v>1979</v>
      </c>
      <c r="K310" s="231" t="s">
        <v>2026</v>
      </c>
      <c r="L310" s="231" t="s">
        <v>2026</v>
      </c>
      <c r="M310" s="231"/>
      <c r="N310" s="231"/>
      <c r="O310" s="231"/>
      <c r="P310" s="232"/>
      <c r="Q310" s="399" t="str">
        <f>"오류수정."&amp;B310&amp;"."&amp;A310&amp;"."&amp;I310 &amp;"-" &amp;F310</f>
        <v>오류수정.4.서비스.176.01. 건축인허가_2024.01.03 11페이지-</v>
      </c>
    </row>
    <row r="311" spans="1:17" hidden="1">
      <c r="A311" s="373">
        <v>192</v>
      </c>
      <c r="B311" s="225" t="s">
        <v>190</v>
      </c>
      <c r="C311" s="405" t="s">
        <v>1643</v>
      </c>
      <c r="D311" s="405" t="s">
        <v>1665</v>
      </c>
      <c r="E311" s="230" t="s">
        <v>1666</v>
      </c>
      <c r="F311" s="230" t="s">
        <v>1669</v>
      </c>
      <c r="G311" s="230" t="s">
        <v>1082</v>
      </c>
      <c r="H311" s="230" t="s">
        <v>1671</v>
      </c>
      <c r="I311" s="405" t="s">
        <v>1672</v>
      </c>
      <c r="J311" s="231" t="s">
        <v>1979</v>
      </c>
      <c r="K311" s="231" t="s">
        <v>2026</v>
      </c>
      <c r="L311" s="231" t="s">
        <v>2026</v>
      </c>
      <c r="M311" s="231"/>
      <c r="N311" s="231"/>
      <c r="O311" s="231"/>
      <c r="P311" s="232"/>
      <c r="Q311" s="399" t="str">
        <f>"오류수정."&amp;B311&amp;"."&amp;A311&amp;"."&amp;I311 &amp;"-" &amp;F311</f>
        <v>오류수정.4.서비스.192.02. 문화재공간분석_2024.01.03 7page-현상변경 분석 기능 개선(문화재중심)</v>
      </c>
    </row>
    <row r="312" spans="1:17">
      <c r="A312" s="229">
        <v>249</v>
      </c>
      <c r="B312" s="225" t="s">
        <v>190</v>
      </c>
      <c r="C312" s="230" t="s">
        <v>789</v>
      </c>
      <c r="D312" s="230" t="s">
        <v>788</v>
      </c>
      <c r="E312" s="230" t="s">
        <v>788</v>
      </c>
      <c r="F312" s="230" t="s">
        <v>1429</v>
      </c>
      <c r="G312" s="230" t="s">
        <v>1082</v>
      </c>
      <c r="H312" s="230" t="s">
        <v>1436</v>
      </c>
      <c r="I312" s="230" t="s">
        <v>1758</v>
      </c>
      <c r="J312" s="231" t="s">
        <v>1968</v>
      </c>
      <c r="K312" s="231" t="s">
        <v>2026</v>
      </c>
      <c r="L312" s="231" t="s">
        <v>2026</v>
      </c>
      <c r="M312" s="231"/>
      <c r="N312" s="231"/>
      <c r="O312" s="231"/>
      <c r="P312" s="232"/>
      <c r="Q312" s="399" t="str">
        <f>"오류수정."&amp;B312&amp;"."&amp;A312&amp;"."&amp;I312 &amp;"-" &amp;F312</f>
        <v>오류수정.4.서비스.249.04. 하천모니터링_2024.01.03 1page-실시간 하천 모니터링 기능 개선</v>
      </c>
    </row>
    <row r="313" spans="1:17" s="391" customFormat="1">
      <c r="A313" s="224">
        <v>250</v>
      </c>
      <c r="B313" s="225" t="s">
        <v>190</v>
      </c>
      <c r="C313" s="230" t="s">
        <v>789</v>
      </c>
      <c r="D313" s="230" t="s">
        <v>788</v>
      </c>
      <c r="E313" s="230" t="s">
        <v>788</v>
      </c>
      <c r="F313" s="230" t="s">
        <v>1429</v>
      </c>
      <c r="G313" s="230" t="s">
        <v>1082</v>
      </c>
      <c r="H313" s="237" t="s">
        <v>1438</v>
      </c>
      <c r="I313" s="230" t="s">
        <v>1759</v>
      </c>
      <c r="J313" s="231" t="s">
        <v>1968</v>
      </c>
      <c r="K313" s="231" t="s">
        <v>2026</v>
      </c>
      <c r="L313" s="231" t="s">
        <v>2026</v>
      </c>
      <c r="M313" s="231"/>
      <c r="N313" s="231"/>
      <c r="O313" s="231"/>
      <c r="P313" s="232"/>
      <c r="Q313" s="399" t="str">
        <f>"오류수정."&amp;B313&amp;"."&amp;A313&amp;"."&amp;I313 &amp;"-" &amp;F313</f>
        <v>오류수정.4.서비스.250.04. 하천모니터링_2024.01.03 2page-실시간 하천 모니터링 기능 개선</v>
      </c>
    </row>
    <row r="314" spans="1:17" s="391" customFormat="1" hidden="1">
      <c r="A314" s="224">
        <v>193</v>
      </c>
      <c r="B314" s="225" t="s">
        <v>190</v>
      </c>
      <c r="C314" s="405" t="s">
        <v>1643</v>
      </c>
      <c r="D314" s="405" t="s">
        <v>1665</v>
      </c>
      <c r="E314" s="230" t="s">
        <v>1666</v>
      </c>
      <c r="F314" s="230" t="s">
        <v>1669</v>
      </c>
      <c r="G314" s="230" t="s">
        <v>1082</v>
      </c>
      <c r="H314" s="230" t="s">
        <v>1673</v>
      </c>
      <c r="I314" s="405" t="s">
        <v>1672</v>
      </c>
      <c r="J314" s="231" t="s">
        <v>1979</v>
      </c>
      <c r="K314" s="231" t="s">
        <v>2027</v>
      </c>
      <c r="L314" s="231" t="s">
        <v>2027</v>
      </c>
      <c r="M314" s="231"/>
      <c r="N314" s="231"/>
      <c r="O314" s="231"/>
      <c r="P314" s="232"/>
      <c r="Q314" s="399" t="str">
        <f>"오류수정."&amp;B314&amp;"."&amp;A314&amp;"."&amp;I314 &amp;"-" &amp;F314</f>
        <v>오류수정.4.서비스.193.02. 문화재공간분석_2024.01.03 7page-현상변경 분석 기능 개선(문화재중심)</v>
      </c>
    </row>
    <row r="315" spans="1:17" hidden="1">
      <c r="A315" s="374">
        <v>194</v>
      </c>
      <c r="B315" s="225" t="s">
        <v>190</v>
      </c>
      <c r="C315" s="405" t="s">
        <v>1643</v>
      </c>
      <c r="D315" s="405" t="s">
        <v>1665</v>
      </c>
      <c r="E315" s="230" t="s">
        <v>1666</v>
      </c>
      <c r="F315" s="230" t="s">
        <v>1669</v>
      </c>
      <c r="G315" s="230" t="s">
        <v>1082</v>
      </c>
      <c r="H315" s="230" t="s">
        <v>1674</v>
      </c>
      <c r="I315" s="405" t="s">
        <v>1672</v>
      </c>
      <c r="J315" s="231" t="s">
        <v>1979</v>
      </c>
      <c r="K315" s="231" t="s">
        <v>2027</v>
      </c>
      <c r="L315" s="231" t="s">
        <v>2027</v>
      </c>
      <c r="M315" s="231"/>
      <c r="N315" s="231"/>
      <c r="O315" s="231"/>
      <c r="P315" s="232"/>
      <c r="Q315" s="399" t="str">
        <f>"오류수정."&amp;B315&amp;"."&amp;A315&amp;"."&amp;I315 &amp;"-" &amp;F315</f>
        <v>오류수정.4.서비스.194.02. 문화재공간분석_2024.01.03 7page-현상변경 분석 기능 개선(문화재중심)</v>
      </c>
    </row>
    <row r="316" spans="1:17">
      <c r="A316" s="224">
        <v>251</v>
      </c>
      <c r="B316" s="225" t="s">
        <v>190</v>
      </c>
      <c r="C316" s="230" t="s">
        <v>789</v>
      </c>
      <c r="D316" s="230" t="s">
        <v>788</v>
      </c>
      <c r="E316" s="230" t="s">
        <v>788</v>
      </c>
      <c r="F316" s="230" t="s">
        <v>1429</v>
      </c>
      <c r="G316" s="230" t="s">
        <v>1082</v>
      </c>
      <c r="H316" s="230" t="s">
        <v>1440</v>
      </c>
      <c r="I316" s="230" t="s">
        <v>1759</v>
      </c>
      <c r="J316" s="231" t="s">
        <v>1968</v>
      </c>
      <c r="K316" s="231" t="s">
        <v>2027</v>
      </c>
      <c r="L316" s="231" t="s">
        <v>2027</v>
      </c>
      <c r="M316" s="231"/>
      <c r="N316" s="231"/>
      <c r="O316" s="231"/>
      <c r="P316" s="232"/>
      <c r="Q316" s="399" t="str">
        <f>"오류수정."&amp;B316&amp;"."&amp;A316&amp;"."&amp;I316 &amp;"-" &amp;F316</f>
        <v>오류수정.4.서비스.251.04. 하천모니터링_2024.01.03 2page-실시간 하천 모니터링 기능 개선</v>
      </c>
    </row>
    <row r="317" spans="1:17">
      <c r="A317" s="373">
        <v>252</v>
      </c>
      <c r="B317" s="225" t="s">
        <v>190</v>
      </c>
      <c r="C317" s="230" t="s">
        <v>789</v>
      </c>
      <c r="D317" s="230" t="s">
        <v>788</v>
      </c>
      <c r="E317" s="230" t="s">
        <v>788</v>
      </c>
      <c r="F317" s="230" t="s">
        <v>1429</v>
      </c>
      <c r="G317" s="230" t="s">
        <v>1082</v>
      </c>
      <c r="H317" s="230" t="s">
        <v>1442</v>
      </c>
      <c r="I317" s="230" t="s">
        <v>1759</v>
      </c>
      <c r="J317" s="231" t="s">
        <v>1968</v>
      </c>
      <c r="K317" s="231" t="s">
        <v>2027</v>
      </c>
      <c r="L317" s="231" t="s">
        <v>2027</v>
      </c>
      <c r="M317" s="231"/>
      <c r="N317" s="231"/>
      <c r="O317" s="231"/>
      <c r="P317" s="232"/>
      <c r="Q317" s="399" t="str">
        <f>"오류수정."&amp;B317&amp;"."&amp;A317&amp;"."&amp;I317 &amp;"-" &amp;F317</f>
        <v>오류수정.4.서비스.252.04. 하천모니터링_2024.01.03 2page-실시간 하천 모니터링 기능 개선</v>
      </c>
    </row>
    <row r="318" spans="1:17" hidden="1">
      <c r="A318" s="374">
        <v>199</v>
      </c>
      <c r="B318" s="225" t="s">
        <v>190</v>
      </c>
      <c r="C318" s="230" t="s">
        <v>1643</v>
      </c>
      <c r="D318" s="230" t="s">
        <v>1665</v>
      </c>
      <c r="E318" s="230" t="s">
        <v>1683</v>
      </c>
      <c r="F318" s="230" t="s">
        <v>1421</v>
      </c>
      <c r="G318" s="230" t="s">
        <v>1082</v>
      </c>
      <c r="H318" s="230" t="s">
        <v>1684</v>
      </c>
      <c r="I318" s="230" t="s">
        <v>1685</v>
      </c>
      <c r="J318" s="231" t="s">
        <v>1979</v>
      </c>
      <c r="K318" s="231" t="s">
        <v>2028</v>
      </c>
      <c r="L318" s="231" t="s">
        <v>2028</v>
      </c>
      <c r="M318" s="231"/>
      <c r="N318" s="231"/>
      <c r="O318" s="231"/>
      <c r="P318" s="232"/>
      <c r="Q318" s="399" t="str">
        <f>"오류수정."&amp;B318&amp;"."&amp;A318&amp;"."&amp;I318 &amp;"-" &amp;F318</f>
        <v>오류수정.4.서비스.199.02. 문화재공간분석_2024.01.03 14page-조망점 분석 기능 개선</v>
      </c>
    </row>
    <row r="319" spans="1:17" hidden="1">
      <c r="A319" s="224">
        <v>200</v>
      </c>
      <c r="B319" s="225" t="s">
        <v>190</v>
      </c>
      <c r="C319" s="230" t="s">
        <v>1643</v>
      </c>
      <c r="D319" s="230" t="s">
        <v>1665</v>
      </c>
      <c r="E319" s="230" t="s">
        <v>1683</v>
      </c>
      <c r="F319" s="230" t="s">
        <v>1421</v>
      </c>
      <c r="G319" s="230" t="s">
        <v>1082</v>
      </c>
      <c r="H319" s="230" t="s">
        <v>1686</v>
      </c>
      <c r="I319" s="230" t="s">
        <v>1685</v>
      </c>
      <c r="J319" s="231" t="s">
        <v>1979</v>
      </c>
      <c r="K319" s="231" t="s">
        <v>2028</v>
      </c>
      <c r="L319" s="231" t="s">
        <v>2028</v>
      </c>
      <c r="M319" s="231"/>
      <c r="N319" s="231"/>
      <c r="O319" s="231"/>
      <c r="P319" s="232"/>
      <c r="Q319" s="399" t="str">
        <f>"오류수정."&amp;B319&amp;"."&amp;A319&amp;"."&amp;I319 &amp;"-" &amp;F319</f>
        <v>오류수정.4.서비스.200.02. 문화재공간분석_2024.01.03 14page-조망점 분석 기능 개선</v>
      </c>
    </row>
    <row r="320" spans="1:17">
      <c r="A320" s="224">
        <v>253</v>
      </c>
      <c r="B320" s="225" t="s">
        <v>190</v>
      </c>
      <c r="C320" s="230" t="s">
        <v>789</v>
      </c>
      <c r="D320" s="230" t="s">
        <v>788</v>
      </c>
      <c r="E320" s="230" t="s">
        <v>788</v>
      </c>
      <c r="F320" s="230" t="s">
        <v>1429</v>
      </c>
      <c r="G320" s="230" t="s">
        <v>1082</v>
      </c>
      <c r="H320" s="237" t="s">
        <v>1444</v>
      </c>
      <c r="I320" s="230" t="s">
        <v>1759</v>
      </c>
      <c r="J320" s="231" t="s">
        <v>1968</v>
      </c>
      <c r="K320" s="231" t="s">
        <v>2028</v>
      </c>
      <c r="L320" s="231" t="s">
        <v>2028</v>
      </c>
      <c r="M320" s="231"/>
      <c r="N320" s="231"/>
      <c r="O320" s="231"/>
      <c r="P320" s="232"/>
      <c r="Q320" s="399" t="str">
        <f>"오류수정."&amp;B320&amp;"."&amp;A320&amp;"."&amp;I320 &amp;"-" &amp;F320</f>
        <v>오류수정.4.서비스.253.04. 하천모니터링_2024.01.03 2page-실시간 하천 모니터링 기능 개선</v>
      </c>
    </row>
    <row r="321" spans="1:17">
      <c r="A321" s="374">
        <v>254</v>
      </c>
      <c r="B321" s="225" t="s">
        <v>190</v>
      </c>
      <c r="C321" s="230" t="s">
        <v>789</v>
      </c>
      <c r="D321" s="230" t="s">
        <v>788</v>
      </c>
      <c r="E321" s="230" t="s">
        <v>788</v>
      </c>
      <c r="F321" s="230" t="s">
        <v>1429</v>
      </c>
      <c r="G321" s="230" t="s">
        <v>1082</v>
      </c>
      <c r="H321" s="230" t="s">
        <v>1446</v>
      </c>
      <c r="I321" s="230" t="s">
        <v>1759</v>
      </c>
      <c r="J321" s="231" t="s">
        <v>1968</v>
      </c>
      <c r="K321" s="231" t="s">
        <v>2028</v>
      </c>
      <c r="L321" s="231" t="s">
        <v>2028</v>
      </c>
      <c r="M321" s="231"/>
      <c r="N321" s="231"/>
      <c r="O321" s="231"/>
      <c r="P321" s="232"/>
      <c r="Q321" s="399" t="str">
        <f>"오류수정."&amp;B321&amp;"."&amp;A321&amp;"."&amp;I321 &amp;"-" &amp;F321</f>
        <v>오류수정.4.서비스.254.04. 하천모니터링_2024.01.03 2page-실시간 하천 모니터링 기능 개선</v>
      </c>
    </row>
    <row r="322" spans="1:17" hidden="1">
      <c r="A322" s="224">
        <v>202</v>
      </c>
      <c r="B322" s="225" t="s">
        <v>190</v>
      </c>
      <c r="C322" s="230" t="s">
        <v>1643</v>
      </c>
      <c r="D322" s="230" t="s">
        <v>1665</v>
      </c>
      <c r="E322" s="230" t="s">
        <v>1683</v>
      </c>
      <c r="F322" s="230"/>
      <c r="G322" s="230" t="s">
        <v>1082</v>
      </c>
      <c r="H322" s="230" t="s">
        <v>1689</v>
      </c>
      <c r="I322" s="230" t="s">
        <v>1688</v>
      </c>
      <c r="J322" s="231" t="s">
        <v>1979</v>
      </c>
      <c r="K322" s="231" t="s">
        <v>2029</v>
      </c>
      <c r="L322" s="231" t="s">
        <v>2029</v>
      </c>
      <c r="M322" s="231"/>
      <c r="N322" s="231"/>
      <c r="O322" s="231"/>
      <c r="P322" s="232"/>
      <c r="Q322" s="399" t="str">
        <f>"오류수정."&amp;B322&amp;"."&amp;A322&amp;"."&amp;I322 &amp;"-" &amp;F322</f>
        <v>오류수정.4.서비스.202.02. 문화재공간분석_2024.01.03 15page-</v>
      </c>
    </row>
    <row r="323" spans="1:17" hidden="1">
      <c r="A323" s="224">
        <v>203</v>
      </c>
      <c r="B323" s="225" t="s">
        <v>190</v>
      </c>
      <c r="C323" s="230" t="s">
        <v>1643</v>
      </c>
      <c r="D323" s="230" t="s">
        <v>1665</v>
      </c>
      <c r="E323" s="230" t="s">
        <v>1683</v>
      </c>
      <c r="F323" s="230"/>
      <c r="G323" s="230" t="s">
        <v>1082</v>
      </c>
      <c r="H323" s="230" t="s">
        <v>1690</v>
      </c>
      <c r="I323" s="230" t="s">
        <v>1688</v>
      </c>
      <c r="J323" s="231" t="s">
        <v>1979</v>
      </c>
      <c r="K323" s="231" t="s">
        <v>2029</v>
      </c>
      <c r="L323" s="231" t="s">
        <v>2029</v>
      </c>
      <c r="M323" s="231"/>
      <c r="N323" s="231"/>
      <c r="O323" s="231"/>
      <c r="P323" s="232"/>
      <c r="Q323" s="399" t="str">
        <f>"오류수정."&amp;B323&amp;"."&amp;A323&amp;"."&amp;I323 &amp;"-" &amp;F323</f>
        <v>오류수정.4.서비스.203.02. 문화재공간분석_2024.01.03 15page-</v>
      </c>
    </row>
    <row r="324" spans="1:17">
      <c r="A324" s="229">
        <v>255</v>
      </c>
      <c r="B324" s="225" t="s">
        <v>190</v>
      </c>
      <c r="C324" s="230" t="s">
        <v>789</v>
      </c>
      <c r="D324" s="230" t="s">
        <v>788</v>
      </c>
      <c r="E324" s="230" t="s">
        <v>788</v>
      </c>
      <c r="F324" s="230" t="s">
        <v>1429</v>
      </c>
      <c r="G324" s="230" t="s">
        <v>1082</v>
      </c>
      <c r="H324" s="230" t="s">
        <v>1448</v>
      </c>
      <c r="I324" s="230" t="s">
        <v>1760</v>
      </c>
      <c r="J324" s="231" t="s">
        <v>1968</v>
      </c>
      <c r="K324" s="231" t="s">
        <v>2029</v>
      </c>
      <c r="L324" s="231" t="s">
        <v>2029</v>
      </c>
      <c r="M324" s="231"/>
      <c r="N324" s="231"/>
      <c r="O324" s="231"/>
      <c r="P324" s="232"/>
      <c r="Q324" s="399" t="str">
        <f>"오류수정."&amp;B324&amp;"."&amp;A324&amp;"."&amp;I324 &amp;"-" &amp;F324</f>
        <v>오류수정.4.서비스.255.04. 하천모니터링_2024.01.03 3page-실시간 하천 모니터링 기능 개선</v>
      </c>
    </row>
    <row r="325" spans="1:17">
      <c r="A325" s="224">
        <v>256</v>
      </c>
      <c r="B325" s="225" t="s">
        <v>190</v>
      </c>
      <c r="C325" s="230" t="s">
        <v>789</v>
      </c>
      <c r="D325" s="230" t="s">
        <v>788</v>
      </c>
      <c r="E325" s="230" t="s">
        <v>788</v>
      </c>
      <c r="F325" s="230" t="s">
        <v>1429</v>
      </c>
      <c r="G325" s="230" t="s">
        <v>1082</v>
      </c>
      <c r="H325" s="230" t="s">
        <v>1450</v>
      </c>
      <c r="I325" s="230" t="s">
        <v>1760</v>
      </c>
      <c r="J325" s="231" t="s">
        <v>1968</v>
      </c>
      <c r="K325" s="231" t="s">
        <v>2029</v>
      </c>
      <c r="L325" s="231" t="s">
        <v>2029</v>
      </c>
      <c r="M325" s="231"/>
      <c r="N325" s="231"/>
      <c r="O325" s="231"/>
      <c r="P325" s="232"/>
      <c r="Q325" s="399" t="str">
        <f>"오류수정."&amp;B325&amp;"."&amp;A325&amp;"."&amp;I325 &amp;"-" &amp;F325</f>
        <v>오류수정.4.서비스.256.04. 하천모니터링_2024.01.03 3page-실시간 하천 모니터링 기능 개선</v>
      </c>
    </row>
    <row r="326" spans="1:17" hidden="1">
      <c r="A326" s="373">
        <v>204</v>
      </c>
      <c r="B326" s="225" t="s">
        <v>190</v>
      </c>
      <c r="C326" s="230" t="s">
        <v>1643</v>
      </c>
      <c r="D326" s="230" t="s">
        <v>1665</v>
      </c>
      <c r="E326" s="230" t="s">
        <v>1683</v>
      </c>
      <c r="F326" s="230" t="s">
        <v>1421</v>
      </c>
      <c r="G326" s="230" t="s">
        <v>1082</v>
      </c>
      <c r="H326" s="230" t="s">
        <v>1691</v>
      </c>
      <c r="I326" s="230" t="s">
        <v>1688</v>
      </c>
      <c r="J326" s="231" t="s">
        <v>1979</v>
      </c>
      <c r="K326" s="231" t="s">
        <v>2030</v>
      </c>
      <c r="L326" s="231" t="s">
        <v>2030</v>
      </c>
      <c r="M326" s="231"/>
      <c r="N326" s="231"/>
      <c r="O326" s="231"/>
      <c r="P326" s="232"/>
      <c r="Q326" s="399" t="str">
        <f>"오류수정."&amp;B326&amp;"."&amp;A326&amp;"."&amp;I326 &amp;"-" &amp;F326</f>
        <v>오류수정.4.서비스.204.02. 문화재공간분석_2024.01.03 15page-조망점 분석 기능 개선</v>
      </c>
    </row>
    <row r="327" spans="1:17" hidden="1">
      <c r="A327" s="374">
        <v>206</v>
      </c>
      <c r="B327" s="225" t="s">
        <v>190</v>
      </c>
      <c r="C327" s="230" t="s">
        <v>1643</v>
      </c>
      <c r="D327" s="230" t="s">
        <v>1665</v>
      </c>
      <c r="E327" s="230" t="s">
        <v>1683</v>
      </c>
      <c r="F327" s="230" t="s">
        <v>1421</v>
      </c>
      <c r="G327" s="230" t="s">
        <v>1082</v>
      </c>
      <c r="H327" s="230" t="s">
        <v>1693</v>
      </c>
      <c r="I327" s="230" t="s">
        <v>1694</v>
      </c>
      <c r="J327" s="231" t="s">
        <v>1979</v>
      </c>
      <c r="K327" s="231" t="s">
        <v>2030</v>
      </c>
      <c r="L327" s="231" t="s">
        <v>2030</v>
      </c>
      <c r="M327" s="231"/>
      <c r="N327" s="231"/>
      <c r="O327" s="231"/>
      <c r="P327" s="232"/>
      <c r="Q327" s="399" t="str">
        <f>"오류수정."&amp;B327&amp;"."&amp;A327&amp;"."&amp;I327 &amp;"-" &amp;F327</f>
        <v>오류수정.4.서비스.206.02. 문화재공간분석_2024.01.03 17page-조망점 분석 기능 개선</v>
      </c>
    </row>
    <row r="328" spans="1:17">
      <c r="A328" s="224">
        <v>257</v>
      </c>
      <c r="B328" s="225" t="s">
        <v>190</v>
      </c>
      <c r="C328" s="230" t="s">
        <v>789</v>
      </c>
      <c r="D328" s="230" t="s">
        <v>788</v>
      </c>
      <c r="E328" s="230" t="s">
        <v>788</v>
      </c>
      <c r="F328" s="230" t="s">
        <v>1429</v>
      </c>
      <c r="G328" s="230" t="s">
        <v>1082</v>
      </c>
      <c r="H328" s="230" t="s">
        <v>1452</v>
      </c>
      <c r="I328" s="230" t="s">
        <v>1760</v>
      </c>
      <c r="J328" s="231" t="s">
        <v>1968</v>
      </c>
      <c r="K328" s="231" t="s">
        <v>2030</v>
      </c>
      <c r="L328" s="231" t="s">
        <v>2030</v>
      </c>
      <c r="M328" s="231"/>
      <c r="N328" s="231"/>
      <c r="O328" s="231"/>
      <c r="P328" s="232"/>
      <c r="Q328" s="399" t="str">
        <f>"오류수정."&amp;B328&amp;"."&amp;A328&amp;"."&amp;I328 &amp;"-" &amp;F328</f>
        <v>오류수정.4.서비스.257.04. 하천모니터링_2024.01.03 3page-실시간 하천 모니터링 기능 개선</v>
      </c>
    </row>
    <row r="329" spans="1:17">
      <c r="A329" s="373">
        <v>258</v>
      </c>
      <c r="B329" s="225" t="s">
        <v>190</v>
      </c>
      <c r="C329" s="230" t="s">
        <v>789</v>
      </c>
      <c r="D329" s="230" t="s">
        <v>788</v>
      </c>
      <c r="E329" s="230" t="s">
        <v>788</v>
      </c>
      <c r="F329" s="230" t="s">
        <v>1429</v>
      </c>
      <c r="G329" s="230" t="s">
        <v>1082</v>
      </c>
      <c r="H329" s="230" t="s">
        <v>1454</v>
      </c>
      <c r="I329" s="230" t="s">
        <v>1760</v>
      </c>
      <c r="J329" s="231" t="s">
        <v>1968</v>
      </c>
      <c r="K329" s="231" t="s">
        <v>2030</v>
      </c>
      <c r="L329" s="231" t="s">
        <v>2030</v>
      </c>
      <c r="M329" s="231"/>
      <c r="N329" s="231"/>
      <c r="O329" s="231"/>
      <c r="P329" s="232"/>
      <c r="Q329" s="399" t="str">
        <f>"오류수정."&amp;B329&amp;"."&amp;A329&amp;"."&amp;I329 &amp;"-" &amp;F329</f>
        <v>오류수정.4.서비스.258.04. 하천모니터링_2024.01.03 3page-실시간 하천 모니터링 기능 개선</v>
      </c>
    </row>
    <row r="330" spans="1:17" hidden="1">
      <c r="A330" s="229">
        <v>207</v>
      </c>
      <c r="B330" s="225" t="s">
        <v>190</v>
      </c>
      <c r="C330" s="230" t="s">
        <v>1643</v>
      </c>
      <c r="D330" s="230" t="s">
        <v>1665</v>
      </c>
      <c r="E330" s="230" t="s">
        <v>1683</v>
      </c>
      <c r="F330" s="230" t="s">
        <v>1421</v>
      </c>
      <c r="G330" s="230" t="s">
        <v>1082</v>
      </c>
      <c r="H330" s="230" t="s">
        <v>1695</v>
      </c>
      <c r="I330" s="230" t="s">
        <v>1696</v>
      </c>
      <c r="J330" s="231" t="s">
        <v>1979</v>
      </c>
      <c r="K330" s="231" t="s">
        <v>2031</v>
      </c>
      <c r="L330" s="231" t="s">
        <v>2031</v>
      </c>
      <c r="M330" s="231"/>
      <c r="N330" s="231"/>
      <c r="O330" s="231"/>
      <c r="P330" s="232"/>
      <c r="Q330" s="399" t="str">
        <f>"오류수정."&amp;B330&amp;"."&amp;A330&amp;"."&amp;I330 &amp;"-" &amp;F330</f>
        <v>오류수정.4.서비스.207.02. 문화재공간분석_2024.01.03 18page-조망점 분석 기능 개선</v>
      </c>
    </row>
    <row r="331" spans="1:17" hidden="1">
      <c r="A331" s="373">
        <v>213</v>
      </c>
      <c r="B331" s="225" t="s">
        <v>190</v>
      </c>
      <c r="C331" s="230" t="s">
        <v>1643</v>
      </c>
      <c r="D331" s="230" t="s">
        <v>1703</v>
      </c>
      <c r="E331" s="230" t="s">
        <v>1704</v>
      </c>
      <c r="F331" s="230"/>
      <c r="G331" s="230" t="s">
        <v>1082</v>
      </c>
      <c r="H331" s="230" t="s">
        <v>1705</v>
      </c>
      <c r="I331" s="230" t="s">
        <v>1706</v>
      </c>
      <c r="J331" s="231" t="s">
        <v>1979</v>
      </c>
      <c r="K331" s="231" t="s">
        <v>2031</v>
      </c>
      <c r="L331" s="231" t="s">
        <v>2031</v>
      </c>
      <c r="M331" s="231"/>
      <c r="N331" s="231"/>
      <c r="O331" s="231"/>
      <c r="P331" s="232"/>
      <c r="Q331" s="399" t="str">
        <f>"오류수정."&amp;B331&amp;"."&amp;A331&amp;"."&amp;I331 &amp;"-" &amp;F331</f>
        <v>오류수정.4.서비스.213.02. 문화재공간분석_2024.01.03 20page-</v>
      </c>
    </row>
    <row r="332" spans="1:17">
      <c r="A332" s="224">
        <v>259</v>
      </c>
      <c r="B332" s="225" t="s">
        <v>190</v>
      </c>
      <c r="C332" s="230" t="s">
        <v>789</v>
      </c>
      <c r="D332" s="230" t="s">
        <v>788</v>
      </c>
      <c r="E332" s="230" t="s">
        <v>788</v>
      </c>
      <c r="F332" s="230" t="s">
        <v>1429</v>
      </c>
      <c r="G332" s="230" t="s">
        <v>1082</v>
      </c>
      <c r="H332" s="230" t="s">
        <v>1456</v>
      </c>
      <c r="I332" s="230" t="s">
        <v>1760</v>
      </c>
      <c r="J332" s="231" t="s">
        <v>1968</v>
      </c>
      <c r="K332" s="231" t="s">
        <v>2031</v>
      </c>
      <c r="L332" s="231" t="s">
        <v>2031</v>
      </c>
      <c r="M332" s="231"/>
      <c r="N332" s="231"/>
      <c r="O332" s="231"/>
      <c r="P332" s="232"/>
      <c r="Q332" s="399" t="str">
        <f>"오류수정."&amp;B332&amp;"."&amp;A332&amp;"."&amp;I332 &amp;"-" &amp;F332</f>
        <v>오류수정.4.서비스.259.04. 하천모니터링_2024.01.03 3page-실시간 하천 모니터링 기능 개선</v>
      </c>
    </row>
    <row r="333" spans="1:17">
      <c r="A333" s="374">
        <v>260</v>
      </c>
      <c r="B333" s="225" t="s">
        <v>190</v>
      </c>
      <c r="C333" s="230" t="s">
        <v>789</v>
      </c>
      <c r="D333" s="230" t="s">
        <v>788</v>
      </c>
      <c r="E333" s="230" t="s">
        <v>788</v>
      </c>
      <c r="F333" s="230" t="s">
        <v>1429</v>
      </c>
      <c r="G333" s="230" t="s">
        <v>1082</v>
      </c>
      <c r="H333" s="230" t="s">
        <v>1458</v>
      </c>
      <c r="I333" s="230" t="s">
        <v>1761</v>
      </c>
      <c r="J333" s="231" t="s">
        <v>1968</v>
      </c>
      <c r="K333" s="231" t="s">
        <v>2031</v>
      </c>
      <c r="L333" s="231" t="s">
        <v>2031</v>
      </c>
      <c r="M333" s="231"/>
      <c r="N333" s="231"/>
      <c r="O333" s="231"/>
      <c r="P333" s="232"/>
      <c r="Q333" s="399" t="str">
        <f>"오류수정."&amp;B333&amp;"."&amp;A333&amp;"."&amp;I333 &amp;"-" &amp;F333</f>
        <v>오류수정.4.서비스.260.04. 하천모니터링_2024.01.03 4page-실시간 하천 모니터링 기능 개선</v>
      </c>
    </row>
    <row r="334" spans="1:17" hidden="1">
      <c r="A334" s="224">
        <v>214</v>
      </c>
      <c r="B334" s="225" t="s">
        <v>190</v>
      </c>
      <c r="C334" s="230" t="s">
        <v>1643</v>
      </c>
      <c r="D334" s="230" t="s">
        <v>1703</v>
      </c>
      <c r="E334" s="230" t="s">
        <v>1704</v>
      </c>
      <c r="F334" s="230"/>
      <c r="G334" s="230" t="s">
        <v>1082</v>
      </c>
      <c r="H334" s="230" t="s">
        <v>1707</v>
      </c>
      <c r="I334" s="230" t="s">
        <v>1706</v>
      </c>
      <c r="J334" s="231" t="s">
        <v>1979</v>
      </c>
      <c r="K334" s="231" t="s">
        <v>2032</v>
      </c>
      <c r="L334" s="231" t="s">
        <v>2032</v>
      </c>
      <c r="M334" s="231"/>
      <c r="N334" s="231"/>
      <c r="O334" s="231"/>
      <c r="P334" s="232"/>
      <c r="Q334" s="399" t="str">
        <f>"오류수정."&amp;B334&amp;"."&amp;A334&amp;"."&amp;I334 &amp;"-" &amp;F334</f>
        <v>오류수정.4.서비스.214.02. 문화재공간분석_2024.01.03 20page-</v>
      </c>
    </row>
    <row r="335" spans="1:17" hidden="1">
      <c r="A335" s="373">
        <v>219</v>
      </c>
      <c r="B335" s="225" t="s">
        <v>190</v>
      </c>
      <c r="C335" s="230" t="s">
        <v>1710</v>
      </c>
      <c r="D335" s="230" t="s">
        <v>743</v>
      </c>
      <c r="E335" s="230" t="s">
        <v>1715</v>
      </c>
      <c r="F335" s="230" t="s">
        <v>1716</v>
      </c>
      <c r="G335" s="230" t="s">
        <v>1082</v>
      </c>
      <c r="H335" s="230" t="s">
        <v>1720</v>
      </c>
      <c r="I335" s="230" t="s">
        <v>1721</v>
      </c>
      <c r="J335" s="231" t="s">
        <v>1979</v>
      </c>
      <c r="K335" s="231" t="s">
        <v>2032</v>
      </c>
      <c r="L335" s="231" t="s">
        <v>2032</v>
      </c>
      <c r="M335" s="231"/>
      <c r="N335" s="231"/>
      <c r="O335" s="231"/>
      <c r="P335" s="232"/>
      <c r="Q335" s="399" t="str">
        <f>"오류수정."&amp;B335&amp;"."&amp;A335&amp;"."&amp;I335 &amp;"-" &amp;F335</f>
        <v>오류수정.4.서비스.219.03. 도로점용인허가_2024.01.09 8page-점용허가금지구간 가시화 기능 개선</v>
      </c>
    </row>
    <row r="336" spans="1:17" hidden="1">
      <c r="A336" s="374">
        <v>220</v>
      </c>
      <c r="B336" s="225" t="s">
        <v>190</v>
      </c>
      <c r="C336" s="230" t="s">
        <v>1710</v>
      </c>
      <c r="D336" s="230" t="s">
        <v>743</v>
      </c>
      <c r="E336" s="230" t="s">
        <v>1715</v>
      </c>
      <c r="F336" s="230" t="s">
        <v>1716</v>
      </c>
      <c r="G336" s="230" t="s">
        <v>1082</v>
      </c>
      <c r="H336" s="230" t="s">
        <v>1722</v>
      </c>
      <c r="I336" s="230" t="s">
        <v>1721</v>
      </c>
      <c r="J336" s="231" t="s">
        <v>1979</v>
      </c>
      <c r="K336" s="231" t="s">
        <v>2033</v>
      </c>
      <c r="L336" s="231" t="s">
        <v>2033</v>
      </c>
      <c r="M336" s="231"/>
      <c r="N336" s="231"/>
      <c r="O336" s="231"/>
      <c r="P336" s="232"/>
      <c r="Q336" s="399" t="str">
        <f>"오류수정."&amp;B336&amp;"."&amp;A336&amp;"."&amp;I336 &amp;"-" &amp;F336</f>
        <v>오류수정.4.서비스.220.03. 도로점용인허가_2024.01.09 8page-점용허가금지구간 가시화 기능 개선</v>
      </c>
    </row>
    <row r="337" spans="1:17" hidden="1">
      <c r="A337" s="224">
        <v>221</v>
      </c>
      <c r="B337" s="225" t="s">
        <v>190</v>
      </c>
      <c r="C337" s="230" t="s">
        <v>1710</v>
      </c>
      <c r="D337" s="230" t="s">
        <v>743</v>
      </c>
      <c r="E337" s="230" t="s">
        <v>1715</v>
      </c>
      <c r="F337" s="230" t="s">
        <v>1716</v>
      </c>
      <c r="G337" s="230" t="s">
        <v>1082</v>
      </c>
      <c r="H337" s="230" t="s">
        <v>1723</v>
      </c>
      <c r="I337" s="230" t="s">
        <v>1724</v>
      </c>
      <c r="J337" s="231" t="s">
        <v>1979</v>
      </c>
      <c r="K337" s="231" t="s">
        <v>2033</v>
      </c>
      <c r="L337" s="231" t="s">
        <v>2033</v>
      </c>
      <c r="M337" s="231"/>
      <c r="N337" s="231"/>
      <c r="O337" s="231"/>
      <c r="P337" s="232"/>
      <c r="Q337" s="399" t="str">
        <f>"오류수정."&amp;B337&amp;"."&amp;A337&amp;"."&amp;I337 &amp;"-" &amp;F337</f>
        <v>오류수정.4.서비스.221.03. 도로점용인허가_2024.01.09 9page-점용허가금지구간 가시화 기능 개선</v>
      </c>
    </row>
    <row r="338" spans="1:17">
      <c r="A338" s="224">
        <v>179</v>
      </c>
      <c r="B338" s="225" t="s">
        <v>190</v>
      </c>
      <c r="C338" s="405" t="s">
        <v>1643</v>
      </c>
      <c r="D338" s="405" t="s">
        <v>1644</v>
      </c>
      <c r="E338" s="405" t="s">
        <v>1645</v>
      </c>
      <c r="F338" s="405" t="s">
        <v>1416</v>
      </c>
      <c r="G338" s="405" t="s">
        <v>1080</v>
      </c>
      <c r="H338" s="230" t="s">
        <v>1648</v>
      </c>
      <c r="I338" s="405" t="s">
        <v>1647</v>
      </c>
      <c r="J338" s="231" t="s">
        <v>1968</v>
      </c>
      <c r="K338" s="231" t="s">
        <v>2033</v>
      </c>
      <c r="L338" s="231" t="s">
        <v>2033</v>
      </c>
      <c r="M338" s="231"/>
      <c r="N338" s="231"/>
      <c r="O338" s="231"/>
      <c r="P338" s="232"/>
      <c r="Q338" s="399" t="str">
        <f>"오류수정."&amp;B338&amp;"."&amp;A338&amp;"."&amp;I338 &amp;"-" &amp;F338</f>
        <v>오류수정.4.서비스.179.02. 문화재공간분석_2024.01.03 1page-문화재 검색 기능 개선</v>
      </c>
    </row>
    <row r="339" spans="1:17" s="391" customFormat="1">
      <c r="A339" s="229">
        <v>180</v>
      </c>
      <c r="B339" s="225" t="s">
        <v>190</v>
      </c>
      <c r="C339" s="405" t="s">
        <v>1643</v>
      </c>
      <c r="D339" s="405" t="s">
        <v>1644</v>
      </c>
      <c r="E339" s="405" t="s">
        <v>1645</v>
      </c>
      <c r="F339" s="405" t="s">
        <v>1416</v>
      </c>
      <c r="G339" s="405" t="s">
        <v>1080</v>
      </c>
      <c r="H339" s="230" t="s">
        <v>1649</v>
      </c>
      <c r="I339" s="405" t="s">
        <v>1650</v>
      </c>
      <c r="J339" s="231" t="s">
        <v>1968</v>
      </c>
      <c r="K339" s="231" t="s">
        <v>2033</v>
      </c>
      <c r="L339" s="231" t="s">
        <v>2033</v>
      </c>
      <c r="M339" s="231"/>
      <c r="N339" s="231"/>
      <c r="O339" s="231"/>
      <c r="P339" s="232"/>
      <c r="Q339" s="399" t="str">
        <f>"오류수정."&amp;B339&amp;"."&amp;A339&amp;"."&amp;I339 &amp;"-" &amp;F339</f>
        <v>오류수정.4.서비스.180.02. 문화재공간분석_2024.01.03 2page-문화재 검색 기능 개선</v>
      </c>
    </row>
    <row r="340" spans="1:17" hidden="1">
      <c r="A340" s="373">
        <v>222</v>
      </c>
      <c r="B340" s="225" t="s">
        <v>190</v>
      </c>
      <c r="C340" s="230" t="s">
        <v>1710</v>
      </c>
      <c r="D340" s="230" t="s">
        <v>743</v>
      </c>
      <c r="E340" s="230" t="s">
        <v>1715</v>
      </c>
      <c r="F340" s="230" t="s">
        <v>1716</v>
      </c>
      <c r="G340" s="230" t="s">
        <v>1082</v>
      </c>
      <c r="H340" s="230" t="s">
        <v>1725</v>
      </c>
      <c r="I340" s="230" t="s">
        <v>1726</v>
      </c>
      <c r="J340" s="231" t="s">
        <v>1979</v>
      </c>
      <c r="K340" s="231" t="s">
        <v>2105</v>
      </c>
      <c r="L340" s="231" t="s">
        <v>2105</v>
      </c>
      <c r="M340" s="231"/>
      <c r="N340" s="231"/>
      <c r="O340" s="231"/>
      <c r="P340" s="232"/>
      <c r="Q340" s="399" t="str">
        <f>"오류수정."&amp;B340&amp;"."&amp;A340&amp;"."&amp;I340 &amp;"-" &amp;F340</f>
        <v>오류수정.4.서비스.222.03. 도로점용인허가_2024.01.09 10page-점용허가금지구간 가시화 기능 개선</v>
      </c>
    </row>
    <row r="341" spans="1:17" hidden="1">
      <c r="A341" s="373">
        <v>225</v>
      </c>
      <c r="B341" s="225" t="s">
        <v>190</v>
      </c>
      <c r="C341" s="230" t="s">
        <v>1710</v>
      </c>
      <c r="D341" s="230" t="s">
        <v>743</v>
      </c>
      <c r="E341" s="230" t="s">
        <v>1715</v>
      </c>
      <c r="F341" s="230" t="s">
        <v>1716</v>
      </c>
      <c r="G341" s="230" t="s">
        <v>1082</v>
      </c>
      <c r="H341" s="230" t="s">
        <v>1729</v>
      </c>
      <c r="I341" s="230" t="s">
        <v>1726</v>
      </c>
      <c r="J341" s="231" t="s">
        <v>1979</v>
      </c>
      <c r="K341" s="231" t="s">
        <v>2105</v>
      </c>
      <c r="L341" s="231" t="s">
        <v>2105</v>
      </c>
      <c r="M341" s="231"/>
      <c r="N341" s="231"/>
      <c r="O341" s="231"/>
      <c r="P341" s="232"/>
      <c r="Q341" s="399" t="str">
        <f>"오류수정."&amp;B341&amp;"."&amp;A341&amp;"."&amp;I341 &amp;"-" &amp;F341</f>
        <v>오류수정.4.서비스.225.03. 도로점용인허가_2024.01.09 10page-점용허가금지구간 가시화 기능 개선</v>
      </c>
    </row>
    <row r="342" spans="1:17">
      <c r="A342" s="374">
        <v>181</v>
      </c>
      <c r="B342" s="225" t="s">
        <v>190</v>
      </c>
      <c r="C342" s="405" t="s">
        <v>1643</v>
      </c>
      <c r="D342" s="405" t="s">
        <v>1644</v>
      </c>
      <c r="E342" s="405" t="s">
        <v>1651</v>
      </c>
      <c r="F342" s="405" t="s">
        <v>1652</v>
      </c>
      <c r="G342" s="405" t="s">
        <v>1080</v>
      </c>
      <c r="H342" s="230" t="s">
        <v>1653</v>
      </c>
      <c r="I342" s="405" t="s">
        <v>1654</v>
      </c>
      <c r="J342" s="231" t="s">
        <v>1968</v>
      </c>
      <c r="K342" s="231" t="s">
        <v>2105</v>
      </c>
      <c r="L342" s="231" t="s">
        <v>2105</v>
      </c>
      <c r="M342" s="231"/>
      <c r="N342" s="231"/>
      <c r="O342" s="231"/>
      <c r="P342" s="232"/>
      <c r="Q342" s="399" t="str">
        <f>"오류수정."&amp;B342&amp;"."&amp;A342&amp;"."&amp;I342 &amp;"-" &amp;F342</f>
        <v>오류수정.4.서비스.181.02. 문화재공간분석_2024.01.03 3page-국유재산 필지 관리 기능 개선</v>
      </c>
    </row>
    <row r="343" spans="1:17">
      <c r="A343" s="224">
        <v>182</v>
      </c>
      <c r="B343" s="225" t="s">
        <v>190</v>
      </c>
      <c r="C343" s="405" t="s">
        <v>1643</v>
      </c>
      <c r="D343" s="405" t="s">
        <v>1644</v>
      </c>
      <c r="E343" s="405" t="s">
        <v>1651</v>
      </c>
      <c r="F343" s="405" t="s">
        <v>1652</v>
      </c>
      <c r="G343" s="405" t="s">
        <v>1080</v>
      </c>
      <c r="H343" s="230" t="s">
        <v>1655</v>
      </c>
      <c r="I343" s="405" t="s">
        <v>1654</v>
      </c>
      <c r="J343" s="231" t="s">
        <v>1968</v>
      </c>
      <c r="K343" s="231" t="s">
        <v>2105</v>
      </c>
      <c r="L343" s="231" t="s">
        <v>2105</v>
      </c>
      <c r="M343" s="231"/>
      <c r="N343" s="231"/>
      <c r="O343" s="231"/>
      <c r="P343" s="232"/>
      <c r="Q343" s="399" t="str">
        <f>"오류수정."&amp;B343&amp;"."&amp;A343&amp;"."&amp;I343 &amp;"-" &amp;F343</f>
        <v>오류수정.4.서비스.182.02. 문화재공간분석_2024.01.03 3page-국유재산 필지 관리 기능 개선</v>
      </c>
    </row>
    <row r="344" spans="1:17" s="391" customFormat="1" hidden="1">
      <c r="A344" s="224">
        <v>226</v>
      </c>
      <c r="B344" s="225" t="s">
        <v>190</v>
      </c>
      <c r="C344" s="230" t="s">
        <v>1710</v>
      </c>
      <c r="D344" s="230" t="s">
        <v>743</v>
      </c>
      <c r="E344" s="230" t="s">
        <v>1715</v>
      </c>
      <c r="F344" s="230" t="s">
        <v>1716</v>
      </c>
      <c r="G344" s="230" t="s">
        <v>1082</v>
      </c>
      <c r="H344" s="230" t="s">
        <v>1730</v>
      </c>
      <c r="I344" s="230" t="s">
        <v>1731</v>
      </c>
      <c r="J344" s="231" t="s">
        <v>1979</v>
      </c>
      <c r="K344" s="231" t="s">
        <v>2107</v>
      </c>
      <c r="L344" s="231" t="s">
        <v>2107</v>
      </c>
      <c r="M344" s="231"/>
      <c r="N344" s="231"/>
      <c r="O344" s="231"/>
      <c r="P344" s="232"/>
      <c r="Q344" s="399" t="str">
        <f>"오류수정."&amp;B344&amp;"."&amp;A344&amp;"."&amp;I344 &amp;"-" &amp;F344</f>
        <v>오류수정.4.서비스.226.03. 도로점용인허가_2024.01.09 11page-점용허가금지구간 가시화 기능 개선</v>
      </c>
    </row>
    <row r="345" spans="1:17" hidden="1">
      <c r="A345" s="374">
        <v>227</v>
      </c>
      <c r="B345" s="225" t="s">
        <v>190</v>
      </c>
      <c r="C345" s="230" t="s">
        <v>1710</v>
      </c>
      <c r="D345" s="230" t="s">
        <v>743</v>
      </c>
      <c r="E345" s="230" t="s">
        <v>1715</v>
      </c>
      <c r="F345" s="230" t="s">
        <v>1716</v>
      </c>
      <c r="G345" s="230" t="s">
        <v>1082</v>
      </c>
      <c r="H345" s="230" t="s">
        <v>1732</v>
      </c>
      <c r="I345" s="230" t="s">
        <v>1731</v>
      </c>
      <c r="J345" s="231" t="s">
        <v>1979</v>
      </c>
      <c r="K345" s="231" t="s">
        <v>2107</v>
      </c>
      <c r="L345" s="231" t="s">
        <v>2107</v>
      </c>
      <c r="M345" s="231"/>
      <c r="N345" s="231"/>
      <c r="O345" s="231"/>
      <c r="P345" s="232"/>
      <c r="Q345" s="399" t="str">
        <f>"오류수정."&amp;B345&amp;"."&amp;A345&amp;"."&amp;I345 &amp;"-" &amp;F345</f>
        <v>오류수정.4.서비스.227.03. 도로점용인허가_2024.01.09 11page-점용허가금지구간 가시화 기능 개선</v>
      </c>
    </row>
    <row r="346" spans="1:17" s="391" customFormat="1">
      <c r="A346" s="373">
        <v>183</v>
      </c>
      <c r="B346" s="225" t="s">
        <v>190</v>
      </c>
      <c r="C346" s="405" t="s">
        <v>1643</v>
      </c>
      <c r="D346" s="405" t="s">
        <v>1644</v>
      </c>
      <c r="E346" s="405" t="s">
        <v>1651</v>
      </c>
      <c r="F346" s="405" t="s">
        <v>1652</v>
      </c>
      <c r="G346" s="405" t="s">
        <v>1080</v>
      </c>
      <c r="H346" s="230" t="s">
        <v>1656</v>
      </c>
      <c r="I346" s="405" t="s">
        <v>1654</v>
      </c>
      <c r="J346" s="231" t="s">
        <v>1968</v>
      </c>
      <c r="K346" s="231" t="s">
        <v>2107</v>
      </c>
      <c r="L346" s="231" t="s">
        <v>2107</v>
      </c>
      <c r="M346" s="231"/>
      <c r="N346" s="231"/>
      <c r="O346" s="231"/>
      <c r="P346" s="232"/>
      <c r="Q346" s="399" t="str">
        <f>"오류수정."&amp;B346&amp;"."&amp;A346&amp;"."&amp;I346 &amp;"-" &amp;F346</f>
        <v>오류수정.4.서비스.183.02. 문화재공간분석_2024.01.03 3page-국유재산 필지 관리 기능 개선</v>
      </c>
    </row>
    <row r="347" spans="1:17">
      <c r="A347" s="224">
        <v>184</v>
      </c>
      <c r="B347" s="225" t="s">
        <v>190</v>
      </c>
      <c r="C347" s="405" t="s">
        <v>1643</v>
      </c>
      <c r="D347" s="405" t="s">
        <v>1644</v>
      </c>
      <c r="E347" s="405" t="s">
        <v>1651</v>
      </c>
      <c r="F347" s="405" t="s">
        <v>1652</v>
      </c>
      <c r="G347" s="405" t="s">
        <v>1080</v>
      </c>
      <c r="H347" s="230" t="s">
        <v>1657</v>
      </c>
      <c r="I347" s="405" t="s">
        <v>1658</v>
      </c>
      <c r="J347" s="231" t="s">
        <v>1968</v>
      </c>
      <c r="K347" s="231" t="s">
        <v>2107</v>
      </c>
      <c r="L347" s="231" t="s">
        <v>2107</v>
      </c>
      <c r="M347" s="231"/>
      <c r="N347" s="231"/>
      <c r="O347" s="231"/>
      <c r="P347" s="232"/>
      <c r="Q347" s="399" t="str">
        <f>"오류수정."&amp;B347&amp;"."&amp;A347&amp;"."&amp;I347 &amp;"-" &amp;F347</f>
        <v>오류수정.4.서비스.184.02. 문화재공간분석_2024.01.03 4page-국유재산 필지 관리 기능 개선</v>
      </c>
    </row>
    <row r="348" spans="1:17" hidden="1">
      <c r="A348" s="374">
        <v>230</v>
      </c>
      <c r="B348" s="225" t="s">
        <v>190</v>
      </c>
      <c r="C348" s="230" t="s">
        <v>1710</v>
      </c>
      <c r="D348" s="230" t="s">
        <v>743</v>
      </c>
      <c r="E348" s="230" t="s">
        <v>1715</v>
      </c>
      <c r="F348" s="230" t="s">
        <v>1716</v>
      </c>
      <c r="G348" s="230" t="s">
        <v>1082</v>
      </c>
      <c r="H348" s="230" t="s">
        <v>1735</v>
      </c>
      <c r="I348" s="230" t="s">
        <v>1731</v>
      </c>
      <c r="J348" s="231" t="s">
        <v>1979</v>
      </c>
      <c r="K348" s="231" t="s">
        <v>2109</v>
      </c>
      <c r="L348" s="231" t="s">
        <v>2109</v>
      </c>
      <c r="M348" s="231"/>
      <c r="N348" s="231"/>
      <c r="O348" s="231"/>
      <c r="P348" s="232"/>
      <c r="Q348" s="399" t="str">
        <f>"오류수정."&amp;B348&amp;"."&amp;A348&amp;"."&amp;I348 &amp;"-" &amp;F348</f>
        <v>오류수정.4.서비스.230.03. 도로점용인허가_2024.01.09 11page-점용허가금지구간 가시화 기능 개선</v>
      </c>
    </row>
    <row r="349" spans="1:17" hidden="1">
      <c r="A349" s="373">
        <v>231</v>
      </c>
      <c r="B349" s="225" t="s">
        <v>190</v>
      </c>
      <c r="C349" s="230" t="s">
        <v>1710</v>
      </c>
      <c r="D349" s="230" t="s">
        <v>743</v>
      </c>
      <c r="E349" s="230" t="s">
        <v>1715</v>
      </c>
      <c r="F349" s="230" t="s">
        <v>1716</v>
      </c>
      <c r="G349" s="230" t="s">
        <v>1082</v>
      </c>
      <c r="H349" s="230" t="s">
        <v>1736</v>
      </c>
      <c r="I349" s="230" t="s">
        <v>1731</v>
      </c>
      <c r="J349" s="231" t="s">
        <v>1979</v>
      </c>
      <c r="K349" s="231" t="s">
        <v>2109</v>
      </c>
      <c r="L349" s="231" t="s">
        <v>2109</v>
      </c>
      <c r="M349" s="231"/>
      <c r="N349" s="231"/>
      <c r="O349" s="231"/>
      <c r="P349" s="232"/>
      <c r="Q349" s="399" t="str">
        <f>"오류수정."&amp;B349&amp;"."&amp;A349&amp;"."&amp;I349 &amp;"-" &amp;F349</f>
        <v>오류수정.4.서비스.231.03. 도로점용인허가_2024.01.09 11page-점용허가금지구간 가시화 기능 개선</v>
      </c>
    </row>
    <row r="350" spans="1:17">
      <c r="A350" s="224">
        <v>185</v>
      </c>
      <c r="B350" s="225" t="s">
        <v>190</v>
      </c>
      <c r="C350" s="405" t="s">
        <v>1643</v>
      </c>
      <c r="D350" s="405" t="s">
        <v>1644</v>
      </c>
      <c r="E350" s="405" t="s">
        <v>1651</v>
      </c>
      <c r="F350" s="405" t="s">
        <v>1652</v>
      </c>
      <c r="G350" s="405" t="s">
        <v>1080</v>
      </c>
      <c r="H350" s="230" t="s">
        <v>1659</v>
      </c>
      <c r="I350" s="405" t="s">
        <v>1658</v>
      </c>
      <c r="J350" s="231" t="s">
        <v>1968</v>
      </c>
      <c r="K350" s="231" t="s">
        <v>2109</v>
      </c>
      <c r="L350" s="231" t="s">
        <v>2109</v>
      </c>
      <c r="M350" s="231"/>
      <c r="N350" s="231"/>
      <c r="O350" s="231"/>
      <c r="P350" s="232"/>
      <c r="Q350" s="399" t="str">
        <f>"오류수정."&amp;B350&amp;"."&amp;A350&amp;"."&amp;I350 &amp;"-" &amp;F350</f>
        <v>오류수정.4.서비스.185.02. 문화재공간분석_2024.01.03 4page-국유재산 필지 관리 기능 개선</v>
      </c>
    </row>
    <row r="351" spans="1:17">
      <c r="A351" s="229">
        <v>186</v>
      </c>
      <c r="B351" s="225" t="s">
        <v>190</v>
      </c>
      <c r="C351" s="405" t="s">
        <v>1643</v>
      </c>
      <c r="D351" s="405" t="s">
        <v>1644</v>
      </c>
      <c r="E351" s="405" t="s">
        <v>1651</v>
      </c>
      <c r="F351" s="405" t="s">
        <v>1652</v>
      </c>
      <c r="G351" s="405" t="s">
        <v>1080</v>
      </c>
      <c r="H351" s="230" t="s">
        <v>1660</v>
      </c>
      <c r="I351" s="405" t="s">
        <v>1658</v>
      </c>
      <c r="J351" s="231" t="s">
        <v>1968</v>
      </c>
      <c r="K351" s="231" t="s">
        <v>2109</v>
      </c>
      <c r="L351" s="231" t="s">
        <v>2109</v>
      </c>
      <c r="M351" s="231"/>
      <c r="N351" s="231"/>
      <c r="O351" s="231"/>
      <c r="P351" s="232"/>
      <c r="Q351" s="399" t="str">
        <f>"오류수정."&amp;B351&amp;"."&amp;A351&amp;"."&amp;I351 &amp;"-" &amp;F351</f>
        <v>오류수정.4.서비스.186.02. 문화재공간분석_2024.01.03 4page-국유재산 필지 관리 기능 개선</v>
      </c>
    </row>
    <row r="352" spans="1:17" hidden="1">
      <c r="A352" s="224">
        <v>232</v>
      </c>
      <c r="B352" s="225" t="s">
        <v>190</v>
      </c>
      <c r="C352" s="230" t="s">
        <v>1710</v>
      </c>
      <c r="D352" s="230" t="s">
        <v>743</v>
      </c>
      <c r="E352" s="230" t="s">
        <v>1715</v>
      </c>
      <c r="F352" s="230" t="s">
        <v>1716</v>
      </c>
      <c r="G352" s="230" t="s">
        <v>1082</v>
      </c>
      <c r="H352" s="230" t="s">
        <v>1737</v>
      </c>
      <c r="I352" s="230" t="s">
        <v>1731</v>
      </c>
      <c r="J352" s="231" t="s">
        <v>1979</v>
      </c>
      <c r="K352" s="231" t="s">
        <v>2111</v>
      </c>
      <c r="L352" s="231" t="s">
        <v>2111</v>
      </c>
      <c r="M352" s="231"/>
      <c r="N352" s="231"/>
      <c r="O352" s="231"/>
      <c r="P352" s="232"/>
      <c r="Q352" s="399" t="str">
        <f>"오류수정."&amp;B352&amp;"."&amp;A352&amp;"."&amp;I352 &amp;"-" &amp;F352</f>
        <v>오류수정.4.서비스.232.03. 도로점용인허가_2024.01.09 11page-점용허가금지구간 가시화 기능 개선</v>
      </c>
    </row>
    <row r="353" spans="1:17" hidden="1">
      <c r="A353" s="373">
        <v>240</v>
      </c>
      <c r="B353" s="225" t="s">
        <v>190</v>
      </c>
      <c r="C353" s="230" t="s">
        <v>1710</v>
      </c>
      <c r="D353" s="230" t="s">
        <v>770</v>
      </c>
      <c r="E353" s="230" t="s">
        <v>769</v>
      </c>
      <c r="F353" s="230" t="s">
        <v>1428</v>
      </c>
      <c r="G353" s="230" t="s">
        <v>1082</v>
      </c>
      <c r="H353" s="230" t="s">
        <v>1749</v>
      </c>
      <c r="I353" s="230" t="s">
        <v>1746</v>
      </c>
      <c r="J353" s="231" t="s">
        <v>1979</v>
      </c>
      <c r="K353" s="231" t="s">
        <v>2111</v>
      </c>
      <c r="L353" s="231" t="s">
        <v>2111</v>
      </c>
      <c r="M353" s="231"/>
      <c r="N353" s="231"/>
      <c r="O353" s="231"/>
      <c r="P353" s="232"/>
      <c r="Q353" s="399" t="str">
        <f>"오류수정."&amp;B353&amp;"."&amp;A353&amp;"."&amp;I353 &amp;"-" &amp;F353</f>
        <v>오류수정.4.서비스.240.03. 도로점용인허가_2024.01.09 14page-불법도로점용관리 기능 개선</v>
      </c>
    </row>
    <row r="354" spans="1:17">
      <c r="A354" s="374">
        <v>187</v>
      </c>
      <c r="B354" s="225" t="s">
        <v>190</v>
      </c>
      <c r="C354" s="405" t="s">
        <v>1643</v>
      </c>
      <c r="D354" s="405" t="s">
        <v>1644</v>
      </c>
      <c r="E354" s="405" t="s">
        <v>1651</v>
      </c>
      <c r="F354" s="405" t="s">
        <v>1652</v>
      </c>
      <c r="G354" s="405" t="s">
        <v>1080</v>
      </c>
      <c r="H354" s="237" t="s">
        <v>1661</v>
      </c>
      <c r="I354" s="405" t="s">
        <v>1662</v>
      </c>
      <c r="J354" s="231" t="s">
        <v>1968</v>
      </c>
      <c r="K354" s="231" t="s">
        <v>2111</v>
      </c>
      <c r="L354" s="231" t="s">
        <v>2111</v>
      </c>
      <c r="M354" s="231"/>
      <c r="N354" s="231"/>
      <c r="O354" s="231"/>
      <c r="P354" s="232"/>
      <c r="Q354" s="399" t="str">
        <f>"오류수정."&amp;B354&amp;"."&amp;A354&amp;"."&amp;I354 &amp;"-" &amp;F354</f>
        <v>오류수정.4.서비스.187.02. 문화재공간분석_2024.01.03 5page-국유재산 필지 관리 기능 개선</v>
      </c>
    </row>
    <row r="355" spans="1:17">
      <c r="A355" s="224">
        <v>188</v>
      </c>
      <c r="B355" s="225" t="s">
        <v>190</v>
      </c>
      <c r="C355" s="405" t="s">
        <v>1643</v>
      </c>
      <c r="D355" s="405" t="s">
        <v>1644</v>
      </c>
      <c r="E355" s="405" t="s">
        <v>1651</v>
      </c>
      <c r="F355" s="405" t="s">
        <v>1652</v>
      </c>
      <c r="G355" s="405" t="s">
        <v>1080</v>
      </c>
      <c r="H355" s="230" t="s">
        <v>1663</v>
      </c>
      <c r="I355" s="405" t="s">
        <v>1662</v>
      </c>
      <c r="J355" s="231" t="s">
        <v>1968</v>
      </c>
      <c r="K355" s="231" t="s">
        <v>2111</v>
      </c>
      <c r="L355" s="231" t="s">
        <v>2111</v>
      </c>
      <c r="M355" s="231"/>
      <c r="N355" s="231"/>
      <c r="O355" s="231"/>
      <c r="P355" s="232"/>
      <c r="Q355" s="399" t="str">
        <f>"오류수정."&amp;B355&amp;"."&amp;A355&amp;"."&amp;I355 &amp;"-" &amp;F355</f>
        <v>오류수정.4.서비스.188.02. 문화재공간분석_2024.01.03 5page-국유재산 필지 관리 기능 개선</v>
      </c>
    </row>
    <row r="356" spans="1:17">
      <c r="A356" s="373">
        <v>189</v>
      </c>
      <c r="B356" s="225" t="s">
        <v>190</v>
      </c>
      <c r="C356" s="405" t="s">
        <v>1643</v>
      </c>
      <c r="D356" s="405" t="s">
        <v>1644</v>
      </c>
      <c r="E356" s="405" t="s">
        <v>1651</v>
      </c>
      <c r="F356" s="405" t="s">
        <v>1652</v>
      </c>
      <c r="G356" s="405" t="s">
        <v>1080</v>
      </c>
      <c r="H356" s="230" t="s">
        <v>1664</v>
      </c>
      <c r="I356" s="405" t="s">
        <v>1662</v>
      </c>
      <c r="J356" s="231" t="s">
        <v>1968</v>
      </c>
      <c r="K356" s="231" t="s">
        <v>2111</v>
      </c>
      <c r="L356" s="231" t="s">
        <v>2111</v>
      </c>
      <c r="M356" s="231"/>
      <c r="N356" s="231"/>
      <c r="O356" s="231"/>
      <c r="P356" s="232"/>
      <c r="Q356" s="399" t="str">
        <f>"오류수정."&amp;B356&amp;"."&amp;A356&amp;"."&amp;I356 &amp;"-" &amp;F356</f>
        <v>오류수정.4.서비스.189.02. 문화재공간분석_2024.01.03 5page-국유재산 필지 관리 기능 개선</v>
      </c>
    </row>
    <row r="357" spans="1:17" s="391" customFormat="1" hidden="1">
      <c r="A357" s="374">
        <v>2</v>
      </c>
      <c r="B357" s="225" t="s">
        <v>1084</v>
      </c>
      <c r="C357" s="226" t="s">
        <v>192</v>
      </c>
      <c r="D357" s="226" t="s">
        <v>192</v>
      </c>
      <c r="E357" s="226" t="s">
        <v>192</v>
      </c>
      <c r="F357" s="226" t="s">
        <v>2166</v>
      </c>
      <c r="G357" s="226" t="s">
        <v>1080</v>
      </c>
      <c r="H357" s="409" t="s">
        <v>2168</v>
      </c>
      <c r="I357" s="405"/>
      <c r="J357" s="231" t="s">
        <v>1979</v>
      </c>
      <c r="K357" s="231" t="s">
        <v>2113</v>
      </c>
      <c r="L357" s="231" t="s">
        <v>2127</v>
      </c>
      <c r="M357" s="231"/>
      <c r="N357" s="231"/>
      <c r="O357" s="231"/>
      <c r="P357" s="232"/>
      <c r="Q357" s="399" t="str">
        <f>"오류수정."&amp;B357&amp;"."&amp;A357&amp;"."&amp;I357 &amp;"-" &amp;F357</f>
        <v>오류수정.1.공통.2.-보고서 로딩 프로스래스바 보완</v>
      </c>
    </row>
    <row r="358" spans="1:17" hidden="1">
      <c r="A358" s="224">
        <v>241</v>
      </c>
      <c r="B358" s="225" t="s">
        <v>190</v>
      </c>
      <c r="C358" s="230" t="s">
        <v>1710</v>
      </c>
      <c r="D358" s="230" t="s">
        <v>770</v>
      </c>
      <c r="E358" s="230" t="s">
        <v>769</v>
      </c>
      <c r="F358" s="230" t="s">
        <v>1428</v>
      </c>
      <c r="G358" s="230" t="s">
        <v>1082</v>
      </c>
      <c r="H358" s="230" t="s">
        <v>1750</v>
      </c>
      <c r="I358" s="230" t="s">
        <v>1751</v>
      </c>
      <c r="J358" s="231" t="s">
        <v>1979</v>
      </c>
      <c r="K358" s="231" t="s">
        <v>2113</v>
      </c>
      <c r="L358" s="231" t="s">
        <v>2113</v>
      </c>
      <c r="M358" s="231"/>
      <c r="N358" s="231"/>
      <c r="O358" s="231"/>
      <c r="P358" s="232"/>
      <c r="Q358" s="399" t="str">
        <f>"오류수정."&amp;B358&amp;"."&amp;A358&amp;"."&amp;I358 &amp;"-" &amp;F358</f>
        <v>오류수정.4.서비스.241.03. 도로점용인허가_2024.01.09 15page-불법도로점용관리 기능 개선</v>
      </c>
    </row>
    <row r="359" spans="1:17" hidden="1">
      <c r="A359" s="224">
        <v>242</v>
      </c>
      <c r="B359" s="225" t="s">
        <v>190</v>
      </c>
      <c r="C359" s="230" t="s">
        <v>1710</v>
      </c>
      <c r="D359" s="230" t="s">
        <v>770</v>
      </c>
      <c r="E359" s="230" t="s">
        <v>769</v>
      </c>
      <c r="F359" s="230" t="s">
        <v>1428</v>
      </c>
      <c r="G359" s="230" t="s">
        <v>1082</v>
      </c>
      <c r="H359" s="230" t="s">
        <v>1752</v>
      </c>
      <c r="I359" s="230" t="s">
        <v>1751</v>
      </c>
      <c r="J359" s="231" t="s">
        <v>1979</v>
      </c>
      <c r="K359" s="231" t="s">
        <v>2113</v>
      </c>
      <c r="L359" s="231" t="s">
        <v>2113</v>
      </c>
      <c r="M359" s="231"/>
      <c r="N359" s="231"/>
      <c r="O359" s="231"/>
      <c r="P359" s="232"/>
      <c r="Q359" s="399" t="str">
        <f>"오류수정."&amp;B359&amp;"."&amp;A359&amp;"."&amp;I359 &amp;"-" &amp;F359</f>
        <v>오류수정.4.서비스.242.03. 도로점용인허가_2024.01.09 15page-불법도로점용관리 기능 개선</v>
      </c>
    </row>
    <row r="360" spans="1:17" s="391" customFormat="1">
      <c r="A360" s="374">
        <v>167</v>
      </c>
      <c r="B360" s="225" t="s">
        <v>190</v>
      </c>
      <c r="C360" s="230" t="s">
        <v>1585</v>
      </c>
      <c r="D360" s="230" t="s">
        <v>1585</v>
      </c>
      <c r="E360" s="230" t="s">
        <v>1619</v>
      </c>
      <c r="F360" s="230" t="s">
        <v>1376</v>
      </c>
      <c r="G360" s="230" t="s">
        <v>1080</v>
      </c>
      <c r="H360" s="230" t="s">
        <v>1629</v>
      </c>
      <c r="I360" s="230" t="s">
        <v>1621</v>
      </c>
      <c r="J360" s="231" t="s">
        <v>1968</v>
      </c>
      <c r="K360" s="231" t="s">
        <v>2113</v>
      </c>
      <c r="L360" s="231" t="s">
        <v>2113</v>
      </c>
      <c r="M360" s="231"/>
      <c r="N360" s="231"/>
      <c r="O360" s="231"/>
      <c r="P360" s="232"/>
      <c r="Q360" s="399" t="str">
        <f>"오류수정."&amp;B360&amp;"."&amp;A360&amp;"."&amp;I360 &amp;"-" &amp;F360</f>
        <v>오류수정.4.서비스.167.01. 건축인허가_2024.01.03 8페이지-건축 적합성 분석 기능 개선</v>
      </c>
    </row>
    <row r="361" spans="1:17">
      <c r="A361" s="373">
        <v>168</v>
      </c>
      <c r="B361" s="225" t="s">
        <v>190</v>
      </c>
      <c r="C361" s="230" t="s">
        <v>1585</v>
      </c>
      <c r="D361" s="230" t="s">
        <v>1585</v>
      </c>
      <c r="E361" s="230" t="s">
        <v>1619</v>
      </c>
      <c r="F361" s="230" t="s">
        <v>1376</v>
      </c>
      <c r="G361" s="230" t="s">
        <v>1080</v>
      </c>
      <c r="H361" s="230" t="s">
        <v>1630</v>
      </c>
      <c r="I361" s="230" t="s">
        <v>1621</v>
      </c>
      <c r="J361" s="231" t="s">
        <v>1968</v>
      </c>
      <c r="K361" s="231" t="s">
        <v>2113</v>
      </c>
      <c r="L361" s="231" t="s">
        <v>2113</v>
      </c>
      <c r="M361" s="231"/>
      <c r="N361" s="231"/>
      <c r="O361" s="231"/>
      <c r="P361" s="232"/>
      <c r="Q361" s="399" t="str">
        <f>"오류수정."&amp;B361&amp;"."&amp;A361&amp;"."&amp;I361 &amp;"-" &amp;F361</f>
        <v>오류수정.4.서비스.168.01. 건축인허가_2024.01.03 8페이지-건축 적합성 분석 기능 개선</v>
      </c>
    </row>
    <row r="362" spans="1:17" hidden="1">
      <c r="A362" s="224">
        <v>245</v>
      </c>
      <c r="B362" s="225" t="s">
        <v>190</v>
      </c>
      <c r="C362" s="230" t="s">
        <v>1710</v>
      </c>
      <c r="D362" s="230" t="s">
        <v>770</v>
      </c>
      <c r="E362" s="230" t="s">
        <v>769</v>
      </c>
      <c r="F362" s="230" t="s">
        <v>1428</v>
      </c>
      <c r="G362" s="230" t="s">
        <v>1082</v>
      </c>
      <c r="H362" s="230" t="s">
        <v>1755</v>
      </c>
      <c r="I362" s="230" t="s">
        <v>1756</v>
      </c>
      <c r="J362" s="231" t="s">
        <v>1979</v>
      </c>
      <c r="K362" s="231" t="s">
        <v>2115</v>
      </c>
      <c r="L362" s="231" t="s">
        <v>2115</v>
      </c>
      <c r="M362" s="231"/>
      <c r="N362" s="231"/>
      <c r="O362" s="231"/>
      <c r="P362" s="232"/>
      <c r="Q362" s="399" t="str">
        <f>"오류수정."&amp;B362&amp;"."&amp;A362&amp;"."&amp;I362 &amp;"-" &amp;F362</f>
        <v>오류수정.4.서비스.245.03. 도로점용인허가_2024.01.09 16page-불법도로점용관리 기능 개선</v>
      </c>
    </row>
    <row r="363" spans="1:17" hidden="1">
      <c r="A363" s="229">
        <v>246</v>
      </c>
      <c r="B363" s="225" t="s">
        <v>190</v>
      </c>
      <c r="C363" s="230" t="s">
        <v>1710</v>
      </c>
      <c r="D363" s="230" t="s">
        <v>770</v>
      </c>
      <c r="E363" s="230" t="s">
        <v>769</v>
      </c>
      <c r="F363" s="230" t="s">
        <v>1428</v>
      </c>
      <c r="G363" s="230" t="s">
        <v>1082</v>
      </c>
      <c r="H363" s="230" t="s">
        <v>1757</v>
      </c>
      <c r="I363" s="230" t="s">
        <v>1756</v>
      </c>
      <c r="J363" s="231" t="s">
        <v>1979</v>
      </c>
      <c r="K363" s="231" t="s">
        <v>2115</v>
      </c>
      <c r="L363" s="231" t="s">
        <v>2115</v>
      </c>
      <c r="M363" s="231"/>
      <c r="N363" s="231"/>
      <c r="O363" s="231"/>
      <c r="P363" s="232"/>
      <c r="Q363" s="399" t="str">
        <f>"오류수정."&amp;B363&amp;"."&amp;A363&amp;"."&amp;I363 &amp;"-" &amp;F363</f>
        <v>오류수정.4.서비스.246.03. 도로점용인허가_2024.01.09 16page-불법도로점용관리 기능 개선</v>
      </c>
    </row>
    <row r="364" spans="1:17">
      <c r="A364" s="224">
        <v>169</v>
      </c>
      <c r="B364" s="225" t="s">
        <v>190</v>
      </c>
      <c r="C364" s="230" t="s">
        <v>1585</v>
      </c>
      <c r="D364" s="230" t="s">
        <v>1585</v>
      </c>
      <c r="E364" s="230" t="s">
        <v>1619</v>
      </c>
      <c r="F364" s="230" t="s">
        <v>1376</v>
      </c>
      <c r="G364" s="230" t="s">
        <v>1080</v>
      </c>
      <c r="H364" s="230" t="s">
        <v>1631</v>
      </c>
      <c r="I364" s="230" t="s">
        <v>1621</v>
      </c>
      <c r="J364" s="231" t="s">
        <v>1968</v>
      </c>
      <c r="K364" s="231" t="s">
        <v>2115</v>
      </c>
      <c r="L364" s="231" t="s">
        <v>2115</v>
      </c>
      <c r="M364" s="231"/>
      <c r="N364" s="231"/>
      <c r="O364" s="231"/>
      <c r="P364" s="232"/>
      <c r="Q364" s="399" t="str">
        <f>"오류수정."&amp;B364&amp;"."&amp;A364&amp;"."&amp;I364 &amp;"-" &amp;F364</f>
        <v>오류수정.4.서비스.169.01. 건축인허가_2024.01.03 8페이지-건축 적합성 분석 기능 개선</v>
      </c>
    </row>
    <row r="365" spans="1:17">
      <c r="A365" s="224">
        <v>170</v>
      </c>
      <c r="B365" s="225" t="s">
        <v>190</v>
      </c>
      <c r="C365" s="230" t="s">
        <v>1585</v>
      </c>
      <c r="D365" s="230" t="s">
        <v>1585</v>
      </c>
      <c r="E365" s="230" t="s">
        <v>1619</v>
      </c>
      <c r="F365" s="230" t="s">
        <v>1376</v>
      </c>
      <c r="G365" s="230" t="s">
        <v>1080</v>
      </c>
      <c r="H365" s="230" t="s">
        <v>1632</v>
      </c>
      <c r="I365" s="230" t="s">
        <v>1621</v>
      </c>
      <c r="J365" s="231" t="s">
        <v>1968</v>
      </c>
      <c r="K365" s="231" t="s">
        <v>2115</v>
      </c>
      <c r="L365" s="231" t="s">
        <v>2115</v>
      </c>
      <c r="M365" s="231"/>
      <c r="N365" s="231"/>
      <c r="O365" s="231"/>
      <c r="P365" s="232"/>
      <c r="Q365" s="399" t="str">
        <f>"오류수정."&amp;B365&amp;"."&amp;A365&amp;"."&amp;I365 &amp;"-" &amp;F365</f>
        <v>오류수정.4.서비스.170.01. 건축인허가_2024.01.03 8페이지-건축 적합성 분석 기능 개선</v>
      </c>
    </row>
    <row r="366" spans="1:17" hidden="1">
      <c r="A366" s="374">
        <v>58</v>
      </c>
      <c r="B366" s="225" t="s">
        <v>1289</v>
      </c>
      <c r="C366" s="405" t="s">
        <v>1290</v>
      </c>
      <c r="D366" s="405" t="s">
        <v>1290</v>
      </c>
      <c r="E366" s="63" t="s">
        <v>605</v>
      </c>
      <c r="F366" s="63" t="s">
        <v>1291</v>
      </c>
      <c r="G366" s="63" t="s">
        <v>1080</v>
      </c>
      <c r="H366" s="237" t="s">
        <v>1292</v>
      </c>
      <c r="I366" s="230" t="s">
        <v>1293</v>
      </c>
      <c r="J366" s="231" t="s">
        <v>1979</v>
      </c>
      <c r="K366" s="231" t="s">
        <v>2117</v>
      </c>
      <c r="L366" s="231" t="s">
        <v>2117</v>
      </c>
      <c r="M366" s="231"/>
      <c r="N366" s="231"/>
      <c r="O366" s="231"/>
      <c r="P366" s="232"/>
      <c r="Q366" s="399" t="str">
        <f>"오류수정."&amp;B366&amp;"."&amp;A366&amp;"."&amp;I366 &amp;"-" &amp;F366</f>
        <v>오류수정.3.분석.58.01. 지형분석_2023.12.08 1페이지-분석 방법론 안내 개선</v>
      </c>
    </row>
    <row r="367" spans="1:17" hidden="1">
      <c r="A367" s="224">
        <v>59</v>
      </c>
      <c r="B367" s="225" t="s">
        <v>1289</v>
      </c>
      <c r="C367" s="405" t="s">
        <v>1290</v>
      </c>
      <c r="D367" s="405" t="s">
        <v>1290</v>
      </c>
      <c r="E367" s="63" t="s">
        <v>605</v>
      </c>
      <c r="F367" s="63" t="s">
        <v>1294</v>
      </c>
      <c r="G367" s="63" t="s">
        <v>1080</v>
      </c>
      <c r="H367" s="230" t="s">
        <v>1295</v>
      </c>
      <c r="I367" s="230" t="s">
        <v>1293</v>
      </c>
      <c r="J367" s="231" t="s">
        <v>1979</v>
      </c>
      <c r="K367" s="231" t="s">
        <v>2117</v>
      </c>
      <c r="L367" s="231" t="s">
        <v>2117</v>
      </c>
      <c r="M367" s="231"/>
      <c r="N367" s="231"/>
      <c r="O367" s="231"/>
      <c r="P367" s="232"/>
      <c r="Q367" s="399" t="str">
        <f>"오류수정."&amp;B367&amp;"."&amp;A367&amp;"."&amp;I367 &amp;"-" &amp;F367</f>
        <v>오류수정.3.분석.59.01. 지형분석_2023.12.08 1페이지-지형분석 결과 시각화 개선</v>
      </c>
    </row>
    <row r="368" spans="1:17" hidden="1">
      <c r="A368" s="373">
        <v>216</v>
      </c>
      <c r="B368" s="225" t="s">
        <v>190</v>
      </c>
      <c r="C368" s="230" t="s">
        <v>1710</v>
      </c>
      <c r="D368" s="230" t="s">
        <v>739</v>
      </c>
      <c r="E368" s="230" t="s">
        <v>1711</v>
      </c>
      <c r="F368" s="230" t="s">
        <v>1712</v>
      </c>
      <c r="G368" s="230" t="s">
        <v>1080</v>
      </c>
      <c r="H368" s="230" t="s">
        <v>1713</v>
      </c>
      <c r="I368" s="230" t="s">
        <v>1714</v>
      </c>
      <c r="J368" s="231" t="s">
        <v>1979</v>
      </c>
      <c r="K368" s="231" t="s">
        <v>2117</v>
      </c>
      <c r="L368" s="231" t="s">
        <v>2117</v>
      </c>
      <c r="M368" s="231"/>
      <c r="N368" s="231"/>
      <c r="O368" s="231"/>
      <c r="P368" s="232"/>
      <c r="Q368" s="399" t="str">
        <f>"오류수정."&amp;B368&amp;"."&amp;A368&amp;"."&amp;I368 &amp;"-" &amp;F368</f>
        <v>오류수정.4.서비스.216.03. 도로점용인허가_2024.01.09 1page-점용 인허가 현황 조회 개선</v>
      </c>
    </row>
    <row r="369" spans="1:17" hidden="1">
      <c r="A369" s="374">
        <v>233</v>
      </c>
      <c r="B369" s="225" t="s">
        <v>190</v>
      </c>
      <c r="C369" s="230" t="s">
        <v>1710</v>
      </c>
      <c r="D369" s="230" t="s">
        <v>743</v>
      </c>
      <c r="E369" s="230" t="s">
        <v>1738</v>
      </c>
      <c r="F369" s="230" t="s">
        <v>1739</v>
      </c>
      <c r="G369" s="230" t="s">
        <v>1080</v>
      </c>
      <c r="H369" s="230" t="s">
        <v>1740</v>
      </c>
      <c r="I369" s="230" t="s">
        <v>1741</v>
      </c>
      <c r="J369" s="231" t="s">
        <v>1979</v>
      </c>
      <c r="K369" s="231" t="s">
        <v>2117</v>
      </c>
      <c r="L369" s="231" t="s">
        <v>2117</v>
      </c>
      <c r="M369" s="231"/>
      <c r="N369" s="231"/>
      <c r="O369" s="231"/>
      <c r="P369" s="232"/>
      <c r="Q369" s="399" t="str">
        <f>"오류수정."&amp;B369&amp;"."&amp;A369&amp;"."&amp;I369 &amp;"-" &amp;F369</f>
        <v>오류수정.4.서비스.233.03. 도로점용인허가_2024.01.09 12page-예상점용료 산출 기능 개선</v>
      </c>
    </row>
    <row r="370" spans="1:17">
      <c r="A370" s="373">
        <v>171</v>
      </c>
      <c r="B370" s="225" t="s">
        <v>190</v>
      </c>
      <c r="C370" s="230" t="s">
        <v>1585</v>
      </c>
      <c r="D370" s="230" t="s">
        <v>1585</v>
      </c>
      <c r="E370" s="230" t="s">
        <v>1619</v>
      </c>
      <c r="F370" s="230" t="s">
        <v>1376</v>
      </c>
      <c r="G370" s="230" t="s">
        <v>1080</v>
      </c>
      <c r="H370" s="230" t="s">
        <v>1633</v>
      </c>
      <c r="I370" s="230" t="s">
        <v>1621</v>
      </c>
      <c r="J370" s="231" t="s">
        <v>1968</v>
      </c>
      <c r="K370" s="231" t="s">
        <v>2117</v>
      </c>
      <c r="L370" s="231" t="s">
        <v>2117</v>
      </c>
      <c r="M370" s="231"/>
      <c r="N370" s="231"/>
      <c r="O370" s="231"/>
      <c r="P370" s="232"/>
      <c r="Q370" s="399" t="str">
        <f>"오류수정."&amp;B370&amp;"."&amp;A370&amp;"."&amp;I370 &amp;"-" &amp;F370</f>
        <v>오류수정.4.서비스.171.01. 건축인허가_2024.01.03 8페이지-건축 적합성 분석 기능 개선</v>
      </c>
    </row>
    <row r="371" spans="1:17">
      <c r="A371" s="224">
        <v>172</v>
      </c>
      <c r="B371" s="225" t="s">
        <v>190</v>
      </c>
      <c r="C371" s="230" t="s">
        <v>1585</v>
      </c>
      <c r="D371" s="230" t="s">
        <v>1585</v>
      </c>
      <c r="E371" s="230" t="s">
        <v>1619</v>
      </c>
      <c r="F371" s="230" t="s">
        <v>1376</v>
      </c>
      <c r="G371" s="230" t="s">
        <v>1080</v>
      </c>
      <c r="H371" s="230" t="s">
        <v>1634</v>
      </c>
      <c r="I371" s="230" t="s">
        <v>1621</v>
      </c>
      <c r="J371" s="231" t="s">
        <v>1968</v>
      </c>
      <c r="K371" s="231" t="s">
        <v>2117</v>
      </c>
      <c r="L371" s="231" t="s">
        <v>2117</v>
      </c>
      <c r="M371" s="231"/>
      <c r="N371" s="231"/>
      <c r="O371" s="231"/>
      <c r="P371" s="232"/>
      <c r="Q371" s="399" t="str">
        <f>"오류수정."&amp;B371&amp;"."&amp;A371&amp;"."&amp;I371 &amp;"-" &amp;F371</f>
        <v>오류수정.4.서비스.172.01. 건축인허가_2024.01.03 8페이지-건축 적합성 분석 기능 개선</v>
      </c>
    </row>
    <row r="372" spans="1:17" hidden="1">
      <c r="A372" s="374">
        <v>163</v>
      </c>
      <c r="B372" s="225" t="s">
        <v>190</v>
      </c>
      <c r="C372" s="230" t="s">
        <v>1585</v>
      </c>
      <c r="D372" s="230" t="s">
        <v>1585</v>
      </c>
      <c r="E372" s="230" t="s">
        <v>1619</v>
      </c>
      <c r="F372" s="230" t="s">
        <v>1376</v>
      </c>
      <c r="G372" s="230" t="s">
        <v>1080</v>
      </c>
      <c r="H372" s="230" t="s">
        <v>1625</v>
      </c>
      <c r="I372" s="230" t="s">
        <v>1621</v>
      </c>
      <c r="J372" s="231" t="s">
        <v>1979</v>
      </c>
      <c r="K372" s="231" t="s">
        <v>2119</v>
      </c>
      <c r="L372" s="231" t="s">
        <v>2119</v>
      </c>
      <c r="M372" s="231"/>
      <c r="N372" s="231"/>
      <c r="O372" s="231"/>
      <c r="P372" s="232"/>
      <c r="Q372" s="399" t="str">
        <f>"오류수정."&amp;B372&amp;"."&amp;A372&amp;"."&amp;I372 &amp;"-" &amp;F372</f>
        <v>오류수정.4.서비스.163.01. 건축인허가_2024.01.03 8페이지-건축 적합성 분석 기능 개선</v>
      </c>
    </row>
    <row r="373" spans="1:17" hidden="1">
      <c r="A373" s="224">
        <v>164</v>
      </c>
      <c r="B373" s="225" t="s">
        <v>190</v>
      </c>
      <c r="C373" s="230" t="s">
        <v>1585</v>
      </c>
      <c r="D373" s="230" t="s">
        <v>1585</v>
      </c>
      <c r="E373" s="230" t="s">
        <v>1619</v>
      </c>
      <c r="F373" s="230" t="s">
        <v>1376</v>
      </c>
      <c r="G373" s="230" t="s">
        <v>1080</v>
      </c>
      <c r="H373" s="230" t="s">
        <v>1626</v>
      </c>
      <c r="I373" s="230" t="s">
        <v>1621</v>
      </c>
      <c r="J373" s="231" t="s">
        <v>1979</v>
      </c>
      <c r="K373" s="231" t="s">
        <v>2119</v>
      </c>
      <c r="L373" s="231" t="s">
        <v>2119</v>
      </c>
      <c r="M373" s="231"/>
      <c r="N373" s="231"/>
      <c r="O373" s="231"/>
      <c r="P373" s="232"/>
      <c r="Q373" s="399" t="str">
        <f>"오류수정."&amp;B373&amp;"."&amp;A373&amp;"."&amp;I373 &amp;"-" &amp;F373</f>
        <v>오류수정.4.서비스.164.01. 건축인허가_2024.01.03 8페이지-건축 적합성 분석 기능 개선</v>
      </c>
    </row>
    <row r="374" spans="1:17">
      <c r="A374" s="224">
        <v>173</v>
      </c>
      <c r="B374" s="225" t="s">
        <v>190</v>
      </c>
      <c r="C374" s="230" t="s">
        <v>1585</v>
      </c>
      <c r="D374" s="230" t="s">
        <v>1585</v>
      </c>
      <c r="E374" s="230" t="s">
        <v>1619</v>
      </c>
      <c r="F374" s="230" t="s">
        <v>1376</v>
      </c>
      <c r="G374" s="230" t="s">
        <v>1080</v>
      </c>
      <c r="H374" s="230" t="s">
        <v>1635</v>
      </c>
      <c r="I374" s="230" t="s">
        <v>1621</v>
      </c>
      <c r="J374" s="231" t="s">
        <v>1968</v>
      </c>
      <c r="K374" s="231" t="s">
        <v>2119</v>
      </c>
      <c r="L374" s="231" t="s">
        <v>2119</v>
      </c>
      <c r="M374" s="231"/>
      <c r="N374" s="231"/>
      <c r="O374" s="231"/>
      <c r="P374" s="232"/>
      <c r="Q374" s="399" t="str">
        <f>"오류수정."&amp;B374&amp;"."&amp;A374&amp;"."&amp;I374 &amp;"-" &amp;F374</f>
        <v>오류수정.4.서비스.173.01. 건축인허가_2024.01.03 8페이지-건축 적합성 분석 기능 개선</v>
      </c>
    </row>
    <row r="375" spans="1:17">
      <c r="A375" s="229">
        <v>174</v>
      </c>
      <c r="B375" s="225" t="s">
        <v>190</v>
      </c>
      <c r="C375" s="230" t="s">
        <v>1585</v>
      </c>
      <c r="D375" s="230" t="s">
        <v>1585</v>
      </c>
      <c r="E375" s="230" t="s">
        <v>1619</v>
      </c>
      <c r="F375" s="230" t="s">
        <v>1376</v>
      </c>
      <c r="G375" s="230" t="s">
        <v>1080</v>
      </c>
      <c r="H375" s="230" t="s">
        <v>1636</v>
      </c>
      <c r="I375" s="230" t="s">
        <v>1621</v>
      </c>
      <c r="J375" s="231" t="s">
        <v>1968</v>
      </c>
      <c r="K375" s="231" t="s">
        <v>2119</v>
      </c>
      <c r="L375" s="231" t="s">
        <v>2119</v>
      </c>
      <c r="M375" s="231"/>
      <c r="N375" s="231"/>
      <c r="O375" s="231"/>
      <c r="P375" s="232"/>
      <c r="Q375" s="399" t="str">
        <f>"오류수정."&amp;B375&amp;"."&amp;A375&amp;"."&amp;I375 &amp;"-" &amp;F375</f>
        <v>오류수정.4.서비스.174.01. 건축인허가_2024.01.03 8페이지-건축 적합성 분석 기능 개선</v>
      </c>
    </row>
    <row r="376" spans="1:17" hidden="1">
      <c r="A376" s="373">
        <v>63</v>
      </c>
      <c r="B376" s="225" t="s">
        <v>1289</v>
      </c>
      <c r="C376" s="405" t="s">
        <v>1290</v>
      </c>
      <c r="D376" s="405" t="s">
        <v>1290</v>
      </c>
      <c r="E376" s="63" t="s">
        <v>605</v>
      </c>
      <c r="F376" s="63" t="s">
        <v>1199</v>
      </c>
      <c r="G376" s="63" t="s">
        <v>1080</v>
      </c>
      <c r="H376" s="230" t="s">
        <v>1201</v>
      </c>
      <c r="I376" s="230" t="s">
        <v>1293</v>
      </c>
      <c r="J376" s="231" t="s">
        <v>1979</v>
      </c>
      <c r="K376" s="231" t="s">
        <v>2121</v>
      </c>
      <c r="L376" s="231" t="s">
        <v>2121</v>
      </c>
      <c r="M376" s="231"/>
      <c r="N376" s="231"/>
      <c r="O376" s="231"/>
      <c r="P376" s="232"/>
      <c r="Q376" s="399" t="str">
        <f>"오류수정."&amp;B376&amp;"."&amp;A376&amp;"."&amp;I376 &amp;"-" &amp;F376</f>
        <v>오류수정.3.분석.63.01. 지형분석_2023.12.08 1페이지-지형분석 공통 개선</v>
      </c>
    </row>
    <row r="377" spans="1:17" hidden="1">
      <c r="A377" s="373">
        <v>165</v>
      </c>
      <c r="B377" s="225" t="s">
        <v>190</v>
      </c>
      <c r="C377" s="230" t="s">
        <v>1585</v>
      </c>
      <c r="D377" s="230" t="s">
        <v>1585</v>
      </c>
      <c r="E377" s="230" t="s">
        <v>1619</v>
      </c>
      <c r="F377" s="230" t="s">
        <v>1376</v>
      </c>
      <c r="G377" s="230" t="s">
        <v>1080</v>
      </c>
      <c r="H377" s="230" t="s">
        <v>1627</v>
      </c>
      <c r="I377" s="230" t="s">
        <v>1621</v>
      </c>
      <c r="J377" s="231" t="s">
        <v>1979</v>
      </c>
      <c r="K377" s="231" t="s">
        <v>2121</v>
      </c>
      <c r="L377" s="231" t="s">
        <v>2121</v>
      </c>
      <c r="M377" s="231"/>
      <c r="N377" s="231"/>
      <c r="O377" s="231"/>
      <c r="P377" s="232"/>
      <c r="Q377" s="399" t="str">
        <f>"오류수정."&amp;B377&amp;"."&amp;A377&amp;"."&amp;I377 &amp;"-" &amp;F377</f>
        <v>오류수정.4.서비스.165.01. 건축인허가_2024.01.03 8페이지-건축 적합성 분석 기능 개선</v>
      </c>
    </row>
    <row r="378" spans="1:17" hidden="1">
      <c r="A378" s="374">
        <v>166</v>
      </c>
      <c r="B378" s="225" t="s">
        <v>190</v>
      </c>
      <c r="C378" s="230" t="s">
        <v>1585</v>
      </c>
      <c r="D378" s="230" t="s">
        <v>1585</v>
      </c>
      <c r="E378" s="230" t="s">
        <v>1619</v>
      </c>
      <c r="F378" s="230" t="s">
        <v>1376</v>
      </c>
      <c r="G378" s="230" t="s">
        <v>1080</v>
      </c>
      <c r="H378" s="230" t="s">
        <v>1628</v>
      </c>
      <c r="I378" s="230" t="s">
        <v>1621</v>
      </c>
      <c r="J378" s="231" t="s">
        <v>1979</v>
      </c>
      <c r="K378" s="231" t="s">
        <v>2121</v>
      </c>
      <c r="L378" s="231" t="s">
        <v>2121</v>
      </c>
      <c r="M378" s="231"/>
      <c r="N378" s="231"/>
      <c r="O378" s="231"/>
      <c r="P378" s="232"/>
      <c r="Q378" s="399" t="str">
        <f>"오류수정."&amp;B378&amp;"."&amp;A378&amp;"."&amp;I378 &amp;"-" &amp;F378</f>
        <v>오류수정.4.서비스.166.01. 건축인허가_2024.01.03 8페이지-건축 적합성 분석 기능 개선</v>
      </c>
    </row>
    <row r="379" spans="1:17" hidden="1">
      <c r="A379" s="224">
        <v>376</v>
      </c>
      <c r="B379" s="225"/>
      <c r="C379" s="230"/>
      <c r="D379" s="230"/>
      <c r="E379" s="230"/>
      <c r="F379" s="230"/>
      <c r="G379" s="230"/>
      <c r="H379" s="230"/>
      <c r="I379" s="230"/>
      <c r="J379" s="231"/>
      <c r="K379" s="231"/>
      <c r="L379" s="231"/>
      <c r="M379" s="231"/>
      <c r="N379" s="231"/>
      <c r="O379" s="231"/>
      <c r="P379" s="232"/>
    </row>
    <row r="380" spans="1:17" hidden="1">
      <c r="A380" s="224">
        <v>377</v>
      </c>
      <c r="B380" s="225"/>
      <c r="C380" s="230"/>
      <c r="D380" s="230"/>
      <c r="E380" s="230"/>
      <c r="F380" s="230"/>
      <c r="G380" s="230"/>
      <c r="H380" s="230"/>
      <c r="I380" s="230"/>
      <c r="J380" s="231"/>
      <c r="K380" s="231"/>
      <c r="L380" s="231"/>
      <c r="M380" s="231"/>
      <c r="N380" s="231"/>
      <c r="O380" s="231"/>
      <c r="P380" s="232"/>
    </row>
    <row r="381" spans="1:17" hidden="1">
      <c r="A381" s="229">
        <v>378</v>
      </c>
      <c r="B381" s="225"/>
      <c r="C381" s="230"/>
      <c r="D381" s="230"/>
      <c r="E381" s="230"/>
      <c r="F381" s="230"/>
      <c r="G381" s="230"/>
      <c r="H381" s="230"/>
      <c r="I381" s="230"/>
      <c r="J381" s="231"/>
      <c r="K381" s="231"/>
      <c r="L381" s="231"/>
      <c r="M381" s="231"/>
      <c r="N381" s="231"/>
      <c r="O381" s="231"/>
      <c r="P381" s="232"/>
    </row>
    <row r="382" spans="1:17" hidden="1">
      <c r="A382" s="224">
        <v>379</v>
      </c>
      <c r="B382" s="225"/>
      <c r="C382" s="230"/>
      <c r="D382" s="230"/>
      <c r="E382" s="230"/>
      <c r="F382" s="230"/>
      <c r="G382" s="230"/>
      <c r="H382" s="230"/>
      <c r="I382" s="230"/>
      <c r="J382" s="231"/>
      <c r="K382" s="231"/>
      <c r="L382" s="231"/>
      <c r="M382" s="231"/>
      <c r="N382" s="231"/>
      <c r="O382" s="231"/>
      <c r="P382" s="232"/>
    </row>
    <row r="383" spans="1:17" hidden="1">
      <c r="A383" s="224">
        <v>380</v>
      </c>
      <c r="B383" s="225"/>
      <c r="C383" s="230"/>
      <c r="D383" s="230"/>
      <c r="E383" s="230"/>
      <c r="F383" s="230"/>
      <c r="G383" s="230"/>
      <c r="H383" s="230"/>
      <c r="I383" s="230"/>
      <c r="J383" s="231"/>
      <c r="K383" s="231"/>
      <c r="L383" s="231"/>
      <c r="M383" s="231"/>
      <c r="N383" s="231"/>
      <c r="O383" s="231"/>
      <c r="P383" s="232"/>
    </row>
    <row r="384" spans="1:17" hidden="1">
      <c r="A384" s="229">
        <v>381</v>
      </c>
      <c r="B384" s="225"/>
      <c r="C384" s="230"/>
      <c r="D384" s="230"/>
      <c r="E384" s="230"/>
      <c r="F384" s="230"/>
      <c r="G384" s="230"/>
      <c r="H384" s="230"/>
      <c r="I384" s="230"/>
      <c r="J384" s="231"/>
      <c r="K384" s="231"/>
      <c r="L384" s="231"/>
      <c r="M384" s="231"/>
      <c r="N384" s="231"/>
      <c r="O384" s="231"/>
      <c r="P384" s="232"/>
    </row>
    <row r="385" spans="1:16" hidden="1">
      <c r="A385" s="224">
        <v>382</v>
      </c>
      <c r="B385" s="225"/>
      <c r="C385" s="230"/>
      <c r="D385" s="230"/>
      <c r="E385" s="230"/>
      <c r="F385" s="230"/>
      <c r="G385" s="230"/>
      <c r="H385" s="230"/>
      <c r="I385" s="230"/>
      <c r="J385" s="231"/>
      <c r="K385" s="231"/>
      <c r="L385" s="231"/>
      <c r="M385" s="231"/>
      <c r="N385" s="231"/>
      <c r="O385" s="231"/>
      <c r="P385" s="232"/>
    </row>
    <row r="386" spans="1:16" hidden="1">
      <c r="A386" s="224">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4">
        <v>385</v>
      </c>
      <c r="B388" s="225"/>
      <c r="C388" s="230"/>
      <c r="D388" s="230"/>
      <c r="E388" s="230"/>
      <c r="F388" s="230"/>
      <c r="G388" s="230"/>
      <c r="H388" s="230"/>
      <c r="I388" s="230"/>
      <c r="J388" s="231"/>
      <c r="K388" s="231"/>
      <c r="L388" s="231"/>
      <c r="M388" s="231"/>
      <c r="N388" s="231"/>
      <c r="O388" s="231"/>
      <c r="P388" s="232"/>
    </row>
    <row r="389" spans="1:16" hidden="1">
      <c r="A389" s="224">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4">
        <v>388</v>
      </c>
      <c r="B391" s="225"/>
      <c r="C391" s="230"/>
      <c r="D391" s="230"/>
      <c r="E391" s="230"/>
      <c r="F391" s="230"/>
      <c r="G391" s="230"/>
      <c r="H391" s="230"/>
      <c r="I391" s="230"/>
      <c r="J391" s="231"/>
      <c r="K391" s="231"/>
      <c r="L391" s="231"/>
      <c r="M391" s="231"/>
      <c r="N391" s="231"/>
      <c r="O391" s="231"/>
      <c r="P391" s="232"/>
    </row>
    <row r="392" spans="1:16" hidden="1">
      <c r="A392" s="224">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4">
        <v>391</v>
      </c>
      <c r="B394" s="225"/>
      <c r="C394" s="230"/>
      <c r="D394" s="230"/>
      <c r="E394" s="230"/>
      <c r="F394" s="230"/>
      <c r="G394" s="230"/>
      <c r="H394" s="230"/>
      <c r="I394" s="230"/>
      <c r="J394" s="231"/>
      <c r="K394" s="231"/>
      <c r="L394" s="231"/>
      <c r="M394" s="231"/>
      <c r="N394" s="231"/>
      <c r="O394" s="231"/>
      <c r="P394" s="232"/>
    </row>
    <row r="395" spans="1:16" hidden="1">
      <c r="A395" s="224">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4">
        <v>394</v>
      </c>
      <c r="B397" s="225"/>
      <c r="C397" s="230"/>
      <c r="D397" s="230"/>
      <c r="E397" s="230"/>
      <c r="F397" s="230"/>
      <c r="G397" s="230"/>
      <c r="H397" s="230"/>
      <c r="I397" s="230"/>
      <c r="J397" s="231"/>
      <c r="K397" s="231"/>
      <c r="L397" s="231"/>
      <c r="M397" s="231"/>
      <c r="N397" s="231"/>
      <c r="O397" s="231"/>
      <c r="P397" s="232"/>
    </row>
    <row r="398" spans="1:16" hidden="1">
      <c r="A398" s="224">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4">
        <v>397</v>
      </c>
      <c r="B400" s="225"/>
      <c r="C400" s="230"/>
      <c r="D400" s="230"/>
      <c r="E400" s="230"/>
      <c r="F400" s="230"/>
      <c r="G400" s="230"/>
      <c r="H400" s="230"/>
      <c r="I400" s="230"/>
      <c r="J400" s="231"/>
      <c r="K400" s="231"/>
      <c r="L400" s="231"/>
      <c r="M400" s="231"/>
      <c r="N400" s="231"/>
      <c r="O400" s="231"/>
      <c r="P400" s="232"/>
    </row>
    <row r="401" spans="1:16" hidden="1">
      <c r="A401" s="224">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4">
        <v>400</v>
      </c>
      <c r="B403" s="225"/>
      <c r="C403" s="230"/>
      <c r="D403" s="230"/>
      <c r="E403" s="230"/>
      <c r="F403" s="230"/>
      <c r="G403" s="230"/>
      <c r="H403" s="230"/>
      <c r="I403" s="230"/>
      <c r="J403" s="231"/>
      <c r="K403" s="231"/>
      <c r="L403" s="231"/>
      <c r="M403" s="231"/>
      <c r="N403" s="231"/>
      <c r="O403" s="231"/>
      <c r="P403" s="232"/>
    </row>
    <row r="404" spans="1:16" hidden="1">
      <c r="A404" s="224">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4">
        <v>403</v>
      </c>
      <c r="B406" s="225"/>
      <c r="C406" s="230"/>
      <c r="D406" s="230"/>
      <c r="E406" s="230"/>
      <c r="F406" s="230"/>
      <c r="G406" s="230"/>
      <c r="H406" s="230"/>
      <c r="I406" s="230"/>
      <c r="J406" s="231"/>
      <c r="K406" s="231"/>
      <c r="L406" s="231"/>
      <c r="M406" s="231"/>
      <c r="N406" s="231"/>
      <c r="O406" s="231"/>
      <c r="P406" s="232"/>
    </row>
    <row r="407" spans="1:16" hidden="1">
      <c r="A407" s="224">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4">
        <v>406</v>
      </c>
      <c r="B409" s="225"/>
      <c r="C409" s="230"/>
      <c r="D409" s="230"/>
      <c r="E409" s="230"/>
      <c r="F409" s="230"/>
      <c r="G409" s="230"/>
      <c r="H409" s="230"/>
      <c r="I409" s="230"/>
      <c r="J409" s="231"/>
      <c r="K409" s="231"/>
      <c r="L409" s="231"/>
      <c r="M409" s="231"/>
      <c r="N409" s="231"/>
      <c r="O409" s="231"/>
      <c r="P409" s="232"/>
    </row>
    <row r="410" spans="1:16" hidden="1">
      <c r="A410" s="224">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4">
        <v>409</v>
      </c>
      <c r="B412" s="225"/>
      <c r="C412" s="230"/>
      <c r="D412" s="230"/>
      <c r="E412" s="230"/>
      <c r="F412" s="230"/>
      <c r="G412" s="230"/>
      <c r="H412" s="230"/>
      <c r="I412" s="230"/>
      <c r="J412" s="231"/>
      <c r="K412" s="231"/>
      <c r="L412" s="231"/>
      <c r="M412" s="231"/>
      <c r="N412" s="231"/>
      <c r="O412" s="231"/>
      <c r="P412" s="232"/>
    </row>
    <row r="413" spans="1:16" hidden="1">
      <c r="A413" s="224">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4">
        <v>412</v>
      </c>
      <c r="B415" s="225"/>
      <c r="C415" s="230"/>
      <c r="D415" s="230"/>
      <c r="E415" s="230"/>
      <c r="F415" s="230"/>
      <c r="G415" s="230"/>
      <c r="H415" s="230"/>
      <c r="I415" s="230"/>
      <c r="J415" s="231"/>
      <c r="K415" s="231"/>
      <c r="L415" s="231"/>
      <c r="M415" s="231"/>
      <c r="N415" s="231"/>
      <c r="O415" s="231"/>
      <c r="P415" s="232"/>
    </row>
    <row r="416" spans="1:16" hidden="1">
      <c r="A416" s="224">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4">
        <v>415</v>
      </c>
      <c r="B418" s="225"/>
      <c r="C418" s="230"/>
      <c r="D418" s="230"/>
      <c r="E418" s="230"/>
      <c r="F418" s="230"/>
      <c r="G418" s="230"/>
      <c r="H418" s="230"/>
      <c r="I418" s="230"/>
      <c r="J418" s="231"/>
      <c r="K418" s="231"/>
      <c r="L418" s="231"/>
      <c r="M418" s="231"/>
      <c r="N418" s="231"/>
      <c r="O418" s="231"/>
      <c r="P418" s="232"/>
    </row>
    <row r="419" spans="1:16" hidden="1">
      <c r="A419" s="224">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4">
        <v>418</v>
      </c>
      <c r="B421" s="225"/>
      <c r="C421" s="230"/>
      <c r="D421" s="230"/>
      <c r="E421" s="230"/>
      <c r="F421" s="230"/>
      <c r="G421" s="230"/>
      <c r="H421" s="230"/>
      <c r="I421" s="230"/>
      <c r="J421" s="231"/>
      <c r="K421" s="231"/>
      <c r="L421" s="231"/>
      <c r="M421" s="231"/>
      <c r="N421" s="231"/>
      <c r="O421" s="231"/>
      <c r="P421" s="232"/>
    </row>
    <row r="422" spans="1:16" hidden="1">
      <c r="A422" s="224">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4">
        <v>421</v>
      </c>
      <c r="B424" s="225"/>
      <c r="C424" s="230"/>
      <c r="D424" s="230"/>
      <c r="E424" s="230"/>
      <c r="F424" s="230"/>
      <c r="G424" s="230"/>
      <c r="H424" s="230"/>
      <c r="I424" s="230"/>
      <c r="J424" s="231"/>
      <c r="K424" s="231"/>
      <c r="L424" s="231"/>
      <c r="M424" s="231"/>
      <c r="N424" s="231"/>
      <c r="O424" s="231"/>
      <c r="P424" s="232"/>
    </row>
    <row r="425" spans="1:16" hidden="1">
      <c r="A425" s="224">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4">
        <v>424</v>
      </c>
      <c r="B427" s="225"/>
      <c r="C427" s="230"/>
      <c r="D427" s="230"/>
      <c r="E427" s="230"/>
      <c r="F427" s="230"/>
      <c r="G427" s="230"/>
      <c r="H427" s="230"/>
      <c r="I427" s="230"/>
      <c r="J427" s="231"/>
      <c r="K427" s="231"/>
      <c r="L427" s="231"/>
      <c r="M427" s="231"/>
      <c r="N427" s="231"/>
      <c r="O427" s="231"/>
      <c r="P427" s="232"/>
    </row>
    <row r="428" spans="1:16" hidden="1">
      <c r="A428" s="224">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4">
        <v>427</v>
      </c>
      <c r="B430" s="225"/>
      <c r="C430" s="230"/>
      <c r="D430" s="230"/>
      <c r="E430" s="230"/>
      <c r="F430" s="230"/>
      <c r="G430" s="230"/>
      <c r="H430" s="230"/>
      <c r="I430" s="230"/>
      <c r="J430" s="231"/>
      <c r="K430" s="231"/>
      <c r="L430" s="231"/>
      <c r="M430" s="231"/>
      <c r="N430" s="231"/>
      <c r="O430" s="231"/>
      <c r="P430" s="232"/>
    </row>
    <row r="431" spans="1:16" hidden="1">
      <c r="A431" s="224">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4">
        <v>430</v>
      </c>
      <c r="B433" s="225"/>
      <c r="C433" s="230"/>
      <c r="D433" s="230"/>
      <c r="E433" s="230"/>
      <c r="F433" s="230"/>
      <c r="G433" s="230"/>
      <c r="H433" s="230"/>
      <c r="I433" s="230"/>
      <c r="J433" s="231"/>
      <c r="K433" s="231"/>
      <c r="L433" s="231"/>
      <c r="M433" s="231"/>
      <c r="N433" s="231"/>
      <c r="O433" s="231"/>
      <c r="P433" s="232"/>
    </row>
    <row r="434" spans="1:16" hidden="1">
      <c r="A434" s="224">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4">
        <v>433</v>
      </c>
      <c r="B436" s="225"/>
      <c r="C436" s="230"/>
      <c r="D436" s="230"/>
      <c r="E436" s="230"/>
      <c r="F436" s="230"/>
      <c r="G436" s="230"/>
      <c r="H436" s="230"/>
      <c r="I436" s="230"/>
      <c r="J436" s="231"/>
      <c r="K436" s="231"/>
      <c r="L436" s="231"/>
      <c r="M436" s="231"/>
      <c r="N436" s="231"/>
      <c r="O436" s="231"/>
      <c r="P436" s="232"/>
    </row>
    <row r="437" spans="1:16" hidden="1">
      <c r="A437" s="224">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4">
        <v>436</v>
      </c>
      <c r="B439" s="225"/>
      <c r="C439" s="230"/>
      <c r="D439" s="230"/>
      <c r="E439" s="230"/>
      <c r="F439" s="230"/>
      <c r="G439" s="230"/>
      <c r="H439" s="230"/>
      <c r="I439" s="230"/>
      <c r="J439" s="231"/>
      <c r="K439" s="231"/>
      <c r="L439" s="231"/>
      <c r="M439" s="231"/>
      <c r="N439" s="231"/>
      <c r="O439" s="231"/>
      <c r="P439" s="232"/>
    </row>
    <row r="440" spans="1:16" hidden="1">
      <c r="A440" s="224">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4">
        <v>439</v>
      </c>
      <c r="B442" s="225"/>
      <c r="C442" s="230"/>
      <c r="D442" s="230"/>
      <c r="E442" s="230"/>
      <c r="F442" s="230"/>
      <c r="G442" s="230"/>
      <c r="H442" s="230"/>
      <c r="I442" s="230"/>
      <c r="J442" s="231"/>
      <c r="K442" s="231"/>
      <c r="L442" s="231"/>
      <c r="M442" s="231"/>
      <c r="N442" s="231"/>
      <c r="O442" s="231"/>
      <c r="P442" s="232"/>
    </row>
    <row r="443" spans="1:16" hidden="1">
      <c r="A443" s="224">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4">
        <v>442</v>
      </c>
      <c r="B445" s="225"/>
      <c r="C445" s="230"/>
      <c r="D445" s="230"/>
      <c r="E445" s="230"/>
      <c r="F445" s="230"/>
      <c r="G445" s="230"/>
      <c r="H445" s="230"/>
      <c r="I445" s="230"/>
      <c r="J445" s="231"/>
      <c r="K445" s="231"/>
      <c r="L445" s="231"/>
      <c r="M445" s="231"/>
      <c r="N445" s="231"/>
      <c r="O445" s="231"/>
      <c r="P445" s="232"/>
    </row>
    <row r="446" spans="1:16" hidden="1">
      <c r="A446" s="224">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4">
        <v>445</v>
      </c>
      <c r="B448" s="225"/>
      <c r="C448" s="230"/>
      <c r="D448" s="230"/>
      <c r="E448" s="230"/>
      <c r="F448" s="230"/>
      <c r="G448" s="230"/>
      <c r="H448" s="230"/>
      <c r="I448" s="230"/>
      <c r="J448" s="231"/>
      <c r="K448" s="231"/>
      <c r="L448" s="231"/>
      <c r="M448" s="231"/>
      <c r="N448" s="231"/>
      <c r="O448" s="231"/>
      <c r="P448" s="232"/>
    </row>
    <row r="449" spans="1:16" hidden="1">
      <c r="A449" s="224">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4">
        <v>448</v>
      </c>
      <c r="B451" s="225"/>
      <c r="C451" s="230"/>
      <c r="D451" s="230"/>
      <c r="E451" s="230"/>
      <c r="F451" s="230"/>
      <c r="G451" s="230"/>
      <c r="H451" s="230"/>
      <c r="I451" s="230"/>
      <c r="J451" s="231"/>
      <c r="K451" s="231"/>
      <c r="L451" s="231"/>
      <c r="M451" s="231"/>
      <c r="N451" s="231"/>
      <c r="O451" s="231"/>
      <c r="P451" s="232"/>
    </row>
    <row r="452" spans="1:16" hidden="1">
      <c r="A452" s="224">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4">
        <v>451</v>
      </c>
      <c r="B454" s="225"/>
      <c r="C454" s="230"/>
      <c r="D454" s="230"/>
      <c r="E454" s="230"/>
      <c r="F454" s="230"/>
      <c r="G454" s="230"/>
      <c r="H454" s="230"/>
      <c r="I454" s="230"/>
      <c r="J454" s="231"/>
      <c r="K454" s="231"/>
      <c r="L454" s="231"/>
      <c r="M454" s="231"/>
      <c r="N454" s="231"/>
      <c r="O454" s="231"/>
      <c r="P454" s="232"/>
    </row>
    <row r="455" spans="1:16" hidden="1">
      <c r="A455" s="224">
        <v>452</v>
      </c>
      <c r="B455" s="225"/>
      <c r="C455" s="230"/>
      <c r="D455" s="230"/>
      <c r="E455" s="230"/>
      <c r="F455" s="230"/>
      <c r="G455" s="230"/>
      <c r="H455" s="230"/>
      <c r="I455" s="230"/>
      <c r="J455" s="231"/>
      <c r="K455" s="231"/>
      <c r="L455" s="231"/>
      <c r="M455" s="231"/>
      <c r="N455" s="231"/>
      <c r="O455" s="231"/>
      <c r="P455" s="232"/>
    </row>
    <row r="456" spans="1:16" hidden="1">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7"/>
      <c r="I457" s="230"/>
      <c r="J457" s="231"/>
      <c r="K457" s="231"/>
      <c r="L457" s="231"/>
      <c r="M457" s="231"/>
      <c r="N457" s="231"/>
      <c r="O457" s="231"/>
      <c r="P457" s="232"/>
    </row>
    <row r="458" spans="1:16">
      <c r="A458" s="229"/>
      <c r="B458" s="225"/>
      <c r="C458" s="230"/>
      <c r="D458" s="230"/>
      <c r="E458" s="230"/>
      <c r="F458" s="230"/>
      <c r="G458" s="230"/>
      <c r="H458" s="237"/>
      <c r="I458" s="230"/>
      <c r="J458" s="231"/>
      <c r="K458" s="231"/>
      <c r="L458" s="231"/>
      <c r="M458" s="231"/>
      <c r="N458" s="231"/>
      <c r="O458" s="231"/>
      <c r="P458" s="232"/>
    </row>
    <row r="459" spans="1:16">
      <c r="A459" s="229"/>
      <c r="B459" s="225"/>
      <c r="C459" s="230"/>
      <c r="D459" s="230"/>
      <c r="E459" s="230"/>
      <c r="F459" s="230"/>
      <c r="G459" s="230"/>
      <c r="H459" s="237"/>
      <c r="I459" s="230"/>
      <c r="J459" s="231"/>
      <c r="K459" s="231"/>
      <c r="L459" s="231"/>
      <c r="M459" s="231"/>
      <c r="N459" s="231"/>
      <c r="O459" s="231"/>
      <c r="P459" s="232"/>
    </row>
    <row r="460" spans="1:16">
      <c r="A460" s="229"/>
      <c r="B460" s="225"/>
      <c r="C460" s="230"/>
      <c r="D460" s="230"/>
      <c r="E460" s="230"/>
      <c r="F460" s="230"/>
      <c r="G460" s="230"/>
      <c r="H460" s="237"/>
      <c r="I460" s="230"/>
      <c r="J460" s="231"/>
      <c r="K460" s="231"/>
      <c r="L460" s="231"/>
      <c r="M460" s="231"/>
      <c r="N460" s="231"/>
      <c r="O460" s="231"/>
      <c r="P460" s="232"/>
    </row>
    <row r="461" spans="1:16">
      <c r="A461" s="229"/>
      <c r="B461" s="225"/>
      <c r="C461" s="230"/>
      <c r="D461" s="230"/>
      <c r="E461" s="230"/>
      <c r="F461" s="230"/>
      <c r="G461" s="230"/>
      <c r="H461" s="237"/>
      <c r="I461" s="230"/>
      <c r="J461" s="231"/>
      <c r="K461" s="231"/>
      <c r="L461" s="231"/>
      <c r="M461" s="231"/>
      <c r="N461" s="231"/>
      <c r="O461" s="231"/>
      <c r="P461" s="232"/>
    </row>
    <row r="462" spans="1:16">
      <c r="A462" s="229"/>
      <c r="B462" s="225"/>
      <c r="C462" s="230"/>
      <c r="D462" s="230"/>
      <c r="E462" s="230"/>
      <c r="F462" s="230"/>
      <c r="G462" s="230"/>
      <c r="H462" s="237"/>
      <c r="I462" s="230"/>
      <c r="J462" s="231"/>
      <c r="K462" s="231"/>
      <c r="L462" s="231"/>
      <c r="M462" s="231"/>
      <c r="N462" s="231"/>
      <c r="O462" s="231"/>
      <c r="P462" s="232"/>
    </row>
    <row r="463" spans="1:16" ht="18" thickBot="1">
      <c r="A463" s="229"/>
      <c r="B463" s="234"/>
      <c r="C463" s="234"/>
      <c r="D463" s="234"/>
      <c r="E463" s="234"/>
      <c r="F463" s="234"/>
      <c r="G463" s="234"/>
      <c r="H463" s="385"/>
      <c r="I463" s="234"/>
      <c r="J463" s="235"/>
      <c r="K463" s="235"/>
      <c r="L463" s="235"/>
      <c r="M463" s="235"/>
      <c r="N463" s="235"/>
      <c r="O463" s="235"/>
      <c r="P463" s="236"/>
    </row>
  </sheetData>
  <autoFilter ref="A3:Q456" xr:uid="{00000000-0001-0000-0800-000000000000}">
    <filterColumn colId="9">
      <filters>
        <filter val="김지훈"/>
      </filters>
    </filterColumn>
    <sortState xmlns:xlrd2="http://schemas.microsoft.com/office/spreadsheetml/2017/richdata2" ref="A7:Q375">
      <sortCondition ref="K3:K456"/>
    </sortState>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2024-04-17T14:44:58Z</dcterms:modified>
</cp:coreProperties>
</file>