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m/Work/onpoom/2024.04.24.이병은부장/20240520/"/>
    </mc:Choice>
  </mc:AlternateContent>
  <xr:revisionPtr revIDLastSave="0" documentId="13_ncr:1_{C10C12CE-B75A-1D4D-90BD-2D2146C063D1}" xr6:coauthVersionLast="47" xr6:coauthVersionMax="47" xr10:uidLastSave="{00000000-0000-0000-0000-000000000000}"/>
  <bookViews>
    <workbookView xWindow="16800" yWindow="500" windowWidth="16800" windowHeight="20500" activeTab="1" xr2:uid="{6F7D21D4-3418-D14C-A90D-DC28276FDD30}"/>
  </bookViews>
  <sheets>
    <sheet name="공공시설 방문 현황 관리" sheetId="6" r:id="rId1"/>
    <sheet name="공공시설 방문 현황 관리_원본" sheetId="3" r:id="rId2"/>
    <sheet name="holiday" sheetId="4" r:id="rId3"/>
    <sheet name="holiday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3" l="1" a="1"/>
  <c r="M1" i="3" s="1"/>
  <c r="L1" i="3" a="1"/>
  <c r="L1" i="3" s="1"/>
  <c r="H3" i="3"/>
  <c r="H4" i="3" s="1"/>
  <c r="H5" i="3" s="1"/>
  <c r="I5" i="3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I3" i="3" l="1"/>
  <c r="H6" i="3"/>
  <c r="I4" i="3"/>
  <c r="I6" i="3" l="1"/>
  <c r="H7" i="3"/>
  <c r="I7" i="3" l="1"/>
  <c r="H8" i="3"/>
  <c r="H9" i="3" l="1"/>
  <c r="I8" i="3"/>
  <c r="I9" i="3" l="1"/>
  <c r="H10" i="3"/>
  <c r="I10" i="3" l="1"/>
  <c r="H11" i="3"/>
  <c r="I11" i="3" l="1"/>
  <c r="H12" i="3"/>
  <c r="H13" i="3" l="1"/>
  <c r="I12" i="3"/>
  <c r="I13" i="3" l="1"/>
  <c r="H14" i="3"/>
  <c r="I14" i="3" l="1"/>
  <c r="H15" i="3"/>
  <c r="I15" i="3" l="1"/>
  <c r="H16" i="3"/>
  <c r="I16" i="3" l="1"/>
  <c r="H17" i="3"/>
  <c r="I17" i="3" l="1"/>
  <c r="H18" i="3"/>
  <c r="I18" i="3" l="1"/>
  <c r="H19" i="3"/>
  <c r="I19" i="3" l="1"/>
  <c r="H20" i="3"/>
  <c r="I20" i="3" l="1"/>
  <c r="H21" i="3"/>
  <c r="I21" i="3" l="1"/>
  <c r="H22" i="3"/>
  <c r="I22" i="3" l="1"/>
  <c r="H23" i="3"/>
  <c r="I23" i="3" l="1"/>
  <c r="H24" i="3"/>
  <c r="I24" i="3" l="1"/>
  <c r="H25" i="3"/>
  <c r="I25" i="3" l="1"/>
  <c r="H26" i="3"/>
  <c r="H27" i="3" l="1"/>
  <c r="I26" i="3"/>
  <c r="I27" i="3" l="1"/>
  <c r="H28" i="3"/>
  <c r="H29" i="3" l="1"/>
  <c r="I28" i="3"/>
  <c r="I29" i="3" l="1"/>
  <c r="H30" i="3"/>
  <c r="H31" i="3" l="1"/>
  <c r="I30" i="3"/>
  <c r="I31" i="3" l="1"/>
  <c r="H32" i="3"/>
  <c r="I32" i="3" l="1"/>
  <c r="H33" i="3"/>
  <c r="I33" i="3" l="1"/>
  <c r="H34" i="3"/>
  <c r="I34" i="3" l="1"/>
  <c r="H35" i="3"/>
  <c r="I35" i="3" l="1"/>
  <c r="H36" i="3"/>
  <c r="I36" i="3" s="1"/>
  <c r="J1" i="3" l="1" a="1"/>
  <c r="J1" i="3" s="1"/>
  <c r="K1" i="3" a="1"/>
  <c r="K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<sst xmlns="http://schemas.openxmlformats.org/spreadsheetml/2006/main" count="129" uniqueCount="54">
  <si>
    <t>1Depth</t>
  </si>
  <si>
    <t>2Depth</t>
  </si>
  <si>
    <t>3Depth</t>
  </si>
  <si>
    <t>특화서비스</t>
    <phoneticPr fontId="1" type="noConversion"/>
  </si>
  <si>
    <t>주기능</t>
    <phoneticPr fontId="1" type="noConversion"/>
  </si>
  <si>
    <t>팝업 - 화면</t>
    <phoneticPr fontId="1" type="noConversion"/>
  </si>
  <si>
    <t>꺽은선 그래프 - 월별 방문자 표시</t>
    <phoneticPr fontId="1" type="noConversion"/>
  </si>
  <si>
    <t>꺽은선 그래프 - 요일별 방문자 표시</t>
    <phoneticPr fontId="1" type="noConversion"/>
  </si>
  <si>
    <t>메인메뉴</t>
    <phoneticPr fontId="1" type="noConversion"/>
  </si>
  <si>
    <t>새로고침</t>
    <phoneticPr fontId="1" type="noConversion"/>
  </si>
  <si>
    <t>조회기간 선택</t>
    <phoneticPr fontId="1" type="noConversion"/>
  </si>
  <si>
    <t>기능1</t>
    <phoneticPr fontId="1" type="noConversion"/>
  </si>
  <si>
    <t>기능2</t>
    <phoneticPr fontId="1" type="noConversion"/>
  </si>
  <si>
    <t>전북 완주군</t>
    <phoneticPr fontId="1" type="noConversion"/>
  </si>
  <si>
    <t>공공시설 방문 현황 관리</t>
    <phoneticPr fontId="1" type="noConversion"/>
  </si>
  <si>
    <t>방문자 통계</t>
    <phoneticPr fontId="1" type="noConversion"/>
  </si>
  <si>
    <t>층별 LOD4</t>
    <phoneticPr fontId="1" type="noConversion"/>
  </si>
  <si>
    <t>센서 POI</t>
    <phoneticPr fontId="1" type="noConversion"/>
  </si>
  <si>
    <t>3D Tile 텍스쳐 로드</t>
    <phoneticPr fontId="1" type="noConversion"/>
  </si>
  <si>
    <t>전체 LOD4</t>
    <phoneticPr fontId="1" type="noConversion"/>
  </si>
  <si>
    <t>조회기간 기준 통계</t>
    <phoneticPr fontId="1" type="noConversion"/>
  </si>
  <si>
    <t>누적 통계</t>
    <phoneticPr fontId="1" type="noConversion"/>
  </si>
  <si>
    <t>시간별 방문 현황(명)</t>
    <phoneticPr fontId="1" type="noConversion"/>
  </si>
  <si>
    <t>연도별 방문자수(명)</t>
    <phoneticPr fontId="1" type="noConversion"/>
  </si>
  <si>
    <t>요일별 방문자수(명)</t>
    <phoneticPr fontId="1" type="noConversion"/>
  </si>
  <si>
    <t>월별 방문자수(명)</t>
    <phoneticPr fontId="1" type="noConversion"/>
  </si>
  <si>
    <t>건물명 목록</t>
    <phoneticPr fontId="1" type="noConversion"/>
  </si>
  <si>
    <t>방문자 통계 - 시간별 방문 현황(명)</t>
    <phoneticPr fontId="1" type="noConversion"/>
  </si>
  <si>
    <t>방문자 통계 - 월별 방문자수(명)</t>
    <phoneticPr fontId="1" type="noConversion"/>
  </si>
  <si>
    <t>방문자 통계 - 요일별 방문자수(명)</t>
    <phoneticPr fontId="1" type="noConversion"/>
  </si>
  <si>
    <t>방문자 통계 - 연도별 방문자수(명)</t>
    <phoneticPr fontId="1" type="noConversion"/>
  </si>
  <si>
    <t>꺽은선 그래프 - 연도별 방문자 표시</t>
    <phoneticPr fontId="1" type="noConversion"/>
  </si>
  <si>
    <t>공공시설 스마트관리 서비스</t>
    <phoneticPr fontId="1" type="noConversion"/>
  </si>
  <si>
    <t>건물 방문자 목록 조회</t>
    <phoneticPr fontId="1" type="noConversion"/>
  </si>
  <si>
    <t>방문자 누적통계 - 시간별 방문 현황(명)</t>
    <phoneticPr fontId="1" type="noConversion"/>
  </si>
  <si>
    <t>방문자 누적통계 - 월별 방문자수(명)</t>
    <phoneticPr fontId="1" type="noConversion"/>
  </si>
  <si>
    <t>방문자 누적통계 - 요일별 방문자수(명)</t>
    <phoneticPr fontId="1" type="noConversion"/>
  </si>
  <si>
    <t>방문자 누적통계 - 연도별 방문자수(명)</t>
    <phoneticPr fontId="1" type="noConversion"/>
  </si>
  <si>
    <t>건물 방문자 정보 조회</t>
    <phoneticPr fontId="1" type="noConversion"/>
  </si>
  <si>
    <t>층별 방문자 목록 조회</t>
    <phoneticPr fontId="1" type="noConversion"/>
  </si>
  <si>
    <t>층별 방문자 정보 조회</t>
    <phoneticPr fontId="1" type="noConversion"/>
  </si>
  <si>
    <t>센서별 방문자 정보 조회</t>
    <phoneticPr fontId="1" type="noConversion"/>
  </si>
  <si>
    <t>센서 상세 정보</t>
    <phoneticPr fontId="1" type="noConversion"/>
  </si>
  <si>
    <t>그래프 R1~R10 시간대별</t>
    <phoneticPr fontId="1" type="noConversion"/>
  </si>
  <si>
    <t>시작일</t>
    <phoneticPr fontId="1" type="noConversion"/>
  </si>
  <si>
    <t>종료일</t>
    <phoneticPr fontId="1" type="noConversion"/>
  </si>
  <si>
    <t>연속</t>
    <phoneticPr fontId="1" type="noConversion"/>
  </si>
  <si>
    <t>일수</t>
    <phoneticPr fontId="1" type="noConversion"/>
  </si>
  <si>
    <t>분석 및 준비</t>
    <phoneticPr fontId="1" type="noConversion"/>
  </si>
  <si>
    <t>Y</t>
    <phoneticPr fontId="1" type="noConversion"/>
  </si>
  <si>
    <t>화면 퍼블리싱</t>
    <phoneticPr fontId="1" type="noConversion"/>
  </si>
  <si>
    <t>REST API</t>
    <phoneticPr fontId="1" type="noConversion"/>
  </si>
  <si>
    <t>센서 상세 정보 팝업 - 화면 퍼블리싱</t>
    <phoneticPr fontId="1" type="noConversion"/>
  </si>
  <si>
    <t>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</si>
</sst>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나눔명조"/>
      <family val="3"/>
      <charset val="129"/>
    </font>
    <font>
      <b/>
      <sz val="14"/>
      <color theme="1"/>
      <name val="나눔명조"/>
      <family val="3"/>
      <charset val="129"/>
    </font>
    <font>
      <sz val="14"/>
      <name val="나눔명조"/>
      <family val="3"/>
      <charset val="129"/>
    </font>
    <font>
      <sz val="12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1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>
      <alignment vertical="center"/>
    </xf>
    <xf numFmtId="14" fontId="5" fillId="0" borderId="0" xfId="0" applyNumberFormat="1" applyFont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8BF-549C-504C-A03C-B78651EA1569}">
  <dimension ref="A1:I36"/>
  <sheetViews>
    <sheetView topLeftCell="D2" zoomScale="90" workbookViewId="0">
      <selection activeCell="H1" sqref="H1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9" width="11" bestFit="1" customWidth="1"/>
  </cols>
  <sheetData>
    <row r="1" spans="1:9" ht="29" customHeight="1">
      <c r="A1" s="6"/>
      <c r="B1" s="6"/>
      <c r="C1" s="6"/>
      <c r="D1" s="6"/>
      <c r="E1" s="7"/>
      <c r="F1" s="6"/>
      <c r="G1" s="6"/>
      <c r="H1" s="6"/>
      <c r="I1" s="2"/>
    </row>
    <row r="2" spans="1:9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</row>
    <row r="3" spans="1:9" ht="23" customHeight="1">
      <c r="A3" s="21" t="s">
        <v>3</v>
      </c>
      <c r="B3" s="21" t="s">
        <v>13</v>
      </c>
      <c r="C3" s="21" t="s">
        <v>32</v>
      </c>
      <c r="D3" s="21" t="s">
        <v>14</v>
      </c>
      <c r="E3" s="13" t="s">
        <v>14</v>
      </c>
      <c r="F3" s="2" t="s">
        <v>48</v>
      </c>
      <c r="G3" s="2"/>
      <c r="H3" s="10">
        <v>45446</v>
      </c>
      <c r="I3" s="10">
        <v>45447</v>
      </c>
    </row>
    <row r="4" spans="1:9" ht="23" customHeight="1">
      <c r="A4" s="22"/>
      <c r="B4" s="22"/>
      <c r="C4" s="22"/>
      <c r="D4" s="22"/>
      <c r="E4" s="14"/>
      <c r="F4" s="2" t="s">
        <v>50</v>
      </c>
      <c r="G4" s="2"/>
      <c r="H4" s="10">
        <v>45448</v>
      </c>
      <c r="I4" s="10">
        <v>45450</v>
      </c>
    </row>
    <row r="5" spans="1:9" ht="26" customHeight="1">
      <c r="A5" s="22"/>
      <c r="B5" s="22"/>
      <c r="C5" s="22"/>
      <c r="D5" s="22"/>
      <c r="E5" s="14"/>
      <c r="F5" s="2" t="s">
        <v>9</v>
      </c>
      <c r="G5" s="2"/>
      <c r="H5" s="10">
        <v>45453</v>
      </c>
      <c r="I5" s="10">
        <v>45453</v>
      </c>
    </row>
    <row r="6" spans="1:9" ht="26" customHeight="1">
      <c r="A6" s="22"/>
      <c r="B6" s="22"/>
      <c r="C6" s="22"/>
      <c r="D6" s="22"/>
      <c r="E6" s="14"/>
      <c r="F6" s="2" t="s">
        <v>10</v>
      </c>
      <c r="G6" s="2"/>
      <c r="H6" s="10">
        <v>45454</v>
      </c>
      <c r="I6" s="10">
        <v>45454</v>
      </c>
    </row>
    <row r="7" spans="1:9" ht="26" customHeight="1">
      <c r="A7" s="22"/>
      <c r="B7" s="22"/>
      <c r="C7" s="22"/>
      <c r="D7" s="22"/>
      <c r="E7" s="14"/>
      <c r="F7" s="2" t="s">
        <v>26</v>
      </c>
      <c r="G7" s="2"/>
      <c r="H7" s="10">
        <v>45454</v>
      </c>
      <c r="I7" s="10">
        <v>45454</v>
      </c>
    </row>
    <row r="8" spans="1:9" ht="26" customHeight="1">
      <c r="A8" s="22"/>
      <c r="B8" s="22"/>
      <c r="C8" s="22"/>
      <c r="D8" s="22"/>
      <c r="E8" s="18" t="s">
        <v>51</v>
      </c>
      <c r="F8" s="2" t="s">
        <v>26</v>
      </c>
      <c r="G8" s="2"/>
      <c r="H8" s="10">
        <v>45455</v>
      </c>
      <c r="I8" s="10">
        <v>45455</v>
      </c>
    </row>
    <row r="9" spans="1:9" ht="26" customHeight="1">
      <c r="A9" s="22"/>
      <c r="B9" s="22"/>
      <c r="C9" s="22"/>
      <c r="D9" s="22"/>
      <c r="E9" s="19"/>
      <c r="F9" s="2" t="s">
        <v>38</v>
      </c>
      <c r="G9" s="2"/>
      <c r="H9" s="10">
        <v>45455</v>
      </c>
      <c r="I9" s="10">
        <v>45455</v>
      </c>
    </row>
    <row r="10" spans="1:9" ht="26" customHeight="1">
      <c r="A10" s="22"/>
      <c r="B10" s="22"/>
      <c r="C10" s="22"/>
      <c r="D10" s="22"/>
      <c r="E10" s="19"/>
      <c r="F10" s="2" t="s">
        <v>40</v>
      </c>
      <c r="G10" s="2"/>
      <c r="H10" s="10">
        <v>45455</v>
      </c>
      <c r="I10" s="10">
        <v>45455</v>
      </c>
    </row>
    <row r="11" spans="1:9" ht="26" customHeight="1">
      <c r="A11" s="22"/>
      <c r="B11" s="22"/>
      <c r="C11" s="22"/>
      <c r="D11" s="22"/>
      <c r="E11" s="19"/>
      <c r="F11" s="2" t="s">
        <v>41</v>
      </c>
      <c r="G11" s="2"/>
      <c r="H11" s="10">
        <v>45455</v>
      </c>
      <c r="I11" s="10">
        <v>45455</v>
      </c>
    </row>
    <row r="12" spans="1:9" ht="26" customHeight="1">
      <c r="A12" s="22"/>
      <c r="B12" s="22"/>
      <c r="C12" s="22"/>
      <c r="D12" s="22"/>
      <c r="E12" s="19"/>
      <c r="F12" s="2" t="s">
        <v>27</v>
      </c>
      <c r="G12" s="2"/>
      <c r="H12" s="10">
        <v>45455</v>
      </c>
      <c r="I12" s="10">
        <v>45455</v>
      </c>
    </row>
    <row r="13" spans="1:9" ht="26" customHeight="1">
      <c r="A13" s="22"/>
      <c r="B13" s="22"/>
      <c r="C13" s="22"/>
      <c r="D13" s="22"/>
      <c r="E13" s="19"/>
      <c r="F13" s="2" t="s">
        <v>28</v>
      </c>
      <c r="G13" s="2"/>
      <c r="H13" s="10">
        <v>45455</v>
      </c>
      <c r="I13" s="10">
        <v>45455</v>
      </c>
    </row>
    <row r="14" spans="1:9" ht="26" customHeight="1">
      <c r="A14" s="22"/>
      <c r="B14" s="22"/>
      <c r="C14" s="22"/>
      <c r="D14" s="22"/>
      <c r="E14" s="19"/>
      <c r="F14" s="2" t="s">
        <v>29</v>
      </c>
      <c r="G14" s="2"/>
      <c r="H14" s="10">
        <v>45456</v>
      </c>
      <c r="I14" s="10">
        <v>45456</v>
      </c>
    </row>
    <row r="15" spans="1:9" ht="26" customHeight="1">
      <c r="A15" s="22"/>
      <c r="B15" s="22"/>
      <c r="C15" s="22"/>
      <c r="D15" s="22"/>
      <c r="E15" s="19"/>
      <c r="F15" s="2" t="s">
        <v>30</v>
      </c>
      <c r="G15" s="2"/>
      <c r="H15" s="10">
        <v>45456</v>
      </c>
      <c r="I15" s="10">
        <v>45456</v>
      </c>
    </row>
    <row r="16" spans="1:9" ht="26" customHeight="1">
      <c r="A16" s="22"/>
      <c r="B16" s="22"/>
      <c r="C16" s="22"/>
      <c r="D16" s="22"/>
      <c r="E16" s="19"/>
      <c r="F16" s="2" t="s">
        <v>34</v>
      </c>
      <c r="G16" s="2"/>
      <c r="H16" s="10">
        <v>45456</v>
      </c>
      <c r="I16" s="10">
        <v>45456</v>
      </c>
    </row>
    <row r="17" spans="1:9" ht="26" customHeight="1">
      <c r="A17" s="22"/>
      <c r="B17" s="22"/>
      <c r="C17" s="22"/>
      <c r="D17" s="22"/>
      <c r="E17" s="19"/>
      <c r="F17" s="2" t="s">
        <v>35</v>
      </c>
      <c r="G17" s="2"/>
      <c r="H17" s="10">
        <v>45456</v>
      </c>
      <c r="I17" s="10">
        <v>45456</v>
      </c>
    </row>
    <row r="18" spans="1:9" ht="26" customHeight="1">
      <c r="A18" s="22"/>
      <c r="B18" s="22"/>
      <c r="C18" s="22"/>
      <c r="D18" s="22"/>
      <c r="E18" s="19"/>
      <c r="F18" s="2" t="s">
        <v>36</v>
      </c>
      <c r="G18" s="2"/>
      <c r="H18" s="10">
        <v>45456</v>
      </c>
      <c r="I18" s="10">
        <v>45456</v>
      </c>
    </row>
    <row r="19" spans="1:9" ht="26" customHeight="1">
      <c r="A19" s="22"/>
      <c r="B19" s="22"/>
      <c r="C19" s="22"/>
      <c r="D19" s="22"/>
      <c r="E19" s="20"/>
      <c r="F19" s="2" t="s">
        <v>37</v>
      </c>
      <c r="G19" s="2"/>
      <c r="H19" s="10">
        <v>45456</v>
      </c>
      <c r="I19" s="10">
        <v>45456</v>
      </c>
    </row>
    <row r="20" spans="1:9" ht="26" customHeight="1">
      <c r="A20" s="22"/>
      <c r="B20" s="22"/>
      <c r="C20" s="22"/>
      <c r="D20" s="22"/>
      <c r="E20" s="21" t="s">
        <v>14</v>
      </c>
      <c r="F20" s="2" t="s">
        <v>33</v>
      </c>
      <c r="G20" s="2"/>
      <c r="H20" s="10">
        <v>45457</v>
      </c>
      <c r="I20" s="10">
        <v>45457</v>
      </c>
    </row>
    <row r="21" spans="1:9" ht="26" customHeight="1">
      <c r="A21" s="22"/>
      <c r="B21" s="22"/>
      <c r="C21" s="22"/>
      <c r="D21" s="22"/>
      <c r="E21" s="22"/>
      <c r="F21" s="2" t="s">
        <v>39</v>
      </c>
      <c r="G21" s="2"/>
      <c r="H21" s="10">
        <v>45460</v>
      </c>
      <c r="I21" s="10">
        <v>45460</v>
      </c>
    </row>
    <row r="22" spans="1:9" ht="26" customHeight="1">
      <c r="A22" s="22"/>
      <c r="B22" s="22"/>
      <c r="C22" s="22"/>
      <c r="D22" s="22"/>
      <c r="E22" s="22"/>
      <c r="F22" s="2" t="s">
        <v>19</v>
      </c>
      <c r="G22" s="2" t="s">
        <v>18</v>
      </c>
      <c r="H22" s="10">
        <v>45461</v>
      </c>
      <c r="I22" s="10">
        <v>45462</v>
      </c>
    </row>
    <row r="23" spans="1:9" ht="26" customHeight="1">
      <c r="A23" s="22"/>
      <c r="B23" s="22"/>
      <c r="C23" s="22"/>
      <c r="D23" s="22"/>
      <c r="E23" s="22"/>
      <c r="F23" s="15" t="s">
        <v>16</v>
      </c>
      <c r="G23" s="2" t="s">
        <v>18</v>
      </c>
      <c r="H23" s="10">
        <v>45463</v>
      </c>
      <c r="I23" s="10">
        <v>45464</v>
      </c>
    </row>
    <row r="24" spans="1:9" ht="26" customHeight="1">
      <c r="A24" s="22"/>
      <c r="B24" s="22"/>
      <c r="C24" s="22"/>
      <c r="D24" s="22"/>
      <c r="E24" s="22"/>
      <c r="F24" s="16"/>
      <c r="G24" s="2" t="s">
        <v>17</v>
      </c>
      <c r="H24" s="10">
        <v>45467</v>
      </c>
      <c r="I24" s="10">
        <v>45468</v>
      </c>
    </row>
    <row r="25" spans="1:9" ht="26" customHeight="1">
      <c r="A25" s="22"/>
      <c r="B25" s="22"/>
      <c r="C25" s="22"/>
      <c r="D25" s="22"/>
      <c r="E25" s="22"/>
      <c r="F25" s="16"/>
      <c r="G25" s="2" t="s">
        <v>52</v>
      </c>
      <c r="H25" s="10">
        <v>45469</v>
      </c>
      <c r="I25" s="10">
        <v>45469</v>
      </c>
    </row>
    <row r="26" spans="1:9" ht="26" customHeight="1">
      <c r="A26" s="22"/>
      <c r="B26" s="22"/>
      <c r="C26" s="22"/>
      <c r="D26" s="22"/>
      <c r="E26" s="23"/>
      <c r="F26" s="17"/>
      <c r="G26" s="2" t="s">
        <v>42</v>
      </c>
      <c r="H26" s="10">
        <v>45470</v>
      </c>
      <c r="I26" s="10">
        <v>45470</v>
      </c>
    </row>
    <row r="27" spans="1:9" ht="26" customHeight="1">
      <c r="A27" s="22"/>
      <c r="B27" s="22"/>
      <c r="C27" s="22"/>
      <c r="D27" s="22"/>
      <c r="E27" s="18" t="s">
        <v>15</v>
      </c>
      <c r="F27" s="2" t="s">
        <v>50</v>
      </c>
      <c r="G27" s="2"/>
      <c r="H27" s="10">
        <v>45471</v>
      </c>
      <c r="I27" s="10">
        <v>45474</v>
      </c>
    </row>
    <row r="28" spans="1:9" ht="26" customHeight="1">
      <c r="A28" s="22"/>
      <c r="B28" s="22"/>
      <c r="C28" s="22"/>
      <c r="D28" s="22"/>
      <c r="E28" s="19"/>
      <c r="F28" s="2" t="s">
        <v>20</v>
      </c>
      <c r="G28" s="2"/>
      <c r="H28" s="10">
        <v>45474</v>
      </c>
      <c r="I28" s="10">
        <v>45474</v>
      </c>
    </row>
    <row r="29" spans="1:9" ht="26" customHeight="1">
      <c r="A29" s="22"/>
      <c r="B29" s="22"/>
      <c r="C29" s="22"/>
      <c r="D29" s="22"/>
      <c r="E29" s="19"/>
      <c r="F29" s="2" t="s">
        <v>21</v>
      </c>
      <c r="G29" s="2"/>
      <c r="H29" s="10">
        <v>45475</v>
      </c>
      <c r="I29" s="10">
        <v>45475</v>
      </c>
    </row>
    <row r="30" spans="1:9" ht="26" customHeight="1">
      <c r="A30" s="22"/>
      <c r="B30" s="22"/>
      <c r="C30" s="22"/>
      <c r="D30" s="22"/>
      <c r="E30" s="19"/>
      <c r="F30" s="2" t="s">
        <v>22</v>
      </c>
      <c r="G30" s="2" t="s">
        <v>43</v>
      </c>
      <c r="H30" s="10">
        <v>45476</v>
      </c>
      <c r="I30" s="10">
        <v>45477</v>
      </c>
    </row>
    <row r="31" spans="1:9" ht="26" customHeight="1">
      <c r="A31" s="22"/>
      <c r="B31" s="22"/>
      <c r="C31" s="22"/>
      <c r="D31" s="22"/>
      <c r="E31" s="19"/>
      <c r="F31" s="15" t="s">
        <v>25</v>
      </c>
      <c r="G31" s="2" t="s">
        <v>5</v>
      </c>
      <c r="H31" s="10">
        <v>45478</v>
      </c>
      <c r="I31" s="10">
        <v>45478</v>
      </c>
    </row>
    <row r="32" spans="1:9" ht="26" customHeight="1">
      <c r="A32" s="22"/>
      <c r="B32" s="22"/>
      <c r="C32" s="22"/>
      <c r="D32" s="22"/>
      <c r="E32" s="19"/>
      <c r="F32" s="17"/>
      <c r="G32" s="2" t="s">
        <v>6</v>
      </c>
      <c r="H32" s="10">
        <v>45481</v>
      </c>
      <c r="I32" s="10">
        <v>45481</v>
      </c>
    </row>
    <row r="33" spans="1:9" ht="26" customHeight="1">
      <c r="A33" s="22"/>
      <c r="B33" s="22"/>
      <c r="C33" s="22"/>
      <c r="D33" s="22"/>
      <c r="E33" s="19"/>
      <c r="F33" s="15" t="s">
        <v>24</v>
      </c>
      <c r="G33" s="2" t="s">
        <v>5</v>
      </c>
      <c r="H33" s="10">
        <v>45482</v>
      </c>
      <c r="I33" s="10">
        <v>45482</v>
      </c>
    </row>
    <row r="34" spans="1:9" ht="26" customHeight="1">
      <c r="A34" s="22"/>
      <c r="B34" s="22"/>
      <c r="C34" s="22"/>
      <c r="D34" s="22"/>
      <c r="E34" s="19"/>
      <c r="F34" s="17"/>
      <c r="G34" s="2" t="s">
        <v>7</v>
      </c>
      <c r="H34" s="10">
        <v>45483</v>
      </c>
      <c r="I34" s="10">
        <v>45483</v>
      </c>
    </row>
    <row r="35" spans="1:9" ht="26" customHeight="1">
      <c r="A35" s="22"/>
      <c r="B35" s="22"/>
      <c r="C35" s="22"/>
      <c r="D35" s="22"/>
      <c r="E35" s="19"/>
      <c r="F35" s="15" t="s">
        <v>23</v>
      </c>
      <c r="G35" s="2" t="s">
        <v>5</v>
      </c>
      <c r="H35" s="10">
        <v>45484</v>
      </c>
      <c r="I35" s="10">
        <v>45484</v>
      </c>
    </row>
    <row r="36" spans="1:9" ht="26" customHeight="1">
      <c r="A36" s="23"/>
      <c r="B36" s="23"/>
      <c r="C36" s="23"/>
      <c r="D36" s="23"/>
      <c r="E36" s="20"/>
      <c r="F36" s="17"/>
      <c r="G36" s="2" t="s">
        <v>31</v>
      </c>
      <c r="H36" s="10">
        <v>45485</v>
      </c>
      <c r="I36" s="10">
        <v>45485</v>
      </c>
    </row>
  </sheetData>
  <mergeCells count="11">
    <mergeCell ref="A3:A36"/>
    <mergeCell ref="B3:B36"/>
    <mergeCell ref="C3:C36"/>
    <mergeCell ref="D3:D36"/>
    <mergeCell ref="E8:E19"/>
    <mergeCell ref="E20:E26"/>
    <mergeCell ref="F23:F26"/>
    <mergeCell ref="E27:E36"/>
    <mergeCell ref="F31:F32"/>
    <mergeCell ref="F33:F34"/>
    <mergeCell ref="F35:F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B238-AC2D-414B-9383-4072CEE21F10}">
  <dimension ref="A1:M59"/>
  <sheetViews>
    <sheetView tabSelected="1" topLeftCell="F1" zoomScale="90" workbookViewId="0">
      <selection activeCell="L11" sqref="L11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8" width="11" bestFit="1" customWidth="1"/>
    <col min="9" max="9" width="9.5703125" bestFit="1" customWidth="1"/>
    <col min="11" max="11" width="10.85546875" style="3" bestFit="1" customWidth="1"/>
  </cols>
  <sheetData>
    <row r="1" spans="1:13" ht="29" customHeight="1">
      <c r="A1" s="6"/>
      <c r="B1" s="6"/>
      <c r="C1" s="6"/>
      <c r="D1" s="6"/>
      <c r="E1" s="7"/>
      <c r="F1" s="6"/>
      <c r="G1" s="6"/>
      <c r="H1" s="8">
        <v>45446</v>
      </c>
      <c r="I1" s="8" t="s">
        <v>53</v>
      </c>
      <c r="J1" s="24" t="str" cm="1">
        <f t="array" ref="J1">TEXT(INDEX(I:I,MAX(IF(I:I&lt;&gt;"",ROW(I:I),0)))- H1,"####.##")&amp;"일"</f>
        <v>35.일</v>
      </c>
      <c r="K1" s="25" t="str" cm="1">
        <f t="array" ref="K1">NETWORKDAYS(H1,INDEX(I:I,MAX(IF(I:I&lt;&gt;"",ROW(I:I),0))),holiday!A:A) &amp; "일"</f>
        <v>25일</v>
      </c>
      <c r="L1" cm="1">
        <f t="array" ref="L1">MAX(IF(I:I&lt;&gt;"",ROW(I:I),0))</f>
        <v>36</v>
      </c>
      <c r="M1" s="11" cm="1">
        <f t="array" ref="M1">INDEX(I:I,MAX(IF(I:I&lt;&gt;"",ROW(I:I),0)))</f>
        <v>45481</v>
      </c>
    </row>
    <row r="2" spans="1:13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 t="s">
        <v>46</v>
      </c>
      <c r="K2" s="4" t="s">
        <v>47</v>
      </c>
    </row>
    <row r="3" spans="1:13" ht="23" customHeight="1">
      <c r="A3" s="21" t="s">
        <v>3</v>
      </c>
      <c r="B3" s="21" t="s">
        <v>13</v>
      </c>
      <c r="C3" s="21" t="s">
        <v>32</v>
      </c>
      <c r="D3" s="21" t="s">
        <v>14</v>
      </c>
      <c r="E3" s="13" t="s">
        <v>14</v>
      </c>
      <c r="F3" s="2" t="s">
        <v>48</v>
      </c>
      <c r="G3" s="2"/>
      <c r="H3" s="26">
        <f>WORKDAY(H1,0,holiday!A:A)</f>
        <v>45446</v>
      </c>
      <c r="I3" s="26">
        <f>IF(J3="Y",H3,IF(K3&gt;1,WORKDAY(H3, K3-1,holiday!A:A),H3+K3))</f>
        <v>45447</v>
      </c>
      <c r="J3" s="9"/>
      <c r="K3" s="9">
        <v>2</v>
      </c>
    </row>
    <row r="4" spans="1:13" ht="23" customHeight="1">
      <c r="A4" s="22"/>
      <c r="B4" s="22"/>
      <c r="C4" s="22"/>
      <c r="D4" s="22"/>
      <c r="E4" s="14"/>
      <c r="F4" s="2" t="s">
        <v>50</v>
      </c>
      <c r="G4" s="2"/>
      <c r="H4" s="26">
        <f>IF(J3="Y",H3,IF(K3&gt;1,WORKDAY(H3, K3,holiday!A:A),H3+K3))</f>
        <v>45448</v>
      </c>
      <c r="I4" s="26">
        <f>IF(J4="Y",H4,IF(K4&gt;1,WORKDAY(H4, K4-1,holiday!A:A),H4+K4))</f>
        <v>45450</v>
      </c>
      <c r="J4" s="9"/>
      <c r="K4" s="9">
        <v>2</v>
      </c>
    </row>
    <row r="5" spans="1:13" ht="26" customHeight="1">
      <c r="A5" s="22"/>
      <c r="B5" s="22"/>
      <c r="C5" s="22"/>
      <c r="D5" s="22"/>
      <c r="E5" s="14"/>
      <c r="F5" s="2" t="s">
        <v>9</v>
      </c>
      <c r="G5" s="2"/>
      <c r="H5" s="26">
        <f>IF(J4="Y",H4,IF(K4&gt;1,WORKDAY(H4, K4,holiday!A:A),H4+K4))</f>
        <v>45453</v>
      </c>
      <c r="I5" s="26">
        <f>IF(J5="Y",H5,IF(K5&gt;1,WORKDAY(H5, K5-1,holiday!A:A),H5+K5))</f>
        <v>45453.5</v>
      </c>
      <c r="J5" s="9"/>
      <c r="K5" s="9">
        <v>0.5</v>
      </c>
    </row>
    <row r="6" spans="1:13" ht="26" customHeight="1">
      <c r="A6" s="22"/>
      <c r="B6" s="22"/>
      <c r="C6" s="22"/>
      <c r="D6" s="22"/>
      <c r="E6" s="14"/>
      <c r="F6" s="2" t="s">
        <v>10</v>
      </c>
      <c r="G6" s="2"/>
      <c r="H6" s="26">
        <f>IF(J5="Y",H5,IF(K5&gt;1,WORKDAY(H5, K5,holiday!A:A),H5+K5))</f>
        <v>45453.5</v>
      </c>
      <c r="I6" s="26">
        <f>IF(J6="Y",H6,IF(K6&gt;1,WORKDAY(H6, K6-1,holiday!A:A),H6+K6))</f>
        <v>45454</v>
      </c>
      <c r="J6" s="9"/>
      <c r="K6" s="9">
        <v>0.5</v>
      </c>
    </row>
    <row r="7" spans="1:13" ht="26" customHeight="1">
      <c r="A7" s="22"/>
      <c r="B7" s="22"/>
      <c r="C7" s="22"/>
      <c r="D7" s="22"/>
      <c r="E7" s="14"/>
      <c r="F7" s="2" t="s">
        <v>26</v>
      </c>
      <c r="G7" s="2"/>
      <c r="H7" s="26">
        <f>IF(J6="Y",H6,IF(K6&gt;1,WORKDAY(H6, K6,holiday!A:A),H6+K6))</f>
        <v>45454</v>
      </c>
      <c r="I7" s="26">
        <f>IF(J7="Y",H7,IF(K7&gt;1,WORKDAY(H7, K7-1,holiday!A:A),H7+K7))</f>
        <v>45454</v>
      </c>
      <c r="J7" s="9" t="s">
        <v>49</v>
      </c>
      <c r="K7" s="9">
        <v>0.5</v>
      </c>
    </row>
    <row r="8" spans="1:13" ht="26" customHeight="1">
      <c r="A8" s="22"/>
      <c r="B8" s="22"/>
      <c r="C8" s="22"/>
      <c r="D8" s="22"/>
      <c r="E8" s="18" t="s">
        <v>51</v>
      </c>
      <c r="F8" s="2" t="s">
        <v>26</v>
      </c>
      <c r="G8" s="2"/>
      <c r="H8" s="26">
        <f>IF(J7="Y",H7,IF(K7&gt;1,WORKDAY(H7, K7,holiday!A:A),H7+K7))</f>
        <v>45454</v>
      </c>
      <c r="I8" s="26">
        <f>IF(J8="Y",H8,IF(K8&gt;1,WORKDAY(H8, K8-1,holiday!A:A),H8+K8))</f>
        <v>45454.5</v>
      </c>
      <c r="J8" s="9"/>
      <c r="K8" s="9">
        <v>0.5</v>
      </c>
    </row>
    <row r="9" spans="1:13" ht="26" customHeight="1">
      <c r="A9" s="22"/>
      <c r="B9" s="22"/>
      <c r="C9" s="22"/>
      <c r="D9" s="22"/>
      <c r="E9" s="19"/>
      <c r="F9" s="2" t="s">
        <v>38</v>
      </c>
      <c r="G9" s="2"/>
      <c r="H9" s="26">
        <f>IF(J8="Y",H8,IF(K8&gt;1,WORKDAY(H8, K8,holiday!A:A),H8+K8))</f>
        <v>45454.5</v>
      </c>
      <c r="I9" s="26">
        <f>IF(J9="Y",H9,IF(K9&gt;1,WORKDAY(H9, K9-1,holiday!A:A),H9+K9))</f>
        <v>45454.5</v>
      </c>
      <c r="J9" s="9" t="s">
        <v>49</v>
      </c>
      <c r="K9" s="9">
        <v>0.5</v>
      </c>
    </row>
    <row r="10" spans="1:13" ht="26" customHeight="1">
      <c r="A10" s="22"/>
      <c r="B10" s="22"/>
      <c r="C10" s="22"/>
      <c r="D10" s="22"/>
      <c r="E10" s="19"/>
      <c r="F10" s="2" t="s">
        <v>40</v>
      </c>
      <c r="G10" s="2"/>
      <c r="H10" s="26">
        <f>IF(J9="Y",H9,IF(K9&gt;1,WORKDAY(H9, K9,holiday!A:A),H9+K9))</f>
        <v>45454.5</v>
      </c>
      <c r="I10" s="26">
        <f>IF(J10="Y",H10,IF(K10&gt;1,WORKDAY(H10, K10-1,holiday!A:A),H10+K10))</f>
        <v>45454.5</v>
      </c>
      <c r="J10" s="9" t="s">
        <v>49</v>
      </c>
      <c r="K10" s="9">
        <v>0.5</v>
      </c>
    </row>
    <row r="11" spans="1:13" ht="26" customHeight="1">
      <c r="A11" s="22"/>
      <c r="B11" s="22"/>
      <c r="C11" s="22"/>
      <c r="D11" s="22"/>
      <c r="E11" s="19"/>
      <c r="F11" s="2" t="s">
        <v>41</v>
      </c>
      <c r="G11" s="2"/>
      <c r="H11" s="26">
        <f>IF(J10="Y",H10,IF(K10&gt;1,WORKDAY(H10, K10,holiday!A:A),H10+K10))</f>
        <v>45454.5</v>
      </c>
      <c r="I11" s="26">
        <f>IF(J11="Y",H11,IF(K11&gt;1,WORKDAY(H11, K11-1,holiday!A:A),H11+K11))</f>
        <v>45454.5</v>
      </c>
      <c r="J11" s="9" t="s">
        <v>49</v>
      </c>
      <c r="K11" s="9">
        <v>0.5</v>
      </c>
    </row>
    <row r="12" spans="1:13" ht="26" customHeight="1">
      <c r="A12" s="22"/>
      <c r="B12" s="22"/>
      <c r="C12" s="22"/>
      <c r="D12" s="22"/>
      <c r="E12" s="19"/>
      <c r="F12" s="2" t="s">
        <v>27</v>
      </c>
      <c r="G12" s="2"/>
      <c r="H12" s="26">
        <f>IF(J11="Y",H11,IF(K11&gt;1,WORKDAY(H11, K11,holiday!A:A),H11+K11))</f>
        <v>45454.5</v>
      </c>
      <c r="I12" s="26">
        <f>IF(J12="Y",H12,IF(K12&gt;1,WORKDAY(H12, K12-1,holiday!A:A),H12+K12))</f>
        <v>45454.5</v>
      </c>
      <c r="J12" s="9" t="s">
        <v>49</v>
      </c>
      <c r="K12" s="9">
        <v>0.5</v>
      </c>
    </row>
    <row r="13" spans="1:13" ht="26" customHeight="1">
      <c r="A13" s="22"/>
      <c r="B13" s="22"/>
      <c r="C13" s="22"/>
      <c r="D13" s="22"/>
      <c r="E13" s="19"/>
      <c r="F13" s="2" t="s">
        <v>28</v>
      </c>
      <c r="G13" s="2"/>
      <c r="H13" s="26">
        <f>IF(J12="Y",H12,IF(K12&gt;1,WORKDAY(H12, K12,holiday!A:A),H12+K12))</f>
        <v>45454.5</v>
      </c>
      <c r="I13" s="26">
        <f>IF(J13="Y",H13,IF(K13&gt;1,WORKDAY(H13, K13-1,holiday!A:A),H13+K13))</f>
        <v>45454.5</v>
      </c>
      <c r="J13" s="9" t="s">
        <v>49</v>
      </c>
      <c r="K13" s="9">
        <v>0.5</v>
      </c>
    </row>
    <row r="14" spans="1:13" ht="26" customHeight="1">
      <c r="A14" s="22"/>
      <c r="B14" s="22"/>
      <c r="C14" s="22"/>
      <c r="D14" s="22"/>
      <c r="E14" s="19"/>
      <c r="F14" s="2" t="s">
        <v>29</v>
      </c>
      <c r="G14" s="2"/>
      <c r="H14" s="26">
        <f>IF(J13="Y",H13,IF(K13&gt;1,WORKDAY(H13, K13,holiday!A:A),H13+K13))</f>
        <v>45454.5</v>
      </c>
      <c r="I14" s="26">
        <f>IF(J14="Y",H14,IF(K14&gt;1,WORKDAY(H14, K14-1,holiday!A:A),H14+K14))</f>
        <v>45455</v>
      </c>
      <c r="J14" s="9"/>
      <c r="K14" s="9">
        <v>0.5</v>
      </c>
    </row>
    <row r="15" spans="1:13" ht="26" customHeight="1">
      <c r="A15" s="22"/>
      <c r="B15" s="22"/>
      <c r="C15" s="22"/>
      <c r="D15" s="22"/>
      <c r="E15" s="19"/>
      <c r="F15" s="2" t="s">
        <v>30</v>
      </c>
      <c r="G15" s="2"/>
      <c r="H15" s="26">
        <f>IF(J14="Y",H14,IF(K14&gt;1,WORKDAY(H14, K14,holiday!A:A),H14+K14))</f>
        <v>45455</v>
      </c>
      <c r="I15" s="26">
        <f>IF(J15="Y",H15,IF(K15&gt;1,WORKDAY(H15, K15-1,holiday!A:A),H15+K15))</f>
        <v>45455</v>
      </c>
      <c r="J15" s="9" t="s">
        <v>49</v>
      </c>
      <c r="K15" s="9">
        <v>0.5</v>
      </c>
    </row>
    <row r="16" spans="1:13" ht="26" customHeight="1">
      <c r="A16" s="22"/>
      <c r="B16" s="22"/>
      <c r="C16" s="22"/>
      <c r="D16" s="22"/>
      <c r="E16" s="19"/>
      <c r="F16" s="2" t="s">
        <v>34</v>
      </c>
      <c r="G16" s="2"/>
      <c r="H16" s="26">
        <f>IF(J15="Y",H15,IF(K15&gt;1,WORKDAY(H15, K15,holiday!A:A),H15+K15))</f>
        <v>45455</v>
      </c>
      <c r="I16" s="26">
        <f>IF(J16="Y",H16,IF(K16&gt;1,WORKDAY(H16, K16-1,holiday!A:A),H16+K16))</f>
        <v>45455</v>
      </c>
      <c r="J16" s="9" t="s">
        <v>49</v>
      </c>
      <c r="K16" s="9">
        <v>0.5</v>
      </c>
    </row>
    <row r="17" spans="1:11" ht="26" customHeight="1">
      <c r="A17" s="22"/>
      <c r="B17" s="22"/>
      <c r="C17" s="22"/>
      <c r="D17" s="22"/>
      <c r="E17" s="19"/>
      <c r="F17" s="2" t="s">
        <v>35</v>
      </c>
      <c r="G17" s="2"/>
      <c r="H17" s="26">
        <f>IF(J16="Y",H16,IF(K16&gt;1,WORKDAY(H16, K16,holiday!A:A),H16+K16))</f>
        <v>45455</v>
      </c>
      <c r="I17" s="26">
        <f>IF(J17="Y",H17,IF(K17&gt;1,WORKDAY(H17, K17-1,holiday!A:A),H17+K17))</f>
        <v>45455</v>
      </c>
      <c r="J17" s="9" t="s">
        <v>49</v>
      </c>
      <c r="K17" s="9">
        <v>0.5</v>
      </c>
    </row>
    <row r="18" spans="1:11" ht="26" customHeight="1">
      <c r="A18" s="22"/>
      <c r="B18" s="22"/>
      <c r="C18" s="22"/>
      <c r="D18" s="22"/>
      <c r="E18" s="19"/>
      <c r="F18" s="2" t="s">
        <v>36</v>
      </c>
      <c r="G18" s="2"/>
      <c r="H18" s="26">
        <f>IF(J17="Y",H17,IF(K17&gt;1,WORKDAY(H17, K17,holiday!A:A),H17+K17))</f>
        <v>45455</v>
      </c>
      <c r="I18" s="26">
        <f>IF(J18="Y",H18,IF(K18&gt;1,WORKDAY(H18, K18-1,holiday!A:A),H18+K18))</f>
        <v>45455</v>
      </c>
      <c r="J18" s="9" t="s">
        <v>49</v>
      </c>
      <c r="K18" s="9">
        <v>0.5</v>
      </c>
    </row>
    <row r="19" spans="1:11" ht="26" customHeight="1">
      <c r="A19" s="22"/>
      <c r="B19" s="22"/>
      <c r="C19" s="22"/>
      <c r="D19" s="22"/>
      <c r="E19" s="20"/>
      <c r="F19" s="2" t="s">
        <v>37</v>
      </c>
      <c r="G19" s="2"/>
      <c r="H19" s="26">
        <f>IF(J18="Y",H18,IF(K18&gt;1,WORKDAY(H18, K18,holiday!A:A),H18+K18))</f>
        <v>45455</v>
      </c>
      <c r="I19" s="26">
        <f>IF(J19="Y",H19,IF(K19&gt;1,WORKDAY(H19, K19-1,holiday!A:A),H19+K19))</f>
        <v>45455</v>
      </c>
      <c r="J19" s="9" t="s">
        <v>49</v>
      </c>
      <c r="K19" s="9">
        <v>0.5</v>
      </c>
    </row>
    <row r="20" spans="1:11" ht="26" customHeight="1">
      <c r="A20" s="22"/>
      <c r="B20" s="22"/>
      <c r="C20" s="22"/>
      <c r="D20" s="22"/>
      <c r="E20" s="21" t="s">
        <v>14</v>
      </c>
      <c r="F20" s="2" t="s">
        <v>33</v>
      </c>
      <c r="G20" s="2"/>
      <c r="H20" s="26">
        <f>IF(J19="Y",H19,IF(K19&gt;1,WORKDAY(H19, K19,holiday!A:A),H19+K19))</f>
        <v>45455</v>
      </c>
      <c r="I20" s="26">
        <f>IF(J20="Y",H20,IF(K20&gt;1,WORKDAY(H20, K20-1,holiday!A:A),H20+K20))</f>
        <v>45456</v>
      </c>
      <c r="J20" s="9"/>
      <c r="K20" s="9">
        <v>1</v>
      </c>
    </row>
    <row r="21" spans="1:11" ht="26" customHeight="1">
      <c r="A21" s="22"/>
      <c r="B21" s="22"/>
      <c r="C21" s="22"/>
      <c r="D21" s="22"/>
      <c r="E21" s="22"/>
      <c r="F21" s="2" t="s">
        <v>39</v>
      </c>
      <c r="G21" s="2"/>
      <c r="H21" s="26">
        <f>IF(J20="Y",H20,IF(K20&gt;1,WORKDAY(H20, K20,holiday!A:A),H20+K20))</f>
        <v>45456</v>
      </c>
      <c r="I21" s="26">
        <f>IF(J21="Y",H21,IF(K21&gt;1,WORKDAY(H21, K21-1,holiday!A:A),H21+K21))</f>
        <v>45457</v>
      </c>
      <c r="J21" s="9"/>
      <c r="K21" s="9">
        <v>1</v>
      </c>
    </row>
    <row r="22" spans="1:11" ht="26" customHeight="1">
      <c r="A22" s="22"/>
      <c r="B22" s="22"/>
      <c r="C22" s="22"/>
      <c r="D22" s="22"/>
      <c r="E22" s="22"/>
      <c r="F22" s="2" t="s">
        <v>19</v>
      </c>
      <c r="G22" s="2" t="s">
        <v>18</v>
      </c>
      <c r="H22" s="26">
        <f>IF(J21="Y",H21,IF(K21&gt;1,WORKDAY(H21, K21,holiday!A:A),H21+K21))</f>
        <v>45457</v>
      </c>
      <c r="I22" s="26">
        <f>IF(J22="Y",H22,IF(K22&gt;1,WORKDAY(H22, K22-1,holiday!A:A),H22+K22))</f>
        <v>45460</v>
      </c>
      <c r="J22" s="9"/>
      <c r="K22" s="9">
        <v>2</v>
      </c>
    </row>
    <row r="23" spans="1:11" ht="26" customHeight="1">
      <c r="A23" s="22"/>
      <c r="B23" s="22"/>
      <c r="C23" s="22"/>
      <c r="D23" s="22"/>
      <c r="E23" s="22"/>
      <c r="F23" s="15" t="s">
        <v>16</v>
      </c>
      <c r="G23" s="2" t="s">
        <v>18</v>
      </c>
      <c r="H23" s="26">
        <f>IF(J22="Y",H22,IF(K22&gt;1,WORKDAY(H22, K22,holiday!A:A),H22+K22))</f>
        <v>45461</v>
      </c>
      <c r="I23" s="26">
        <f>IF(J23="Y",H23,IF(K23&gt;1,WORKDAY(H23, K23-1,holiday!A:A),H23+K23))</f>
        <v>45462</v>
      </c>
      <c r="J23" s="9"/>
      <c r="K23" s="9">
        <v>2</v>
      </c>
    </row>
    <row r="24" spans="1:11" ht="26" customHeight="1">
      <c r="A24" s="22"/>
      <c r="B24" s="22"/>
      <c r="C24" s="22"/>
      <c r="D24" s="22"/>
      <c r="E24" s="22"/>
      <c r="F24" s="16"/>
      <c r="G24" s="2" t="s">
        <v>17</v>
      </c>
      <c r="H24" s="26">
        <f>IF(J23="Y",H23,IF(K23&gt;1,WORKDAY(H23, K23,holiday!A:A),H23+K23))</f>
        <v>45463</v>
      </c>
      <c r="I24" s="26">
        <f>IF(J24="Y",H24,IF(K24&gt;1,WORKDAY(H24, K24-1,holiday!A:A),H24+K24))</f>
        <v>45464</v>
      </c>
      <c r="J24" s="9"/>
      <c r="K24" s="9">
        <v>2</v>
      </c>
    </row>
    <row r="25" spans="1:11" ht="26" customHeight="1">
      <c r="A25" s="22"/>
      <c r="B25" s="22"/>
      <c r="C25" s="22"/>
      <c r="D25" s="22"/>
      <c r="E25" s="22"/>
      <c r="F25" s="16"/>
      <c r="G25" s="2" t="s">
        <v>52</v>
      </c>
      <c r="H25" s="26">
        <f>IF(J24="Y",H24,IF(K24&gt;1,WORKDAY(H24, K24,holiday!A:A),H24+K24))</f>
        <v>45467</v>
      </c>
      <c r="I25" s="26">
        <f>IF(J25="Y",H25,IF(K25&gt;1,WORKDAY(H25, K25-1,holiday!A:A),H25+K25))</f>
        <v>45468</v>
      </c>
      <c r="J25" s="9"/>
      <c r="K25" s="9">
        <v>1</v>
      </c>
    </row>
    <row r="26" spans="1:11" ht="26" customHeight="1">
      <c r="A26" s="22"/>
      <c r="B26" s="22"/>
      <c r="C26" s="22"/>
      <c r="D26" s="22"/>
      <c r="E26" s="23"/>
      <c r="F26" s="17"/>
      <c r="G26" s="2" t="s">
        <v>42</v>
      </c>
      <c r="H26" s="26">
        <f>IF(J25="Y",H25,IF(K25&gt;1,WORKDAY(H25, K25,holiday!A:A),H25+K25))</f>
        <v>45468</v>
      </c>
      <c r="I26" s="26">
        <f>IF(J26="Y",H26,IF(K26&gt;1,WORKDAY(H26, K26-1,holiday!A:A),H26+K26))</f>
        <v>45469</v>
      </c>
      <c r="J26" s="9"/>
      <c r="K26" s="9">
        <v>1</v>
      </c>
    </row>
    <row r="27" spans="1:11" ht="26" customHeight="1">
      <c r="A27" s="22"/>
      <c r="B27" s="22"/>
      <c r="C27" s="22"/>
      <c r="D27" s="22"/>
      <c r="E27" s="18" t="s">
        <v>15</v>
      </c>
      <c r="F27" s="2" t="s">
        <v>50</v>
      </c>
      <c r="G27" s="2"/>
      <c r="H27" s="26">
        <f>IF(J26="Y",H26,IF(K26&gt;1,WORKDAY(H26, K26,holiday!A:A),H26+K26))</f>
        <v>45469</v>
      </c>
      <c r="I27" s="26">
        <f>IF(J27="Y",H27,IF(K27&gt;1,WORKDAY(H27, K27-1,holiday!A:A),H27+K27))</f>
        <v>45470</v>
      </c>
      <c r="J27" s="9"/>
      <c r="K27" s="9">
        <v>2</v>
      </c>
    </row>
    <row r="28" spans="1:11" ht="26" customHeight="1">
      <c r="A28" s="22"/>
      <c r="B28" s="22"/>
      <c r="C28" s="22"/>
      <c r="D28" s="22"/>
      <c r="E28" s="19"/>
      <c r="F28" s="2" t="s">
        <v>20</v>
      </c>
      <c r="G28" s="2"/>
      <c r="H28" s="26">
        <f>IF(J27="Y",H27,IF(K27&gt;1,WORKDAY(H27, K27,holiday!A:A),H27+K27))</f>
        <v>45471</v>
      </c>
      <c r="I28" s="26">
        <f>IF(J28="Y",H28,IF(K28&gt;1,WORKDAY(H28, K28-1,holiday!A:A),H28+K28))</f>
        <v>45471</v>
      </c>
      <c r="J28" s="9" t="s">
        <v>49</v>
      </c>
      <c r="K28" s="9">
        <v>1</v>
      </c>
    </row>
    <row r="29" spans="1:11" ht="26" customHeight="1">
      <c r="A29" s="22"/>
      <c r="B29" s="22"/>
      <c r="C29" s="22"/>
      <c r="D29" s="22"/>
      <c r="E29" s="19"/>
      <c r="F29" s="2" t="s">
        <v>21</v>
      </c>
      <c r="G29" s="2"/>
      <c r="H29" s="26">
        <f>IF(J28="Y",H28,IF(K28&gt;1,WORKDAY(H28, K28,holiday!A:A),H28+K28))</f>
        <v>45471</v>
      </c>
      <c r="I29" s="26">
        <f>IF(J29="Y",H29,IF(K29&gt;1,WORKDAY(H29, K29-1,holiday!A:A),H29+K29))</f>
        <v>45471.5</v>
      </c>
      <c r="J29" s="9"/>
      <c r="K29" s="9">
        <v>0.5</v>
      </c>
    </row>
    <row r="30" spans="1:11" ht="26" customHeight="1">
      <c r="A30" s="22"/>
      <c r="B30" s="22"/>
      <c r="C30" s="22"/>
      <c r="D30" s="22"/>
      <c r="E30" s="19"/>
      <c r="F30" s="2" t="s">
        <v>22</v>
      </c>
      <c r="G30" s="2" t="s">
        <v>43</v>
      </c>
      <c r="H30" s="26">
        <f>IF(J29="Y",H29,IF(K29&gt;1,WORKDAY(H29, K29,holiday!A:A),H29+K29))</f>
        <v>45471.5</v>
      </c>
      <c r="I30" s="26">
        <f>IF(J30="Y",H30,IF(K30&gt;1,WORKDAY(H30, K30-1,holiday!A:A),H30+K30))</f>
        <v>45474</v>
      </c>
      <c r="J30" s="9"/>
      <c r="K30" s="9">
        <v>2</v>
      </c>
    </row>
    <row r="31" spans="1:11" ht="26" customHeight="1">
      <c r="A31" s="22"/>
      <c r="B31" s="22"/>
      <c r="C31" s="22"/>
      <c r="D31" s="22"/>
      <c r="E31" s="19"/>
      <c r="F31" s="15" t="s">
        <v>25</v>
      </c>
      <c r="G31" s="2" t="s">
        <v>5</v>
      </c>
      <c r="H31" s="26">
        <f>IF(J30="Y",H30,IF(K30&gt;1,WORKDAY(H30, K30,holiday!A:A),H30+K30))</f>
        <v>45475</v>
      </c>
      <c r="I31" s="26">
        <f>IF(J31="Y",H31,IF(K31&gt;1,WORKDAY(H31, K31-1,holiday!A:A),H31+K31))</f>
        <v>45476</v>
      </c>
      <c r="J31" s="9"/>
      <c r="K31" s="9">
        <v>1</v>
      </c>
    </row>
    <row r="32" spans="1:11" ht="26" customHeight="1">
      <c r="A32" s="22"/>
      <c r="B32" s="22"/>
      <c r="C32" s="22"/>
      <c r="D32" s="22"/>
      <c r="E32" s="19"/>
      <c r="F32" s="17"/>
      <c r="G32" s="2" t="s">
        <v>6</v>
      </c>
      <c r="H32" s="26">
        <f>IF(J31="Y",H31,IF(K31&gt;1,WORKDAY(H31, K31,holiday!A:A),H31+K31))</f>
        <v>45476</v>
      </c>
      <c r="I32" s="26">
        <f>IF(J32="Y",H32,IF(K32&gt;1,WORKDAY(H32, K32-1,holiday!A:A),H32+K32))</f>
        <v>45477</v>
      </c>
      <c r="J32" s="9"/>
      <c r="K32" s="9">
        <v>1</v>
      </c>
    </row>
    <row r="33" spans="1:11" ht="26" customHeight="1">
      <c r="A33" s="22"/>
      <c r="B33" s="22"/>
      <c r="C33" s="22"/>
      <c r="D33" s="22"/>
      <c r="E33" s="19"/>
      <c r="F33" s="15" t="s">
        <v>24</v>
      </c>
      <c r="G33" s="2" t="s">
        <v>5</v>
      </c>
      <c r="H33" s="26">
        <f>IF(J32="Y",H32,IF(K32&gt;1,WORKDAY(H32, K32,holiday!A:A),H32+K32))</f>
        <v>45477</v>
      </c>
      <c r="I33" s="26">
        <f>IF(J33="Y",H33,IF(K33&gt;1,WORKDAY(H33, K33-1,holiday!A:A),H33+K33))</f>
        <v>45478</v>
      </c>
      <c r="J33" s="9"/>
      <c r="K33" s="9">
        <v>1</v>
      </c>
    </row>
    <row r="34" spans="1:11" ht="26" customHeight="1">
      <c r="A34" s="22"/>
      <c r="B34" s="22"/>
      <c r="C34" s="22"/>
      <c r="D34" s="22"/>
      <c r="E34" s="19"/>
      <c r="F34" s="17"/>
      <c r="G34" s="2" t="s">
        <v>7</v>
      </c>
      <c r="H34" s="26">
        <f>IF(J33="Y",H33,IF(K33&gt;1,WORKDAY(H33, K33,holiday!A:A),H33+K33))</f>
        <v>45478</v>
      </c>
      <c r="I34" s="26">
        <f>IF(J34="Y",H34,IF(K34&gt;1,WORKDAY(H34, K34-1,holiday!A:A),H34+K34))</f>
        <v>45479</v>
      </c>
      <c r="J34" s="9"/>
      <c r="K34" s="9">
        <v>1</v>
      </c>
    </row>
    <row r="35" spans="1:11" ht="26" customHeight="1">
      <c r="A35" s="22"/>
      <c r="B35" s="22"/>
      <c r="C35" s="22"/>
      <c r="D35" s="22"/>
      <c r="E35" s="19"/>
      <c r="F35" s="15" t="s">
        <v>23</v>
      </c>
      <c r="G35" s="2" t="s">
        <v>5</v>
      </c>
      <c r="H35" s="26">
        <f>IF(J34="Y",H34,IF(K34&gt;1,WORKDAY(H34, K34,holiday!A:A),H34+K34))</f>
        <v>45479</v>
      </c>
      <c r="I35" s="26">
        <f>IF(J35="Y",H35,IF(K35&gt;1,WORKDAY(H35, K35-1,holiday!A:A),H35+K35))</f>
        <v>45480</v>
      </c>
      <c r="J35" s="9"/>
      <c r="K35" s="9">
        <v>1</v>
      </c>
    </row>
    <row r="36" spans="1:11" ht="26" customHeight="1">
      <c r="A36" s="23"/>
      <c r="B36" s="23"/>
      <c r="C36" s="23"/>
      <c r="D36" s="23"/>
      <c r="E36" s="20"/>
      <c r="F36" s="17"/>
      <c r="G36" s="2" t="s">
        <v>31</v>
      </c>
      <c r="H36" s="26">
        <f>IF(J35="Y",H35,IF(K35&gt;1,WORKDAY(H35, K35,holiday!A:A),H35+K35))</f>
        <v>45480</v>
      </c>
      <c r="I36" s="26">
        <f>IF(J36="Y",H36,IF(K36&gt;1,WORKDAY(H36, K36-1,holiday!A:A),H36+K36))</f>
        <v>45481</v>
      </c>
      <c r="J36" s="9"/>
      <c r="K36" s="9">
        <v>1</v>
      </c>
    </row>
    <row r="37" spans="1:11">
      <c r="H37" s="11"/>
      <c r="I37" s="11"/>
    </row>
    <row r="38" spans="1:11">
      <c r="H38" s="11"/>
      <c r="I38" s="11"/>
    </row>
    <row r="39" spans="1:11">
      <c r="H39" s="11"/>
      <c r="I39" s="11"/>
    </row>
    <row r="40" spans="1:11">
      <c r="H40" s="11"/>
      <c r="I40" s="11"/>
    </row>
    <row r="41" spans="1:11">
      <c r="H41" s="11"/>
      <c r="I41" s="11"/>
    </row>
    <row r="42" spans="1:11">
      <c r="H42" s="11"/>
      <c r="I42" s="11"/>
    </row>
    <row r="43" spans="1:11">
      <c r="H43" s="11"/>
      <c r="I43" s="11"/>
    </row>
    <row r="44" spans="1:11">
      <c r="H44" s="11"/>
      <c r="I44" s="11"/>
    </row>
    <row r="45" spans="1:11">
      <c r="H45" s="11"/>
      <c r="I45" s="11"/>
    </row>
    <row r="46" spans="1:11">
      <c r="H46" s="11"/>
      <c r="I46" s="11"/>
    </row>
    <row r="47" spans="1:11">
      <c r="H47" s="11"/>
      <c r="I47" s="11"/>
    </row>
    <row r="48" spans="1:11">
      <c r="H48" s="11"/>
      <c r="I48" s="11"/>
    </row>
    <row r="49" spans="8:9">
      <c r="H49" s="11"/>
      <c r="I49" s="11"/>
    </row>
    <row r="50" spans="8:9">
      <c r="H50" s="11"/>
      <c r="I50" s="11"/>
    </row>
    <row r="51" spans="8:9">
      <c r="H51" s="11"/>
      <c r="I51" s="11"/>
    </row>
    <row r="52" spans="8:9">
      <c r="H52" s="11"/>
      <c r="I52" s="11"/>
    </row>
    <row r="53" spans="8:9">
      <c r="H53" s="11"/>
      <c r="I53" s="11"/>
    </row>
    <row r="54" spans="8:9">
      <c r="H54" s="11"/>
      <c r="I54" s="11"/>
    </row>
    <row r="55" spans="8:9">
      <c r="H55" s="11"/>
      <c r="I55" s="11"/>
    </row>
    <row r="56" spans="8:9">
      <c r="H56" s="11"/>
      <c r="I56" s="11"/>
    </row>
    <row r="57" spans="8:9">
      <c r="H57" s="11"/>
      <c r="I57" s="11"/>
    </row>
    <row r="58" spans="8:9">
      <c r="H58" s="11"/>
      <c r="I58" s="11"/>
    </row>
    <row r="59" spans="8:9">
      <c r="H59" s="11"/>
      <c r="I59" s="11"/>
    </row>
  </sheetData>
  <mergeCells count="11">
    <mergeCell ref="F33:F34"/>
    <mergeCell ref="F35:F36"/>
    <mergeCell ref="F23:F26"/>
    <mergeCell ref="E27:E36"/>
    <mergeCell ref="F31:F32"/>
    <mergeCell ref="A3:A36"/>
    <mergeCell ref="B3:B36"/>
    <mergeCell ref="C3:C36"/>
    <mergeCell ref="D3:D36"/>
    <mergeCell ref="E8:E19"/>
    <mergeCell ref="E20:E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3624-FE3C-3349-90DC-B52FD2F6D4DC}">
  <dimension ref="A1:A43"/>
  <sheetViews>
    <sheetView workbookViewId="0">
      <selection activeCell="A2" sqref="A2"/>
    </sheetView>
  </sheetViews>
  <sheetFormatPr baseColWidth="10" defaultRowHeight="18"/>
  <sheetData>
    <row r="1" spans="1:1">
      <c r="A1" s="11">
        <v>45449</v>
      </c>
    </row>
    <row r="2" spans="1:1">
      <c r="A2" s="11"/>
    </row>
    <row r="3" spans="1:1">
      <c r="A3" s="11"/>
    </row>
    <row r="4" spans="1:1">
      <c r="A4" s="12"/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1">
      <c r="A9" s="12"/>
    </row>
    <row r="10" spans="1:1">
      <c r="A10" s="12"/>
    </row>
    <row r="11" spans="1:1">
      <c r="A11" s="12"/>
    </row>
    <row r="12" spans="1:1">
      <c r="A12" s="12"/>
    </row>
    <row r="13" spans="1:1">
      <c r="A13" s="12"/>
    </row>
    <row r="14" spans="1:1">
      <c r="A14" s="12"/>
    </row>
    <row r="15" spans="1:1">
      <c r="A15" s="12"/>
    </row>
    <row r="16" spans="1:1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EA4E-B25E-A648-8464-67F68F3E1D2B}">
  <dimension ref="A1:A43"/>
  <sheetViews>
    <sheetView workbookViewId="0">
      <selection activeCell="A21" sqref="A21:A43"/>
    </sheetView>
  </sheetViews>
  <sheetFormatPr baseColWidth="10" defaultRowHeight="18"/>
  <sheetData>
    <row r="1" spans="1:1">
      <c r="A1" s="11">
        <v>45446</v>
      </c>
    </row>
    <row r="2" spans="1:1">
      <c r="A2" s="11">
        <v>45449</v>
      </c>
    </row>
    <row r="3" spans="1:1">
      <c r="A3" s="11">
        <v>45453</v>
      </c>
    </row>
    <row r="4" spans="1:1">
      <c r="A4" s="12">
        <f>A3+7</f>
        <v>45460</v>
      </c>
    </row>
    <row r="5" spans="1:1">
      <c r="A5" s="12">
        <f t="shared" ref="A5:A43" si="0">A4+7</f>
        <v>45467</v>
      </c>
    </row>
    <row r="6" spans="1:1">
      <c r="A6" s="12">
        <f t="shared" si="0"/>
        <v>45474</v>
      </c>
    </row>
    <row r="7" spans="1:1">
      <c r="A7" s="12">
        <f t="shared" si="0"/>
        <v>45481</v>
      </c>
    </row>
    <row r="8" spans="1:1">
      <c r="A8" s="12">
        <f t="shared" si="0"/>
        <v>45488</v>
      </c>
    </row>
    <row r="9" spans="1:1">
      <c r="A9" s="12">
        <f t="shared" si="0"/>
        <v>45495</v>
      </c>
    </row>
    <row r="10" spans="1:1">
      <c r="A10" s="12">
        <f t="shared" si="0"/>
        <v>45502</v>
      </c>
    </row>
    <row r="11" spans="1:1">
      <c r="A11" s="12">
        <f t="shared" si="0"/>
        <v>45509</v>
      </c>
    </row>
    <row r="12" spans="1:1">
      <c r="A12" s="12">
        <f t="shared" si="0"/>
        <v>45516</v>
      </c>
    </row>
    <row r="13" spans="1:1">
      <c r="A13" s="12">
        <f t="shared" si="0"/>
        <v>45523</v>
      </c>
    </row>
    <row r="14" spans="1:1">
      <c r="A14" s="12">
        <f t="shared" si="0"/>
        <v>45530</v>
      </c>
    </row>
    <row r="15" spans="1:1">
      <c r="A15" s="12">
        <f t="shared" si="0"/>
        <v>45537</v>
      </c>
    </row>
    <row r="16" spans="1:1">
      <c r="A16" s="12">
        <f t="shared" si="0"/>
        <v>45544</v>
      </c>
    </row>
    <row r="17" spans="1:1">
      <c r="A17" s="12">
        <f t="shared" si="0"/>
        <v>45551</v>
      </c>
    </row>
    <row r="18" spans="1:1">
      <c r="A18" s="12">
        <f t="shared" si="0"/>
        <v>45558</v>
      </c>
    </row>
    <row r="19" spans="1:1">
      <c r="A19" s="12">
        <f t="shared" si="0"/>
        <v>45565</v>
      </c>
    </row>
    <row r="20" spans="1:1">
      <c r="A20" s="12">
        <f t="shared" si="0"/>
        <v>45572</v>
      </c>
    </row>
    <row r="21" spans="1:1">
      <c r="A21" s="12">
        <f t="shared" si="0"/>
        <v>45579</v>
      </c>
    </row>
    <row r="22" spans="1:1">
      <c r="A22" s="12">
        <f t="shared" si="0"/>
        <v>45586</v>
      </c>
    </row>
    <row r="23" spans="1:1">
      <c r="A23" s="12">
        <f t="shared" si="0"/>
        <v>45593</v>
      </c>
    </row>
    <row r="24" spans="1:1">
      <c r="A24" s="12">
        <f t="shared" si="0"/>
        <v>45600</v>
      </c>
    </row>
    <row r="25" spans="1:1">
      <c r="A25" s="12">
        <f t="shared" si="0"/>
        <v>45607</v>
      </c>
    </row>
    <row r="26" spans="1:1">
      <c r="A26" s="12">
        <f t="shared" si="0"/>
        <v>45614</v>
      </c>
    </row>
    <row r="27" spans="1:1">
      <c r="A27" s="12">
        <f t="shared" si="0"/>
        <v>45621</v>
      </c>
    </row>
    <row r="28" spans="1:1">
      <c r="A28" s="12">
        <f t="shared" si="0"/>
        <v>45628</v>
      </c>
    </row>
    <row r="29" spans="1:1">
      <c r="A29" s="12">
        <f t="shared" si="0"/>
        <v>45635</v>
      </c>
    </row>
    <row r="30" spans="1:1">
      <c r="A30" s="12">
        <f t="shared" si="0"/>
        <v>45642</v>
      </c>
    </row>
    <row r="31" spans="1:1">
      <c r="A31" s="12">
        <f t="shared" si="0"/>
        <v>45649</v>
      </c>
    </row>
    <row r="32" spans="1:1">
      <c r="A32" s="12">
        <f t="shared" si="0"/>
        <v>45656</v>
      </c>
    </row>
    <row r="33" spans="1:1">
      <c r="A33" s="12">
        <f t="shared" si="0"/>
        <v>45663</v>
      </c>
    </row>
    <row r="34" spans="1:1">
      <c r="A34" s="12">
        <f t="shared" si="0"/>
        <v>45670</v>
      </c>
    </row>
    <row r="35" spans="1:1">
      <c r="A35" s="12">
        <f t="shared" si="0"/>
        <v>45677</v>
      </c>
    </row>
    <row r="36" spans="1:1">
      <c r="A36" s="12">
        <f t="shared" si="0"/>
        <v>45684</v>
      </c>
    </row>
    <row r="37" spans="1:1">
      <c r="A37" s="12">
        <f t="shared" si="0"/>
        <v>45691</v>
      </c>
    </row>
    <row r="38" spans="1:1">
      <c r="A38" s="12">
        <f t="shared" si="0"/>
        <v>45698</v>
      </c>
    </row>
    <row r="39" spans="1:1">
      <c r="A39" s="12">
        <f t="shared" si="0"/>
        <v>45705</v>
      </c>
    </row>
    <row r="40" spans="1:1">
      <c r="A40" s="12">
        <f t="shared" si="0"/>
        <v>45712</v>
      </c>
    </row>
    <row r="41" spans="1:1">
      <c r="A41" s="12">
        <f t="shared" si="0"/>
        <v>45719</v>
      </c>
    </row>
    <row r="42" spans="1:1">
      <c r="A42" s="12">
        <f t="shared" si="0"/>
        <v>45726</v>
      </c>
    </row>
    <row r="43" spans="1:1">
      <c r="A43" s="12">
        <f t="shared" si="0"/>
        <v>45733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공공시설 방문 현황 관리</vt:lpstr>
      <vt:lpstr>공공시설 방문 현황 관리_원본</vt:lpstr>
      <vt:lpstr>holiday</vt:lpstr>
      <vt:lpstr>holiday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2024-05-06T09:25:31Z</dcterms:created>
  <dcterms:modified xsi:type="dcterms:W3CDTF">2024-05-28T05:11:29Z</dcterms:modified>
</cp:coreProperties>
</file>