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7_건축적합성_드론.등.리뷰/"/>
    </mc:Choice>
  </mc:AlternateContent>
  <xr:revisionPtr revIDLastSave="0" documentId="13_ncr:1_{40422217-00DA-2946-8AFB-5E4E76C0C6E6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0.총괄" sheetId="4" r:id="rId1"/>
    <sheet name="양천구-유동인구-유동인구분석" sheetId="2" r:id="rId2"/>
    <sheet name="공공시설 방문 현황 관리" sheetId="3" r:id="rId3"/>
    <sheet name="건축인허가" sheetId="5" r:id="rId4"/>
    <sheet name="드론시뮬레이션" sheetId="6" r:id="rId5"/>
    <sheet name="하천모니터링" sheetId="7" r:id="rId6"/>
  </sheets>
  <externalReferences>
    <externalReference r:id="rId7"/>
    <externalReference r:id="rId8"/>
  </externalReferences>
  <definedNames>
    <definedName name="기준일">'0.총괄'!$H$3</definedName>
    <definedName name="착수일">'0.총괄'!$B$3</definedName>
    <definedName name="휴일목록">'[2]1.사업관리'!$X$32:$X$45</definedName>
    <definedName name="ㅓㅘㅗ">#REF!</definedName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3" l="1"/>
  <c r="E9" i="4"/>
  <c r="D9" i="4"/>
  <c r="M2" i="3"/>
  <c r="L2" i="3"/>
  <c r="N29" i="3"/>
  <c r="N30" i="3"/>
  <c r="N31" i="3"/>
  <c r="N32" i="3"/>
  <c r="N33" i="3"/>
  <c r="N34" i="3"/>
  <c r="N35" i="3"/>
  <c r="N2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G19" i="4"/>
  <c r="G20" i="4"/>
  <c r="G21" i="4"/>
  <c r="F19" i="4"/>
  <c r="F20" i="4"/>
  <c r="F21" i="4"/>
  <c r="E18" i="4"/>
  <c r="E19" i="4"/>
  <c r="E20" i="4"/>
  <c r="E21" i="4"/>
  <c r="D18" i="4"/>
  <c r="D19" i="4"/>
  <c r="D20" i="4"/>
  <c r="D21" i="4"/>
  <c r="G11" i="4"/>
  <c r="F1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6" i="4"/>
  <c r="C7" i="4"/>
  <c r="C5" i="4" s="1"/>
  <c r="M2" i="2"/>
  <c r="E8" i="4" s="1"/>
  <c r="L2" i="2"/>
  <c r="D8" i="4" s="1"/>
  <c r="D7" i="4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E17" i="4" l="1"/>
  <c r="E7" i="4"/>
  <c r="E16" i="4" s="1"/>
  <c r="N2" i="2"/>
  <c r="E5" i="4" l="1"/>
  <c r="D17" i="4"/>
  <c r="F8" i="4"/>
  <c r="F17" i="4" s="1"/>
  <c r="G8" i="4"/>
  <c r="G17" i="4" s="1"/>
  <c r="G12" i="4" l="1"/>
  <c r="F12" i="4"/>
  <c r="D6" i="4"/>
  <c r="G9" i="4" l="1"/>
  <c r="G18" i="4" s="1"/>
  <c r="F9" i="4"/>
  <c r="F18" i="4" s="1"/>
  <c r="F10" i="4"/>
  <c r="G10" i="4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<sst xmlns="http://schemas.openxmlformats.org/spreadsheetml/2006/main" count="258" uniqueCount="124">
  <si>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</si>
  <si>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</si>
  <si>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</si>
  <si>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</si>
  <si>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</si>
  <si>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</si>
  <si>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</si>
  <si>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</si>
  <si>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</si>
  <si>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</si>
  <si>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</si>
  <si>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</si>
  <si>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</si>
  <si>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</si>
  <si>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</si>
  <si>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</si>
  <si>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</si>
  <si>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</si>
  <si>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</si>
  <si>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</si>
  <si>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</si>
  <si>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</si>
  <si>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</si>
  <si>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</si>
  <si>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</si>
  <si>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</si>
  <si>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</si>
  <si>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</si>
  <si>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</si>
  <si>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</si>
  <si>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</si>
  <si>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</si>
  <si>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</si>
  <si>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</si>
  <si>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</si>
  <si>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</si>
  <si>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</si>
  <si>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</si>
  <si>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</si>
  <si>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</si>
  <si>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</si>
  <si>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</si>
  <si>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</si>
  <si>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</si>
  <si>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</si>
  <si>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</si>
  <si>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</si>
  <si>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</si>
  <si>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</si>
  <si>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</si>
  <si>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</si>
  <si>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</si>
  <si>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</si>
  <si>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</si>
  <si>
    <t>방문자 누적통계 - 연도별 방문자수(명)</t>
    <phoneticPr fontId="1" type="noConversion"/>
  </si>
  <si>
    <t>방문자 누적통계 - 요일별 방문자수(명)</t>
    <phoneticPr fontId="1" type="noConversion"/>
  </si>
  <si>
    <t>방문자 누적통계 - 월별 방문자수(명)</t>
    <phoneticPr fontId="1" type="noConversion"/>
  </si>
  <si>
    <t>방문자 누적통계 - 시간별 방문 현황(명)</t>
    <phoneticPr fontId="1" type="noConversion"/>
  </si>
  <si>
    <t>방문자 통계 - 연도별 방문자수(명)</t>
    <phoneticPr fontId="1" type="noConversion"/>
  </si>
  <si>
    <t>방문자 통계 - 요일별 방문자수(명)</t>
    <phoneticPr fontId="1" type="noConversion"/>
  </si>
  <si>
    <t>방문자 통계 - 월별 방문자수(명)</t>
    <phoneticPr fontId="1" type="noConversion"/>
  </si>
  <si>
    <t>방문자 통계 - 시간별 방문 현황(명)</t>
    <phoneticPr fontId="1" type="noConversion"/>
  </si>
  <si>
    <t>센서별 방문자 정보 조회</t>
    <phoneticPr fontId="1" type="noConversion"/>
  </si>
  <si>
    <t>층별 방문자 정보 조회</t>
    <phoneticPr fontId="1" type="noConversion"/>
  </si>
  <si>
    <t>건물 방문자 정보 조회</t>
    <phoneticPr fontId="1" type="noConversion"/>
  </si>
  <si>
    <t>건물명 목록</t>
    <phoneticPr fontId="1" type="noConversion"/>
  </si>
  <si>
    <t>꺽은선 그래프 - 연도별 방문자 표시</t>
    <phoneticPr fontId="1" type="noConversion"/>
  </si>
  <si>
    <t>연도별 방문자수(명)</t>
    <phoneticPr fontId="1" type="noConversion"/>
  </si>
  <si>
    <t>요일별 방문자수(명)</t>
    <phoneticPr fontId="1" type="noConversion"/>
  </si>
  <si>
    <t>월별 방문자수(명)</t>
    <phoneticPr fontId="1" type="noConversion"/>
  </si>
  <si>
    <t>그래프 R1~R10 시간대별</t>
    <phoneticPr fontId="1" type="noConversion"/>
  </si>
  <si>
    <t>시간별 방문 현황(명)</t>
    <phoneticPr fontId="1" type="noConversion"/>
  </si>
  <si>
    <t>누적 통계</t>
    <phoneticPr fontId="1" type="noConversion"/>
  </si>
  <si>
    <t>조회기간 기준 통계</t>
    <phoneticPr fontId="1" type="noConversion"/>
  </si>
  <si>
    <t>방문자 통계</t>
    <phoneticPr fontId="1" type="noConversion"/>
  </si>
  <si>
    <t>센서 상세 정보</t>
    <phoneticPr fontId="1" type="noConversion"/>
  </si>
  <si>
    <t>센서 POI</t>
    <phoneticPr fontId="1" type="noConversion"/>
  </si>
  <si>
    <t>3D Tile 텍스쳐 로드</t>
    <phoneticPr fontId="1" type="noConversion"/>
  </si>
  <si>
    <t>층별 LOD4</t>
    <phoneticPr fontId="1" type="noConversion"/>
  </si>
  <si>
    <t>전체 LOD4</t>
    <phoneticPr fontId="1" type="noConversion"/>
  </si>
  <si>
    <t>층별 방문자 목록 조회</t>
    <phoneticPr fontId="1" type="noConversion"/>
  </si>
  <si>
    <t>건물 방문자 목록 조회</t>
    <phoneticPr fontId="1" type="noConversion"/>
  </si>
  <si>
    <t>공공시설 방문 현황 관리</t>
    <phoneticPr fontId="1" type="noConversion"/>
  </si>
  <si>
    <t>공공시설 스마트관리 서비스</t>
    <phoneticPr fontId="1" type="noConversion"/>
  </si>
  <si>
    <t>전북 완주군</t>
    <phoneticPr fontId="1" type="noConversion"/>
  </si>
  <si>
    <t>기능2</t>
    <phoneticPr fontId="1" type="noConversion"/>
  </si>
  <si>
    <t>기능1</t>
    <phoneticPr fontId="1" type="noConversion"/>
  </si>
  <si>
    <t>주기능</t>
    <phoneticPr fontId="1" type="noConversion"/>
  </si>
  <si>
    <t>메인메뉴</t>
    <phoneticPr fontId="1" type="noConversion"/>
  </si>
  <si>
    <t>테스트확인 개발팀(O)</t>
    <phoneticPr fontId="1" type="noConversion"/>
  </si>
  <si>
    <t>테스트확인(LX)(O)</t>
    <phoneticPr fontId="1" type="noConversion"/>
  </si>
  <si>
    <t>개발서버</t>
    <phoneticPr fontId="1" type="noConversion"/>
  </si>
  <si>
    <t>운영서버</t>
    <phoneticPr fontId="1" type="noConversion"/>
  </si>
  <si>
    <t>O</t>
  </si>
  <si>
    <t>계획
진행률
(%)</t>
  </si>
  <si>
    <t>실적
진행률
(%)</t>
    <phoneticPr fontId="13" type="noConversion"/>
  </si>
  <si>
    <t>계획
대비
  진행률</t>
    <phoneticPr fontId="13" type="noConversion"/>
  </si>
  <si>
    <t>전체</t>
    <phoneticPr fontId="13" type="noConversion"/>
  </si>
  <si>
    <t>차이</t>
    <phoneticPr fontId="13" type="noConversion"/>
  </si>
  <si>
    <t>계획대비</t>
    <phoneticPr fontId="13" type="noConversion"/>
  </si>
  <si>
    <t>실적진행률</t>
    <phoneticPr fontId="13" type="noConversion"/>
  </si>
  <si>
    <t>계획진행률</t>
    <phoneticPr fontId="13" type="noConversion"/>
  </si>
  <si>
    <t>개발</t>
    <phoneticPr fontId="13" type="noConversion"/>
  </si>
  <si>
    <t>사업관리</t>
    <phoneticPr fontId="13" type="noConversion"/>
  </si>
  <si>
    <t>비고</t>
    <phoneticPr fontId="13" type="noConversion"/>
  </si>
  <si>
    <t>계획대비
진행률</t>
    <phoneticPr fontId="13" type="noConversion"/>
  </si>
  <si>
    <t>실적진행률
(누계)</t>
    <phoneticPr fontId="13" type="noConversion"/>
  </si>
  <si>
    <t>계획진행률
(누계)</t>
    <phoneticPr fontId="13" type="noConversion"/>
  </si>
  <si>
    <t>비중(%)</t>
    <phoneticPr fontId="13" type="noConversion"/>
  </si>
  <si>
    <t>구분</t>
    <phoneticPr fontId="13" type="noConversion"/>
  </si>
  <si>
    <t>&lt;-- (필수) 시작일/종료일 입력</t>
    <phoneticPr fontId="13" type="noConversion"/>
  </si>
  <si>
    <t xml:space="preserve">기준일 : </t>
    <phoneticPr fontId="13" type="noConversion"/>
  </si>
  <si>
    <t xml:space="preserve">사업기간(일) : </t>
    <phoneticPr fontId="13" type="noConversion"/>
  </si>
  <si>
    <t xml:space="preserve">종료일 : </t>
    <phoneticPr fontId="13" type="noConversion"/>
  </si>
  <si>
    <t xml:space="preserve">착수일 : </t>
    <phoneticPr fontId="13" type="noConversion"/>
  </si>
  <si>
    <t xml:space="preserve">주차 : </t>
    <phoneticPr fontId="13" type="noConversion"/>
  </si>
  <si>
    <t>공공시설 방문 현황 관리</t>
    <phoneticPr fontId="13" type="noConversion"/>
  </si>
  <si>
    <t>건축인허가</t>
    <phoneticPr fontId="13" type="noConversion"/>
  </si>
  <si>
    <t>드론시뮬레이션</t>
    <phoneticPr fontId="1" type="noConversion"/>
  </si>
  <si>
    <t>하천모니터링</t>
    <phoneticPr fontId="13" type="noConversion"/>
  </si>
  <si>
    <t>LX 1차 잔여업무 우선순위 개발 과업 총괄 진행율</t>
    <phoneticPr fontId="1" type="noConversion"/>
  </si>
  <si>
    <t>분석 및 준비</t>
    <phoneticPr fontId="1" type="noConversion"/>
  </si>
  <si>
    <t>화면 퍼블리싱</t>
    <phoneticPr fontId="1" type="noConversion"/>
  </si>
  <si>
    <t>센서 상세 정보 팝업 - 화면 퍼블리싱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</si>
</sst>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4"/>
      <name val="나눔명조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10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6" fontId="5" fillId="4" borderId="3" xfId="1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4" borderId="3" xfId="1" applyNumberFormat="1" applyFont="1" applyFill="1" applyBorder="1">
      <alignment vertical="center"/>
    </xf>
    <xf numFmtId="0" fontId="7" fillId="4" borderId="3" xfId="1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2" borderId="7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12" fillId="4" borderId="11" xfId="3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10" fontId="14" fillId="4" borderId="2" xfId="2" applyNumberFormat="1" applyFont="1" applyFill="1" applyBorder="1">
      <alignment vertical="center"/>
    </xf>
    <xf numFmtId="177" fontId="15" fillId="0" borderId="0" xfId="4" applyFont="1">
      <alignment vertical="center"/>
    </xf>
    <xf numFmtId="178" fontId="15" fillId="0" borderId="0" xfId="5" applyNumberFormat="1" applyFont="1">
      <alignment vertical="center"/>
    </xf>
    <xf numFmtId="177" fontId="15" fillId="0" borderId="0" xfId="4" applyFont="1" applyAlignment="1">
      <alignment horizontal="center" vertical="center"/>
    </xf>
    <xf numFmtId="14" fontId="16" fillId="0" borderId="0" xfId="5" applyNumberFormat="1" applyFont="1" applyAlignment="1">
      <alignment horizontal="center" vertical="center"/>
    </xf>
    <xf numFmtId="178" fontId="15" fillId="0" borderId="0" xfId="5" applyNumberFormat="1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0" fontId="18" fillId="6" borderId="2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/>
    </xf>
    <xf numFmtId="177" fontId="20" fillId="7" borderId="12" xfId="4" applyFont="1" applyFill="1" applyBorder="1" applyAlignment="1">
      <alignment horizontal="center" vertical="center" wrapText="1"/>
    </xf>
    <xf numFmtId="177" fontId="19" fillId="7" borderId="12" xfId="4" applyFont="1" applyFill="1" applyBorder="1" applyAlignment="1">
      <alignment horizontal="center" vertical="center" wrapText="1"/>
    </xf>
    <xf numFmtId="178" fontId="18" fillId="0" borderId="0" xfId="5" applyNumberFormat="1" applyFont="1">
      <alignment vertical="center"/>
    </xf>
    <xf numFmtId="178" fontId="16" fillId="0" borderId="0" xfId="5" applyNumberFormat="1" applyFont="1">
      <alignment vertical="center"/>
    </xf>
    <xf numFmtId="14" fontId="21" fillId="0" borderId="0" xfId="4" applyNumberFormat="1" applyFont="1" applyAlignment="1">
      <alignment horizontal="center" vertical="center"/>
    </xf>
    <xf numFmtId="178" fontId="15" fillId="0" borderId="0" xfId="5" applyNumberFormat="1" applyFont="1" applyBorder="1" applyAlignment="1">
      <alignment horizontal="center" vertical="center"/>
    </xf>
    <xf numFmtId="178" fontId="19" fillId="0" borderId="0" xfId="5" applyNumberFormat="1" applyFont="1" applyFill="1" applyBorder="1" applyAlignment="1">
      <alignment horizontal="center" vertical="center"/>
    </xf>
    <xf numFmtId="9" fontId="15" fillId="6" borderId="0" xfId="5" applyFont="1" applyFill="1" applyBorder="1" applyAlignment="1">
      <alignment horizontal="center" vertical="center"/>
    </xf>
    <xf numFmtId="10" fontId="15" fillId="6" borderId="0" xfId="4" applyNumberFormat="1" applyFont="1" applyFill="1" applyAlignment="1">
      <alignment horizontal="center" vertical="center"/>
    </xf>
    <xf numFmtId="10" fontId="18" fillId="0" borderId="13" xfId="4" applyNumberFormat="1" applyFont="1" applyBorder="1" applyAlignment="1">
      <alignment horizontal="center" vertical="center" wrapText="1"/>
    </xf>
    <xf numFmtId="178" fontId="15" fillId="0" borderId="14" xfId="5" applyNumberFormat="1" applyFont="1" applyBorder="1" applyAlignment="1">
      <alignment horizontal="center" vertical="center"/>
    </xf>
    <xf numFmtId="178" fontId="19" fillId="0" borderId="14" xfId="5" applyNumberFormat="1" applyFont="1" applyFill="1" applyBorder="1" applyAlignment="1">
      <alignment horizontal="center" vertical="center"/>
    </xf>
    <xf numFmtId="178" fontId="15" fillId="6" borderId="14" xfId="5" applyNumberFormat="1" applyFont="1" applyFill="1" applyBorder="1" applyAlignment="1">
      <alignment horizontal="center" vertical="center"/>
    </xf>
    <xf numFmtId="10" fontId="18" fillId="0" borderId="17" xfId="4" applyNumberFormat="1" applyFont="1" applyBorder="1" applyAlignment="1">
      <alignment horizontal="center" vertical="center" wrapText="1"/>
    </xf>
    <xf numFmtId="178" fontId="15" fillId="0" borderId="1" xfId="5" applyNumberFormat="1" applyFont="1" applyBorder="1" applyAlignment="1">
      <alignment horizontal="center" vertical="center"/>
    </xf>
    <xf numFmtId="178" fontId="19" fillId="0" borderId="1" xfId="5" applyNumberFormat="1" applyFont="1" applyBorder="1" applyAlignment="1">
      <alignment horizontal="center" vertical="center"/>
    </xf>
    <xf numFmtId="178" fontId="15" fillId="0" borderId="1" xfId="5" applyNumberFormat="1" applyFont="1" applyFill="1" applyBorder="1" applyAlignment="1">
      <alignment horizontal="center" vertical="center"/>
    </xf>
    <xf numFmtId="178" fontId="15" fillId="6" borderId="1" xfId="5" applyNumberFormat="1" applyFont="1" applyFill="1" applyBorder="1" applyAlignment="1">
      <alignment horizontal="center" vertical="center"/>
    </xf>
    <xf numFmtId="10" fontId="18" fillId="6" borderId="18" xfId="4" applyNumberFormat="1" applyFont="1" applyFill="1" applyBorder="1" applyAlignment="1">
      <alignment horizontal="center" vertical="center"/>
    </xf>
    <xf numFmtId="14" fontId="21" fillId="0" borderId="19" xfId="4" applyNumberFormat="1" applyFont="1" applyBorder="1" applyAlignment="1">
      <alignment horizontal="center" vertical="center"/>
    </xf>
    <xf numFmtId="10" fontId="18" fillId="0" borderId="19" xfId="4" applyNumberFormat="1" applyFont="1" applyBorder="1" applyAlignment="1">
      <alignment horizontal="center" vertical="center" wrapText="1"/>
    </xf>
    <xf numFmtId="10" fontId="18" fillId="6" borderId="18" xfId="4" applyNumberFormat="1" applyFont="1" applyFill="1" applyBorder="1">
      <alignment vertical="center"/>
    </xf>
    <xf numFmtId="178" fontId="19" fillId="0" borderId="1" xfId="4" applyNumberFormat="1" applyFont="1" applyBorder="1" applyAlignment="1">
      <alignment horizontal="center" vertical="center"/>
    </xf>
    <xf numFmtId="178" fontId="19" fillId="0" borderId="1" xfId="5" applyNumberFormat="1" applyFont="1" applyFill="1" applyBorder="1" applyAlignment="1">
      <alignment horizontal="center" vertical="center"/>
    </xf>
    <xf numFmtId="10" fontId="17" fillId="8" borderId="19" xfId="4" applyNumberFormat="1" applyFont="1" applyFill="1" applyBorder="1">
      <alignment vertical="center"/>
    </xf>
    <xf numFmtId="178" fontId="19" fillId="8" borderId="1" xfId="5" applyNumberFormat="1" applyFont="1" applyFill="1" applyBorder="1" applyAlignment="1">
      <alignment horizontal="center" vertical="center"/>
    </xf>
    <xf numFmtId="178" fontId="17" fillId="8" borderId="1" xfId="5" applyNumberFormat="1" applyFont="1" applyFill="1" applyBorder="1" applyAlignment="1">
      <alignment horizontal="center" vertical="center"/>
    </xf>
    <xf numFmtId="178" fontId="19" fillId="7" borderId="1" xfId="5" applyNumberFormat="1" applyFont="1" applyFill="1" applyBorder="1" applyAlignment="1">
      <alignment horizontal="center" vertical="center"/>
    </xf>
    <xf numFmtId="179" fontId="19" fillId="7" borderId="22" xfId="4" applyNumberFormat="1" applyFont="1" applyFill="1" applyBorder="1" applyAlignment="1">
      <alignment horizontal="center" vertical="center"/>
    </xf>
    <xf numFmtId="178" fontId="22" fillId="0" borderId="0" xfId="5" applyNumberFormat="1" applyFont="1">
      <alignment vertical="center"/>
    </xf>
    <xf numFmtId="14" fontId="17" fillId="0" borderId="0" xfId="4" applyNumberFormat="1" applyFont="1" applyAlignment="1">
      <alignment horizontal="center" vertical="center"/>
    </xf>
    <xf numFmtId="177" fontId="23" fillId="0" borderId="0" xfId="4" applyFont="1" applyAlignment="1">
      <alignment horizontal="right" vertical="center"/>
    </xf>
    <xf numFmtId="180" fontId="17" fillId="0" borderId="0" xfId="4" applyNumberFormat="1" applyFont="1" applyAlignment="1">
      <alignment horizontal="center" vertical="center"/>
    </xf>
    <xf numFmtId="14" fontId="17" fillId="0" borderId="0" xfId="4" applyNumberFormat="1" applyFont="1" applyAlignment="1">
      <alignment horizontal="left" vertical="center"/>
    </xf>
    <xf numFmtId="0" fontId="17" fillId="0" borderId="0" xfId="4" applyNumberFormat="1" applyFont="1" applyAlignment="1">
      <alignment horizontal="center" vertical="center"/>
    </xf>
    <xf numFmtId="181" fontId="24" fillId="0" borderId="0" xfId="4" applyNumberFormat="1" applyFont="1" applyAlignment="1">
      <alignment horizontal="right" vertical="center"/>
    </xf>
    <xf numFmtId="177" fontId="19" fillId="0" borderId="0" xfId="4" applyFont="1">
      <alignment vertical="center"/>
    </xf>
    <xf numFmtId="14" fontId="21" fillId="0" borderId="17" xfId="4" applyNumberFormat="1" applyFont="1" applyBorder="1" applyAlignment="1">
      <alignment horizontal="center" vertical="center"/>
    </xf>
    <xf numFmtId="9" fontId="5" fillId="0" borderId="1" xfId="2" applyNumberFormat="1" applyFont="1" applyFill="1" applyBorder="1" applyAlignment="1">
      <alignment horizontal="center" vertical="center"/>
    </xf>
    <xf numFmtId="10" fontId="14" fillId="4" borderId="2" xfId="2" applyNumberFormat="1" applyFont="1" applyFill="1" applyBorder="1" applyAlignment="1">
      <alignment horizontal="center" vertical="center"/>
    </xf>
    <xf numFmtId="10" fontId="18" fillId="6" borderId="16" xfId="4" applyNumberFormat="1" applyFont="1" applyFill="1" applyBorder="1" applyAlignment="1">
      <alignment horizontal="center" vertical="center"/>
    </xf>
    <xf numFmtId="10" fontId="18" fillId="6" borderId="15" xfId="4" applyNumberFormat="1" applyFont="1" applyFill="1" applyBorder="1" applyAlignment="1">
      <alignment horizontal="center" vertical="center"/>
    </xf>
    <xf numFmtId="177" fontId="25" fillId="0" borderId="0" xfId="4" applyFont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18" fillId="6" borderId="20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0" fontId="18" fillId="6" borderId="21" xfId="4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14" fontId="26" fillId="9" borderId="24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14" fontId="26" fillId="9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top"/>
    </xf>
  </cellXfs>
  <cellStyles count="6">
    <cellStyle name="메모 2 5 9 6" xfId="2" xr:uid="{00000000-0005-0000-0000-000000000000}"/>
    <cellStyle name="문자필드 7 5" xfId="1" xr:uid="{00000000-0005-0000-0000-000001000000}"/>
    <cellStyle name="백분율" xfId="3" builtinId="5"/>
    <cellStyle name="백분율 2" xfId="5" xr:uid="{A43412F7-EE17-49B6-9D8D-1E6B92319AEA}"/>
    <cellStyle name="표준" xfId="0" builtinId="0"/>
    <cellStyle name="표준 2" xfId="4" xr:uid="{2B7D3B19-F7F9-4189-ADE2-032693E2C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88436367"/>
        <c:axId val="1688438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16884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8031"/>
        <c:crosses val="autoZero"/>
        <c:auto val="1"/>
        <c:lblAlgn val="ctr"/>
        <c:lblOffset val="100"/>
        <c:noMultiLvlLbl val="0"/>
      </c:catAx>
      <c:valAx>
        <c:axId val="1688438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&#50743;&#51109;/Downloads/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97C-1A45-49B0-81B7-CBC18516C5D1}">
  <sheetPr>
    <tabColor rgb="FFC00000"/>
  </sheetPr>
  <dimension ref="A1:J58"/>
  <sheetViews>
    <sheetView zoomScale="89" zoomScaleNormal="89" zoomScaleSheetLayoutView="120" zoomScalePageLayoutView="70" workbookViewId="0">
      <selection activeCell="E10" sqref="E10"/>
    </sheetView>
  </sheetViews>
  <sheetFormatPr baseColWidth="10" defaultColWidth="8.85546875" defaultRowHeight="17"/>
  <cols>
    <col min="1" max="1" width="12.42578125" style="27" customWidth="1"/>
    <col min="2" max="2" width="24.28515625" style="27" customWidth="1"/>
    <col min="3" max="8" width="17.28515625" style="27" customWidth="1"/>
    <col min="9" max="9" width="6.28515625" style="27" customWidth="1"/>
    <col min="10" max="10" width="10.85546875" style="28" customWidth="1"/>
    <col min="11" max="11" width="8.85546875" style="27"/>
    <col min="12" max="12" width="9.42578125" style="27" customWidth="1"/>
    <col min="13" max="13" width="7.28515625" style="27" customWidth="1"/>
    <col min="14" max="16384" width="8.85546875" style="27"/>
  </cols>
  <sheetData>
    <row r="1" spans="1:10" ht="25.5" customHeight="1">
      <c r="A1" s="78" t="s">
        <v>120</v>
      </c>
      <c r="B1" s="78"/>
      <c r="C1" s="78"/>
      <c r="D1" s="78"/>
      <c r="E1" s="78"/>
      <c r="F1" s="78"/>
      <c r="G1" s="78"/>
      <c r="H1" s="78"/>
      <c r="I1" s="28"/>
    </row>
    <row r="2" spans="1:10" ht="17" customHeight="1">
      <c r="A2" s="72"/>
      <c r="B2" s="72"/>
      <c r="C2" s="72"/>
      <c r="D2" s="72"/>
      <c r="E2" s="72"/>
      <c r="F2" s="71"/>
      <c r="G2" s="67" t="s">
        <v>115</v>
      </c>
      <c r="H2" s="70"/>
      <c r="I2" s="65"/>
    </row>
    <row r="3" spans="1:10" ht="27.5" customHeight="1" thickBot="1">
      <c r="A3" s="67" t="s">
        <v>114</v>
      </c>
      <c r="B3" s="69">
        <v>45411</v>
      </c>
      <c r="C3" s="67" t="s">
        <v>113</v>
      </c>
      <c r="D3" s="69">
        <v>45473</v>
      </c>
      <c r="E3" s="67" t="s">
        <v>112</v>
      </c>
      <c r="F3" s="68"/>
      <c r="G3" s="67" t="s">
        <v>111</v>
      </c>
      <c r="H3" s="66">
        <v>45429</v>
      </c>
      <c r="I3" s="65" t="s">
        <v>110</v>
      </c>
    </row>
    <row r="4" spans="1:10" ht="37.25" customHeight="1" thickTop="1">
      <c r="A4" s="79" t="s">
        <v>109</v>
      </c>
      <c r="B4" s="80"/>
      <c r="C4" s="35" t="s">
        <v>108</v>
      </c>
      <c r="D4" s="37" t="s">
        <v>107</v>
      </c>
      <c r="E4" s="37" t="s">
        <v>106</v>
      </c>
      <c r="F4" s="36" t="s">
        <v>105</v>
      </c>
      <c r="G4" s="35" t="s">
        <v>98</v>
      </c>
      <c r="H4" s="64" t="s">
        <v>104</v>
      </c>
      <c r="I4" s="39"/>
    </row>
    <row r="5" spans="1:10" ht="29" hidden="1" customHeight="1">
      <c r="A5" s="81" t="s">
        <v>97</v>
      </c>
      <c r="B5" s="82"/>
      <c r="C5" s="63">
        <f>SUM(C6:C7)</f>
        <v>1.0999999999999999</v>
      </c>
      <c r="D5" s="62">
        <f>C6*D6+C7*D7</f>
        <v>0.24127062499999999</v>
      </c>
      <c r="E5" s="62">
        <f>E6*C6+C7*E7</f>
        <v>0.21</v>
      </c>
      <c r="F5" s="61">
        <f t="shared" ref="F5:F12" si="0">IF(ISERROR(E5/D5), IFERROR(#DIV/0!, "진행 전"), E5/D5)</f>
        <v>0.87039190949996503</v>
      </c>
      <c r="G5" s="61">
        <f t="shared" ref="G5:G12" si="1">E5-D5</f>
        <v>-3.1270624999999996E-2</v>
      </c>
      <c r="H5" s="60"/>
      <c r="I5" s="39"/>
    </row>
    <row r="6" spans="1:10" ht="21.75" hidden="1" customHeight="1">
      <c r="A6" s="85" t="s">
        <v>103</v>
      </c>
      <c r="B6" s="84"/>
      <c r="C6" s="53">
        <v>0.1</v>
      </c>
      <c r="D6" s="59">
        <f>'[2]1.사업관리'!S3</f>
        <v>0.41270625000000011</v>
      </c>
      <c r="E6" s="59">
        <f>'[2]1.사업관리'!T3</f>
        <v>0.10000000000000002</v>
      </c>
      <c r="F6" s="51">
        <f t="shared" si="0"/>
        <v>0.242303090878803</v>
      </c>
      <c r="G6" s="51">
        <f t="shared" si="1"/>
        <v>-0.31270625000000007</v>
      </c>
      <c r="H6" s="56"/>
      <c r="I6" s="39"/>
    </row>
    <row r="7" spans="1:10" ht="21.75" customHeight="1">
      <c r="A7" s="83" t="s">
        <v>102</v>
      </c>
      <c r="B7" s="84"/>
      <c r="C7" s="53">
        <f>SUM(C8:C12)</f>
        <v>0.99999999999999989</v>
      </c>
      <c r="D7" s="58">
        <f>AVERAGE(D8:D12)</f>
        <v>0.2</v>
      </c>
      <c r="E7" s="58">
        <f>AVERAGE(E8:E12)</f>
        <v>0.2</v>
      </c>
      <c r="F7" s="51">
        <f t="shared" si="0"/>
        <v>1</v>
      </c>
      <c r="G7" s="51">
        <f t="shared" si="1"/>
        <v>0</v>
      </c>
      <c r="H7" s="56"/>
      <c r="I7" s="39"/>
    </row>
    <row r="8" spans="1:10" ht="21.75" customHeight="1">
      <c r="A8" s="57"/>
      <c r="B8" s="34" t="s">
        <v>6</v>
      </c>
      <c r="C8" s="53">
        <v>0.15</v>
      </c>
      <c r="D8" s="52">
        <f>'양천구-유동인구-유동인구분석'!L2</f>
        <v>1</v>
      </c>
      <c r="E8" s="52">
        <f>'양천구-유동인구-유동인구분석'!M2</f>
        <v>1</v>
      </c>
      <c r="F8" s="51">
        <f t="shared" si="0"/>
        <v>1</v>
      </c>
      <c r="G8" s="50">
        <f t="shared" si="1"/>
        <v>0</v>
      </c>
      <c r="H8" s="56"/>
      <c r="I8" s="39"/>
      <c r="J8" s="38"/>
    </row>
    <row r="9" spans="1:10" ht="21.75" customHeight="1">
      <c r="A9" s="54"/>
      <c r="B9" s="34" t="s">
        <v>116</v>
      </c>
      <c r="C9" s="53">
        <v>0.15</v>
      </c>
      <c r="D9" s="52">
        <f>'공공시설 방문 현황 관리'!L2</f>
        <v>0</v>
      </c>
      <c r="E9" s="52">
        <f>'공공시설 방문 현황 관리'!M2</f>
        <v>0</v>
      </c>
      <c r="F9" s="51" t="str">
        <f t="shared" si="0"/>
        <v>진행 전</v>
      </c>
      <c r="G9" s="50">
        <f t="shared" si="1"/>
        <v>0</v>
      </c>
      <c r="H9" s="55"/>
      <c r="I9" s="39"/>
      <c r="J9" s="38"/>
    </row>
    <row r="10" spans="1:10" ht="21.75" customHeight="1">
      <c r="A10" s="54"/>
      <c r="B10" s="34" t="s">
        <v>117</v>
      </c>
      <c r="C10" s="53">
        <v>0.3</v>
      </c>
      <c r="D10" s="52">
        <v>0</v>
      </c>
      <c r="E10" s="52">
        <v>0</v>
      </c>
      <c r="F10" s="51" t="str">
        <f t="shared" si="0"/>
        <v>진행 전</v>
      </c>
      <c r="G10" s="50">
        <f t="shared" si="1"/>
        <v>0</v>
      </c>
      <c r="H10" s="55"/>
      <c r="I10" s="39"/>
      <c r="J10" s="38"/>
    </row>
    <row r="11" spans="1:10" ht="21.75" customHeight="1">
      <c r="A11" s="54"/>
      <c r="B11" s="33" t="s">
        <v>118</v>
      </c>
      <c r="C11" s="53">
        <v>0.3</v>
      </c>
      <c r="D11" s="52">
        <v>0</v>
      </c>
      <c r="E11" s="52">
        <v>0</v>
      </c>
      <c r="F11" s="51" t="str">
        <f t="shared" si="0"/>
        <v>진행 전</v>
      </c>
      <c r="G11" s="50">
        <f t="shared" si="1"/>
        <v>0</v>
      </c>
      <c r="H11" s="73"/>
      <c r="I11" s="39"/>
      <c r="J11" s="38"/>
    </row>
    <row r="12" spans="1:10" ht="21.75" customHeight="1">
      <c r="A12" s="54"/>
      <c r="B12" s="33" t="s">
        <v>119</v>
      </c>
      <c r="C12" s="53">
        <v>0.1</v>
      </c>
      <c r="D12" s="52">
        <v>0</v>
      </c>
      <c r="E12" s="52">
        <v>0</v>
      </c>
      <c r="F12" s="51" t="str">
        <f t="shared" si="0"/>
        <v>진행 전</v>
      </c>
      <c r="G12" s="50">
        <f t="shared" si="1"/>
        <v>0</v>
      </c>
      <c r="H12" s="49"/>
      <c r="I12" s="39"/>
      <c r="J12" s="38"/>
    </row>
    <row r="13" spans="1:10" ht="21.75" customHeight="1" thickBot="1">
      <c r="A13" s="76"/>
      <c r="B13" s="77"/>
      <c r="C13" s="48"/>
      <c r="D13" s="47"/>
      <c r="E13" s="47"/>
      <c r="F13" s="46"/>
      <c r="G13" s="46"/>
      <c r="H13" s="45"/>
      <c r="I13" s="39"/>
      <c r="J13" s="38"/>
    </row>
    <row r="14" spans="1:10" ht="20" customHeight="1" thickTop="1" thickBot="1">
      <c r="A14" s="44"/>
      <c r="B14" s="44"/>
      <c r="C14" s="43"/>
      <c r="D14" s="42"/>
      <c r="E14" s="42"/>
      <c r="F14" s="41"/>
      <c r="G14" s="41"/>
      <c r="H14" s="40"/>
      <c r="I14" s="39"/>
      <c r="J14" s="38"/>
    </row>
    <row r="15" spans="1:10" ht="20" customHeight="1" thickTop="1">
      <c r="A15" s="29"/>
      <c r="B15" s="29"/>
      <c r="D15" s="37" t="s">
        <v>101</v>
      </c>
      <c r="E15" s="37" t="s">
        <v>100</v>
      </c>
      <c r="F15" s="36" t="s">
        <v>99</v>
      </c>
      <c r="G15" s="35" t="s">
        <v>98</v>
      </c>
    </row>
    <row r="16" spans="1:10" ht="20" customHeight="1">
      <c r="B16" s="29" t="s">
        <v>97</v>
      </c>
      <c r="D16" s="28">
        <f t="shared" ref="D16:G17" si="2">D7</f>
        <v>0.2</v>
      </c>
      <c r="E16" s="28">
        <f t="shared" si="2"/>
        <v>0.2</v>
      </c>
      <c r="F16" s="28">
        <f t="shared" si="2"/>
        <v>1</v>
      </c>
      <c r="G16" s="28">
        <f t="shared" si="2"/>
        <v>0</v>
      </c>
    </row>
    <row r="17" spans="2:7" ht="20" customHeight="1">
      <c r="B17" s="34" t="s">
        <v>6</v>
      </c>
      <c r="D17" s="28">
        <f t="shared" si="2"/>
        <v>1</v>
      </c>
      <c r="E17" s="28">
        <f t="shared" si="2"/>
        <v>1</v>
      </c>
      <c r="F17" s="28">
        <f t="shared" si="2"/>
        <v>1</v>
      </c>
      <c r="G17" s="28">
        <f t="shared" si="2"/>
        <v>0</v>
      </c>
    </row>
    <row r="18" spans="2:7" ht="20" customHeight="1">
      <c r="B18" s="34" t="s">
        <v>116</v>
      </c>
      <c r="C18" s="29"/>
      <c r="D18" s="28">
        <f t="shared" ref="D18:G21" si="3">D9</f>
        <v>0</v>
      </c>
      <c r="E18" s="28">
        <f t="shared" si="3"/>
        <v>0</v>
      </c>
      <c r="F18" s="28" t="str">
        <f t="shared" si="3"/>
        <v>진행 전</v>
      </c>
      <c r="G18" s="28">
        <f t="shared" si="3"/>
        <v>0</v>
      </c>
    </row>
    <row r="19" spans="2:7" ht="20" customHeight="1">
      <c r="B19" s="34" t="s">
        <v>117</v>
      </c>
      <c r="C19" s="29"/>
      <c r="D19" s="28">
        <f t="shared" si="3"/>
        <v>0</v>
      </c>
      <c r="E19" s="28">
        <f t="shared" si="3"/>
        <v>0</v>
      </c>
      <c r="F19" s="28" t="str">
        <f t="shared" si="3"/>
        <v>진행 전</v>
      </c>
      <c r="G19" s="28">
        <f t="shared" si="3"/>
        <v>0</v>
      </c>
    </row>
    <row r="20" spans="2:7" ht="20" customHeight="1">
      <c r="B20" s="33" t="s">
        <v>118</v>
      </c>
      <c r="C20" s="29"/>
      <c r="D20" s="28">
        <f t="shared" si="3"/>
        <v>0</v>
      </c>
      <c r="E20" s="28">
        <f t="shared" si="3"/>
        <v>0</v>
      </c>
      <c r="F20" s="28" t="str">
        <f t="shared" si="3"/>
        <v>진행 전</v>
      </c>
      <c r="G20" s="28">
        <f t="shared" si="3"/>
        <v>0</v>
      </c>
    </row>
    <row r="21" spans="2:7" ht="20" customHeight="1">
      <c r="B21" s="33" t="s">
        <v>119</v>
      </c>
      <c r="D21" s="28">
        <f t="shared" si="3"/>
        <v>0</v>
      </c>
      <c r="E21" s="28">
        <f t="shared" si="3"/>
        <v>0</v>
      </c>
      <c r="F21" s="28" t="str">
        <f t="shared" si="3"/>
        <v>진행 전</v>
      </c>
      <c r="G21" s="28">
        <f t="shared" si="3"/>
        <v>0</v>
      </c>
    </row>
    <row r="22" spans="2:7" ht="20" customHeight="1"/>
    <row r="23" spans="2:7" ht="20" customHeight="1"/>
    <row r="24" spans="2:7" ht="20" customHeight="1"/>
    <row r="25" spans="2:7" ht="20" customHeight="1"/>
    <row r="26" spans="2:7" ht="18" customHeight="1"/>
    <row r="27" spans="2:7" ht="18" customHeight="1"/>
    <row r="28" spans="2:7" ht="18" customHeight="1"/>
    <row r="29" spans="2:7" ht="18" customHeight="1"/>
    <row r="30" spans="2:7" ht="18" customHeight="1"/>
    <row r="31" spans="2:7" ht="18" customHeight="1"/>
    <row r="32" spans="2:7" ht="18" customHeight="1"/>
    <row r="33" spans="2:10" ht="18" customHeight="1"/>
    <row r="34" spans="2:10" ht="18" customHeight="1"/>
    <row r="35" spans="2:10" ht="18" customHeight="1"/>
    <row r="36" spans="2:10" ht="18" customHeight="1"/>
    <row r="37" spans="2:10" ht="18" customHeight="1"/>
    <row r="38" spans="2:10" ht="18" customHeight="1"/>
    <row r="39" spans="2:10" ht="18" customHeight="1">
      <c r="D39" s="32"/>
      <c r="E39" s="31"/>
      <c r="F39" s="31"/>
    </row>
    <row r="40" spans="2:10" ht="18" customHeight="1">
      <c r="B40" s="30"/>
      <c r="C40" s="29"/>
    </row>
    <row r="41" spans="2:10" ht="18" customHeight="1"/>
    <row r="42" spans="2:10" ht="18" customHeight="1"/>
    <row r="43" spans="2:10" ht="18" customHeight="1"/>
    <row r="44" spans="2:10" ht="18" customHeight="1"/>
    <row r="45" spans="2:10" ht="18" customHeight="1"/>
    <row r="46" spans="2:10" ht="18" customHeight="1">
      <c r="J46" s="27"/>
    </row>
    <row r="47" spans="2:10" ht="18" customHeight="1">
      <c r="J47" s="27"/>
    </row>
    <row r="48" spans="2:10" ht="18" customHeight="1">
      <c r="J48" s="27"/>
    </row>
    <row r="49" spans="10:10" ht="18" customHeight="1">
      <c r="J49" s="27"/>
    </row>
    <row r="50" spans="10:10">
      <c r="J50" s="27"/>
    </row>
    <row r="51" spans="10:10">
      <c r="J51" s="27"/>
    </row>
    <row r="52" spans="10:10">
      <c r="J52" s="27"/>
    </row>
    <row r="53" spans="10:10">
      <c r="J53" s="27"/>
    </row>
    <row r="54" spans="10:10">
      <c r="J54" s="27"/>
    </row>
    <row r="55" spans="10:10">
      <c r="J55" s="27"/>
    </row>
    <row r="56" spans="10:10">
      <c r="J56" s="27"/>
    </row>
    <row r="57" spans="10:10">
      <c r="J57" s="27"/>
    </row>
    <row r="58" spans="10:10">
      <c r="J58" s="27"/>
    </row>
  </sheetData>
  <mergeCells count="6">
    <mergeCell ref="A13:B13"/>
    <mergeCell ref="A1:H1"/>
    <mergeCell ref="A4:B4"/>
    <mergeCell ref="A5:B5"/>
    <mergeCell ref="A7:B7"/>
    <mergeCell ref="A6:B6"/>
  </mergeCells>
  <phoneticPr fontId="1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C1" zoomScale="70" zoomScaleNormal="70" workbookViewId="0">
      <selection activeCell="I3" sqref="I3"/>
    </sheetView>
  </sheetViews>
  <sheetFormatPr baseColWidth="10" defaultColWidth="11.5703125" defaultRowHeight="18"/>
  <cols>
    <col min="1" max="1" width="12.140625" bestFit="1" customWidth="1"/>
    <col min="2" max="2" width="15.42578125" bestFit="1" customWidth="1"/>
    <col min="3" max="3" width="16.42578125" bestFit="1" customWidth="1"/>
    <col min="4" max="4" width="15.140625" bestFit="1" customWidth="1"/>
    <col min="5" max="5" width="23.85546875" style="1" bestFit="1" customWidth="1"/>
    <col min="6" max="6" width="27.5703125" bestFit="1" customWidth="1"/>
    <col min="7" max="7" width="43.42578125" bestFit="1" customWidth="1"/>
  </cols>
  <sheetData>
    <row r="1" spans="1:18" ht="83.25" customHeight="1">
      <c r="A1" s="3" t="s">
        <v>43</v>
      </c>
      <c r="B1" s="3" t="s">
        <v>0</v>
      </c>
      <c r="C1" s="3" t="s">
        <v>1</v>
      </c>
      <c r="D1" s="3" t="s">
        <v>2</v>
      </c>
      <c r="E1" s="23" t="s">
        <v>7</v>
      </c>
      <c r="F1" s="3" t="s">
        <v>47</v>
      </c>
      <c r="G1" s="3" t="s">
        <v>48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86" t="s">
        <v>89</v>
      </c>
      <c r="P1" s="87"/>
      <c r="Q1" s="86" t="s">
        <v>90</v>
      </c>
      <c r="R1" s="87"/>
    </row>
    <row r="2" spans="1:18" ht="43" customHeight="1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>
        <f>AVERAGE(L3:L28)</f>
        <v>1</v>
      </c>
      <c r="M2" s="26">
        <f>AVERAGE(M3:M28)</f>
        <v>1</v>
      </c>
      <c r="N2" s="26">
        <f>M2/L2</f>
        <v>1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26" customHeight="1">
      <c r="A3" s="90" t="s">
        <v>3</v>
      </c>
      <c r="B3" s="90" t="s">
        <v>4</v>
      </c>
      <c r="C3" s="90" t="s">
        <v>5</v>
      </c>
      <c r="D3" s="90" t="s">
        <v>6</v>
      </c>
      <c r="E3" s="89" t="s">
        <v>44</v>
      </c>
      <c r="F3" s="2" t="s">
        <v>22</v>
      </c>
      <c r="G3" s="2"/>
      <c r="H3" s="5" t="s">
        <v>49</v>
      </c>
      <c r="I3" s="5">
        <v>0.5</v>
      </c>
      <c r="J3" s="6">
        <v>45419</v>
      </c>
      <c r="K3" s="6">
        <f>J3+I3</f>
        <v>45419.5</v>
      </c>
      <c r="L3" s="16">
        <v>1</v>
      </c>
      <c r="M3" s="16">
        <v>1</v>
      </c>
      <c r="N3" s="74">
        <f t="shared" ref="N3:N18" si="0">IF(ISERROR(M3/L3), IFERROR(#DIV/0!, "진행 전"), M3/L3)</f>
        <v>1</v>
      </c>
      <c r="O3" s="17" t="s">
        <v>93</v>
      </c>
      <c r="P3" s="18"/>
      <c r="Q3" s="19" t="s">
        <v>93</v>
      </c>
      <c r="R3" s="18"/>
    </row>
    <row r="4" spans="1:18" ht="26" customHeight="1">
      <c r="A4" s="90"/>
      <c r="B4" s="90"/>
      <c r="C4" s="90"/>
      <c r="D4" s="90"/>
      <c r="E4" s="89"/>
      <c r="F4" s="2" t="s">
        <v>23</v>
      </c>
      <c r="G4" s="2"/>
      <c r="H4" s="5" t="s">
        <v>49</v>
      </c>
      <c r="I4" s="5">
        <v>0.5</v>
      </c>
      <c r="J4" s="6">
        <v>45419</v>
      </c>
      <c r="K4" s="6">
        <f t="shared" ref="K4:K28" si="1">J4+I4</f>
        <v>45419.5</v>
      </c>
      <c r="L4" s="16">
        <v>1</v>
      </c>
      <c r="M4" s="16">
        <v>1</v>
      </c>
      <c r="N4" s="74">
        <f t="shared" si="0"/>
        <v>1</v>
      </c>
      <c r="O4" s="17" t="s">
        <v>93</v>
      </c>
      <c r="P4" s="18"/>
      <c r="Q4" s="19" t="s">
        <v>93</v>
      </c>
      <c r="R4" s="18"/>
    </row>
    <row r="5" spans="1:18" ht="26" customHeight="1">
      <c r="A5" s="90"/>
      <c r="B5" s="90"/>
      <c r="C5" s="90"/>
      <c r="D5" s="90"/>
      <c r="E5" s="89"/>
      <c r="F5" s="2" t="s">
        <v>24</v>
      </c>
      <c r="G5" s="2"/>
      <c r="H5" s="5" t="s">
        <v>49</v>
      </c>
      <c r="I5" s="5">
        <v>0.5</v>
      </c>
      <c r="J5" s="6">
        <v>45420</v>
      </c>
      <c r="K5" s="6">
        <f t="shared" si="1"/>
        <v>45420.5</v>
      </c>
      <c r="L5" s="16">
        <v>1</v>
      </c>
      <c r="M5" s="16">
        <v>1</v>
      </c>
      <c r="N5" s="74">
        <f t="shared" si="0"/>
        <v>1</v>
      </c>
      <c r="O5" s="17" t="s">
        <v>93</v>
      </c>
      <c r="P5" s="18"/>
      <c r="Q5" s="19" t="s">
        <v>93</v>
      </c>
      <c r="R5" s="18"/>
    </row>
    <row r="6" spans="1:18" ht="26" customHeight="1">
      <c r="A6" s="90"/>
      <c r="B6" s="90"/>
      <c r="C6" s="90"/>
      <c r="D6" s="90"/>
      <c r="E6" s="89"/>
      <c r="F6" s="2" t="s">
        <v>25</v>
      </c>
      <c r="G6" s="2"/>
      <c r="H6" s="5" t="s">
        <v>49</v>
      </c>
      <c r="I6" s="5">
        <v>0.5</v>
      </c>
      <c r="J6" s="6">
        <v>45420</v>
      </c>
      <c r="K6" s="6">
        <f t="shared" si="1"/>
        <v>45420.5</v>
      </c>
      <c r="L6" s="16">
        <v>1</v>
      </c>
      <c r="M6" s="16">
        <v>1</v>
      </c>
      <c r="N6" s="74">
        <f t="shared" si="0"/>
        <v>1</v>
      </c>
      <c r="O6" s="17" t="s">
        <v>93</v>
      </c>
      <c r="P6" s="18"/>
      <c r="Q6" s="19" t="s">
        <v>93</v>
      </c>
      <c r="R6" s="18"/>
    </row>
    <row r="7" spans="1:18" ht="26" customHeight="1">
      <c r="A7" s="90"/>
      <c r="B7" s="90"/>
      <c r="C7" s="90"/>
      <c r="D7" s="90"/>
      <c r="E7" s="89"/>
      <c r="F7" s="2" t="s">
        <v>26</v>
      </c>
      <c r="G7" s="2"/>
      <c r="H7" s="5" t="s">
        <v>49</v>
      </c>
      <c r="I7" s="5">
        <v>0.5</v>
      </c>
      <c r="J7" s="6">
        <v>45421</v>
      </c>
      <c r="K7" s="6">
        <f t="shared" si="1"/>
        <v>45421.5</v>
      </c>
      <c r="L7" s="16">
        <v>1</v>
      </c>
      <c r="M7" s="16">
        <v>1</v>
      </c>
      <c r="N7" s="74">
        <f t="shared" si="0"/>
        <v>1</v>
      </c>
      <c r="O7" s="17" t="s">
        <v>93</v>
      </c>
      <c r="P7" s="18"/>
      <c r="Q7" s="19" t="s">
        <v>93</v>
      </c>
      <c r="R7" s="18"/>
    </row>
    <row r="8" spans="1:18" ht="26" customHeight="1">
      <c r="A8" s="90"/>
      <c r="B8" s="90"/>
      <c r="C8" s="90"/>
      <c r="D8" s="90"/>
      <c r="E8" s="89"/>
      <c r="F8" s="2" t="s">
        <v>27</v>
      </c>
      <c r="G8" s="2"/>
      <c r="H8" s="5" t="s">
        <v>49</v>
      </c>
      <c r="I8" s="5">
        <v>0.5</v>
      </c>
      <c r="J8" s="6">
        <v>45421</v>
      </c>
      <c r="K8" s="6">
        <f t="shared" si="1"/>
        <v>45421.5</v>
      </c>
      <c r="L8" s="16">
        <v>1</v>
      </c>
      <c r="M8" s="16">
        <v>1</v>
      </c>
      <c r="N8" s="74">
        <f t="shared" si="0"/>
        <v>1</v>
      </c>
      <c r="O8" s="17" t="s">
        <v>93</v>
      </c>
      <c r="P8" s="18"/>
      <c r="Q8" s="19" t="s">
        <v>93</v>
      </c>
      <c r="R8" s="18"/>
    </row>
    <row r="9" spans="1:18" ht="26" customHeight="1">
      <c r="A9" s="90"/>
      <c r="B9" s="90"/>
      <c r="C9" s="90"/>
      <c r="D9" s="90"/>
      <c r="E9" s="89" t="s">
        <v>19</v>
      </c>
      <c r="F9" s="2" t="s">
        <v>20</v>
      </c>
      <c r="G9" s="2"/>
      <c r="H9" s="5" t="s">
        <v>49</v>
      </c>
      <c r="I9" s="5">
        <v>0.5</v>
      </c>
      <c r="J9" s="6">
        <v>45422</v>
      </c>
      <c r="K9" s="6">
        <f t="shared" si="1"/>
        <v>45422.5</v>
      </c>
      <c r="L9" s="16">
        <v>1</v>
      </c>
      <c r="M9" s="16">
        <v>1</v>
      </c>
      <c r="N9" s="74">
        <f t="shared" si="0"/>
        <v>1</v>
      </c>
      <c r="O9" s="17" t="s">
        <v>93</v>
      </c>
      <c r="P9" s="18"/>
      <c r="Q9" s="19" t="s">
        <v>93</v>
      </c>
      <c r="R9" s="18"/>
    </row>
    <row r="10" spans="1:18" ht="26" customHeight="1">
      <c r="A10" s="90"/>
      <c r="B10" s="90"/>
      <c r="C10" s="90"/>
      <c r="D10" s="90"/>
      <c r="E10" s="89"/>
      <c r="F10" s="2" t="s">
        <v>45</v>
      </c>
      <c r="G10" s="2"/>
      <c r="H10" s="5" t="s">
        <v>49</v>
      </c>
      <c r="I10" s="5">
        <v>0.5</v>
      </c>
      <c r="J10" s="6">
        <v>45422</v>
      </c>
      <c r="K10" s="6">
        <f t="shared" si="1"/>
        <v>45422.5</v>
      </c>
      <c r="L10" s="16">
        <v>1</v>
      </c>
      <c r="M10" s="16">
        <v>1</v>
      </c>
      <c r="N10" s="74">
        <f t="shared" si="0"/>
        <v>1</v>
      </c>
      <c r="O10" s="17" t="s">
        <v>93</v>
      </c>
      <c r="P10" s="18"/>
      <c r="Q10" s="19" t="s">
        <v>93</v>
      </c>
      <c r="R10" s="18"/>
    </row>
    <row r="11" spans="1:18" ht="26" customHeight="1">
      <c r="A11" s="90"/>
      <c r="B11" s="90"/>
      <c r="C11" s="90"/>
      <c r="D11" s="90"/>
      <c r="E11" s="20" t="s">
        <v>19</v>
      </c>
      <c r="F11" s="2" t="s">
        <v>46</v>
      </c>
      <c r="G11" s="2"/>
      <c r="H11" s="5" t="s">
        <v>49</v>
      </c>
      <c r="I11" s="5">
        <v>0.5</v>
      </c>
      <c r="J11" s="6">
        <v>45425</v>
      </c>
      <c r="K11" s="6">
        <f t="shared" si="1"/>
        <v>45425.5</v>
      </c>
      <c r="L11" s="16">
        <v>1</v>
      </c>
      <c r="M11" s="16">
        <v>1</v>
      </c>
      <c r="N11" s="74">
        <f t="shared" si="0"/>
        <v>1</v>
      </c>
      <c r="O11" s="17" t="s">
        <v>93</v>
      </c>
      <c r="P11" s="18"/>
      <c r="Q11" s="19" t="s">
        <v>93</v>
      </c>
      <c r="R11" s="18"/>
    </row>
    <row r="12" spans="1:18" ht="26" customHeight="1">
      <c r="A12" s="90"/>
      <c r="B12" s="90"/>
      <c r="C12" s="90"/>
      <c r="D12" s="90"/>
      <c r="E12" s="20"/>
      <c r="F12" s="2" t="s">
        <v>8</v>
      </c>
      <c r="G12" s="2"/>
      <c r="H12" s="5" t="s">
        <v>49</v>
      </c>
      <c r="I12" s="5">
        <v>0.5</v>
      </c>
      <c r="J12" s="6">
        <v>45425</v>
      </c>
      <c r="K12" s="6">
        <f t="shared" si="1"/>
        <v>45425.5</v>
      </c>
      <c r="L12" s="16">
        <v>1</v>
      </c>
      <c r="M12" s="16">
        <v>1</v>
      </c>
      <c r="N12" s="74">
        <f t="shared" si="0"/>
        <v>1</v>
      </c>
      <c r="O12" s="17" t="s">
        <v>93</v>
      </c>
      <c r="P12" s="18"/>
      <c r="Q12" s="19" t="s">
        <v>93</v>
      </c>
      <c r="R12" s="18"/>
    </row>
    <row r="13" spans="1:18" ht="26" customHeight="1">
      <c r="A13" s="90"/>
      <c r="B13" s="90"/>
      <c r="C13" s="90"/>
      <c r="D13" s="90"/>
      <c r="E13" s="20"/>
      <c r="F13" s="2" t="s">
        <v>9</v>
      </c>
      <c r="G13" s="2" t="s">
        <v>28</v>
      </c>
      <c r="H13" s="5" t="s">
        <v>49</v>
      </c>
      <c r="I13" s="5">
        <v>0.5</v>
      </c>
      <c r="J13" s="6">
        <v>45426</v>
      </c>
      <c r="K13" s="6">
        <f t="shared" si="1"/>
        <v>45426.5</v>
      </c>
      <c r="L13" s="16">
        <v>1</v>
      </c>
      <c r="M13" s="16">
        <v>1</v>
      </c>
      <c r="N13" s="74">
        <f t="shared" si="0"/>
        <v>1</v>
      </c>
      <c r="O13" s="17" t="s">
        <v>93</v>
      </c>
      <c r="P13" s="18"/>
      <c r="Q13" s="19" t="s">
        <v>93</v>
      </c>
      <c r="R13" s="18"/>
    </row>
    <row r="14" spans="1:18" ht="26" customHeight="1">
      <c r="A14" s="90"/>
      <c r="B14" s="90"/>
      <c r="C14" s="90"/>
      <c r="D14" s="90"/>
      <c r="E14" s="20"/>
      <c r="F14" s="88" t="s">
        <v>11</v>
      </c>
      <c r="G14" s="2" t="s">
        <v>21</v>
      </c>
      <c r="H14" s="5" t="s">
        <v>49</v>
      </c>
      <c r="I14" s="5">
        <v>0.5</v>
      </c>
      <c r="J14" s="6">
        <v>45426</v>
      </c>
      <c r="K14" s="6">
        <f t="shared" si="1"/>
        <v>45426.5</v>
      </c>
      <c r="L14" s="16">
        <v>1</v>
      </c>
      <c r="M14" s="16">
        <v>1</v>
      </c>
      <c r="N14" s="74">
        <f t="shared" si="0"/>
        <v>1</v>
      </c>
      <c r="O14" s="17" t="s">
        <v>93</v>
      </c>
      <c r="P14" s="18"/>
      <c r="Q14" s="19" t="s">
        <v>93</v>
      </c>
      <c r="R14" s="18"/>
    </row>
    <row r="15" spans="1:18" ht="26" customHeight="1">
      <c r="A15" s="90"/>
      <c r="B15" s="90"/>
      <c r="C15" s="90"/>
      <c r="D15" s="90"/>
      <c r="E15" s="20"/>
      <c r="F15" s="88"/>
      <c r="G15" s="2" t="s">
        <v>29</v>
      </c>
      <c r="H15" s="5" t="s">
        <v>49</v>
      </c>
      <c r="I15" s="5">
        <v>0.5</v>
      </c>
      <c r="J15" s="6">
        <v>45428</v>
      </c>
      <c r="K15" s="6">
        <f t="shared" si="1"/>
        <v>45428.5</v>
      </c>
      <c r="L15" s="16">
        <v>1</v>
      </c>
      <c r="M15" s="16">
        <v>1</v>
      </c>
      <c r="N15" s="74">
        <f t="shared" si="0"/>
        <v>1</v>
      </c>
      <c r="O15" s="17" t="s">
        <v>93</v>
      </c>
      <c r="P15" s="18"/>
      <c r="Q15" s="19" t="s">
        <v>93</v>
      </c>
      <c r="R15" s="18"/>
    </row>
    <row r="16" spans="1:18" ht="26" customHeight="1">
      <c r="A16" s="90"/>
      <c r="B16" s="90"/>
      <c r="C16" s="90"/>
      <c r="D16" s="90"/>
      <c r="E16" s="20"/>
      <c r="F16" s="88" t="s">
        <v>10</v>
      </c>
      <c r="G16" s="2" t="s">
        <v>21</v>
      </c>
      <c r="H16" s="5" t="s">
        <v>49</v>
      </c>
      <c r="I16" s="5">
        <v>0.5</v>
      </c>
      <c r="J16" s="6">
        <v>45428</v>
      </c>
      <c r="K16" s="6">
        <f t="shared" si="1"/>
        <v>45428.5</v>
      </c>
      <c r="L16" s="16">
        <v>1</v>
      </c>
      <c r="M16" s="16">
        <v>1</v>
      </c>
      <c r="N16" s="74">
        <f t="shared" si="0"/>
        <v>1</v>
      </c>
      <c r="O16" s="17" t="s">
        <v>93</v>
      </c>
      <c r="P16" s="18"/>
      <c r="Q16" s="19" t="s">
        <v>93</v>
      </c>
      <c r="R16" s="18"/>
    </row>
    <row r="17" spans="1:18" ht="26" customHeight="1">
      <c r="A17" s="90"/>
      <c r="B17" s="90"/>
      <c r="C17" s="90"/>
      <c r="D17" s="90"/>
      <c r="E17" s="20"/>
      <c r="F17" s="88"/>
      <c r="G17" s="2" t="s">
        <v>30</v>
      </c>
      <c r="H17" s="5" t="s">
        <v>49</v>
      </c>
      <c r="I17" s="5">
        <v>0.5</v>
      </c>
      <c r="J17" s="6">
        <v>45429</v>
      </c>
      <c r="K17" s="6">
        <f t="shared" si="1"/>
        <v>45429.5</v>
      </c>
      <c r="L17" s="16">
        <v>1</v>
      </c>
      <c r="M17" s="16">
        <v>1</v>
      </c>
      <c r="N17" s="74">
        <f t="shared" si="0"/>
        <v>1</v>
      </c>
      <c r="O17" s="17" t="s">
        <v>93</v>
      </c>
      <c r="P17" s="18"/>
      <c r="Q17" s="19" t="s">
        <v>93</v>
      </c>
      <c r="R17" s="18"/>
    </row>
    <row r="18" spans="1:18" ht="26" customHeight="1">
      <c r="A18" s="90"/>
      <c r="B18" s="90"/>
      <c r="C18" s="90"/>
      <c r="D18" s="90"/>
      <c r="E18" s="20" t="s">
        <v>12</v>
      </c>
      <c r="F18" s="2" t="s">
        <v>20</v>
      </c>
      <c r="G18" s="2"/>
      <c r="H18" s="5" t="s">
        <v>49</v>
      </c>
      <c r="I18" s="5">
        <v>0.5</v>
      </c>
      <c r="J18" s="6">
        <v>45429</v>
      </c>
      <c r="K18" s="6">
        <f t="shared" si="1"/>
        <v>45429.5</v>
      </c>
      <c r="L18" s="16">
        <v>1</v>
      </c>
      <c r="M18" s="16">
        <v>1</v>
      </c>
      <c r="N18" s="74">
        <f t="shared" si="0"/>
        <v>1</v>
      </c>
      <c r="O18" s="17" t="s">
        <v>93</v>
      </c>
      <c r="P18" s="18"/>
      <c r="Q18" s="19" t="s">
        <v>93</v>
      </c>
      <c r="R18" s="18"/>
    </row>
    <row r="19" spans="1:18" ht="26" customHeight="1">
      <c r="A19" s="90"/>
      <c r="B19" s="90"/>
      <c r="C19" s="90"/>
      <c r="D19" s="90"/>
      <c r="E19" s="20" t="s">
        <v>12</v>
      </c>
      <c r="F19" s="2" t="s">
        <v>31</v>
      </c>
      <c r="G19" s="2" t="s">
        <v>34</v>
      </c>
      <c r="H19" s="5" t="s">
        <v>49</v>
      </c>
      <c r="I19" s="5">
        <v>0.5</v>
      </c>
      <c r="J19" s="6">
        <v>45432</v>
      </c>
      <c r="K19" s="6">
        <f t="shared" si="1"/>
        <v>45432.5</v>
      </c>
      <c r="L19" s="16">
        <v>1</v>
      </c>
      <c r="M19" s="16">
        <v>1</v>
      </c>
      <c r="N19" s="74">
        <f>IF(ISERROR(M19/L19), IFERROR(#DIV/0!, "진행 전"), M19/L19)</f>
        <v>1</v>
      </c>
      <c r="O19" s="18"/>
      <c r="P19" s="18"/>
      <c r="Q19" s="18"/>
      <c r="R19" s="18"/>
    </row>
    <row r="20" spans="1:18" ht="26" customHeight="1">
      <c r="A20" s="90"/>
      <c r="B20" s="90"/>
      <c r="C20" s="90"/>
      <c r="D20" s="90"/>
      <c r="E20" s="20"/>
      <c r="F20" s="2" t="s">
        <v>32</v>
      </c>
      <c r="G20" s="2" t="s">
        <v>35</v>
      </c>
      <c r="H20" s="5" t="s">
        <v>49</v>
      </c>
      <c r="I20" s="5">
        <v>0.5</v>
      </c>
      <c r="J20" s="6">
        <v>45432</v>
      </c>
      <c r="K20" s="6">
        <f t="shared" si="1"/>
        <v>45432.5</v>
      </c>
      <c r="L20" s="16">
        <v>1</v>
      </c>
      <c r="M20" s="16">
        <v>1</v>
      </c>
      <c r="N20" s="74">
        <f t="shared" ref="N20:N28" si="2">IF(ISERROR(M20/L20), IFERROR(#DIV/0!, "진행 전"), M20/L20)</f>
        <v>1</v>
      </c>
      <c r="O20" s="18"/>
      <c r="P20" s="18"/>
      <c r="Q20" s="18"/>
      <c r="R20" s="18"/>
    </row>
    <row r="21" spans="1:18" ht="26" customHeight="1">
      <c r="A21" s="90"/>
      <c r="B21" s="90"/>
      <c r="C21" s="90"/>
      <c r="D21" s="90"/>
      <c r="E21" s="20"/>
      <c r="F21" s="2" t="s">
        <v>33</v>
      </c>
      <c r="G21" s="2" t="s">
        <v>36</v>
      </c>
      <c r="H21" s="5" t="s">
        <v>49</v>
      </c>
      <c r="I21" s="5">
        <v>0.5</v>
      </c>
      <c r="J21" s="6">
        <v>45433</v>
      </c>
      <c r="K21" s="6">
        <f t="shared" si="1"/>
        <v>45433.5</v>
      </c>
      <c r="L21" s="16">
        <v>1</v>
      </c>
      <c r="M21" s="16">
        <v>1</v>
      </c>
      <c r="N21" s="74">
        <f t="shared" si="2"/>
        <v>1</v>
      </c>
      <c r="O21" s="18"/>
      <c r="P21" s="18"/>
      <c r="Q21" s="18"/>
      <c r="R21" s="18"/>
    </row>
    <row r="22" spans="1:18" ht="26" customHeight="1">
      <c r="A22" s="90"/>
      <c r="B22" s="90"/>
      <c r="C22" s="90"/>
      <c r="D22" s="90"/>
      <c r="E22" s="20"/>
      <c r="F22" s="2" t="s">
        <v>13</v>
      </c>
      <c r="G22" s="2" t="s">
        <v>38</v>
      </c>
      <c r="H22" s="5" t="s">
        <v>49</v>
      </c>
      <c r="I22" s="5">
        <v>0.5</v>
      </c>
      <c r="J22" s="6">
        <v>45433</v>
      </c>
      <c r="K22" s="6">
        <f t="shared" si="1"/>
        <v>45433.5</v>
      </c>
      <c r="L22" s="16">
        <v>1</v>
      </c>
      <c r="M22" s="16">
        <v>1</v>
      </c>
      <c r="N22" s="74">
        <f t="shared" si="2"/>
        <v>1</v>
      </c>
      <c r="O22" s="18"/>
      <c r="P22" s="18"/>
      <c r="Q22" s="18"/>
      <c r="R22" s="18"/>
    </row>
    <row r="23" spans="1:18" ht="26" customHeight="1">
      <c r="A23" s="90"/>
      <c r="B23" s="90"/>
      <c r="C23" s="90"/>
      <c r="D23" s="90"/>
      <c r="E23" s="20"/>
      <c r="F23" s="2" t="s">
        <v>14</v>
      </c>
      <c r="G23" s="2" t="s">
        <v>39</v>
      </c>
      <c r="H23" s="5" t="s">
        <v>49</v>
      </c>
      <c r="I23" s="5">
        <v>0.5</v>
      </c>
      <c r="J23" s="6">
        <v>45434</v>
      </c>
      <c r="K23" s="6">
        <f t="shared" si="1"/>
        <v>45434.5</v>
      </c>
      <c r="L23" s="16">
        <v>1</v>
      </c>
      <c r="M23" s="16">
        <v>1</v>
      </c>
      <c r="N23" s="74">
        <f t="shared" si="2"/>
        <v>1</v>
      </c>
      <c r="O23" s="18"/>
      <c r="P23" s="18"/>
      <c r="Q23" s="18"/>
      <c r="R23" s="18"/>
    </row>
    <row r="24" spans="1:18" ht="26" customHeight="1">
      <c r="A24" s="90"/>
      <c r="B24" s="90"/>
      <c r="C24" s="90"/>
      <c r="D24" s="90"/>
      <c r="E24" s="20"/>
      <c r="F24" s="2" t="s">
        <v>15</v>
      </c>
      <c r="G24" s="2" t="s">
        <v>40</v>
      </c>
      <c r="H24" s="5" t="s">
        <v>49</v>
      </c>
      <c r="I24" s="5">
        <v>0.5</v>
      </c>
      <c r="J24" s="6">
        <v>45434</v>
      </c>
      <c r="K24" s="6">
        <f t="shared" si="1"/>
        <v>45434.5</v>
      </c>
      <c r="L24" s="16">
        <v>1</v>
      </c>
      <c r="M24" s="16">
        <v>1</v>
      </c>
      <c r="N24" s="74">
        <f t="shared" si="2"/>
        <v>1</v>
      </c>
      <c r="O24" s="18"/>
      <c r="P24" s="18"/>
      <c r="Q24" s="18"/>
      <c r="R24" s="18"/>
    </row>
    <row r="25" spans="1:18" ht="26" customHeight="1">
      <c r="A25" s="90"/>
      <c r="B25" s="90"/>
      <c r="C25" s="90"/>
      <c r="D25" s="90"/>
      <c r="E25" s="20"/>
      <c r="F25" s="2" t="s">
        <v>16</v>
      </c>
      <c r="G25" s="2" t="s">
        <v>41</v>
      </c>
      <c r="H25" s="5" t="s">
        <v>49</v>
      </c>
      <c r="I25" s="5">
        <v>0.5</v>
      </c>
      <c r="J25" s="6">
        <v>45435</v>
      </c>
      <c r="K25" s="6">
        <f t="shared" si="1"/>
        <v>45435.5</v>
      </c>
      <c r="L25" s="16">
        <v>1</v>
      </c>
      <c r="M25" s="16">
        <v>1</v>
      </c>
      <c r="N25" s="74">
        <f t="shared" si="2"/>
        <v>1</v>
      </c>
      <c r="O25" s="18"/>
      <c r="P25" s="18"/>
      <c r="Q25" s="18"/>
      <c r="R25" s="18"/>
    </row>
    <row r="26" spans="1:18" ht="26" customHeight="1">
      <c r="A26" s="90"/>
      <c r="B26" s="90"/>
      <c r="C26" s="90"/>
      <c r="D26" s="90"/>
      <c r="E26" s="20"/>
      <c r="F26" s="2" t="s">
        <v>17</v>
      </c>
      <c r="G26" s="2" t="s">
        <v>37</v>
      </c>
      <c r="H26" s="5" t="s">
        <v>49</v>
      </c>
      <c r="I26" s="5">
        <v>0.5</v>
      </c>
      <c r="J26" s="6">
        <v>45435</v>
      </c>
      <c r="K26" s="6">
        <f t="shared" si="1"/>
        <v>45435.5</v>
      </c>
      <c r="L26" s="16">
        <v>1</v>
      </c>
      <c r="M26" s="16">
        <v>1</v>
      </c>
      <c r="N26" s="74">
        <f t="shared" si="2"/>
        <v>1</v>
      </c>
      <c r="O26" s="18"/>
      <c r="P26" s="18"/>
      <c r="Q26" s="18"/>
      <c r="R26" s="18"/>
    </row>
    <row r="27" spans="1:18" ht="26" customHeight="1">
      <c r="A27" s="90"/>
      <c r="B27" s="90"/>
      <c r="C27" s="90"/>
      <c r="D27" s="90"/>
      <c r="E27" s="21" t="s">
        <v>18</v>
      </c>
      <c r="F27" s="2"/>
      <c r="G27" s="2"/>
      <c r="H27" s="5" t="s">
        <v>49</v>
      </c>
      <c r="I27" s="5">
        <v>0.5</v>
      </c>
      <c r="J27" s="6">
        <v>45436</v>
      </c>
      <c r="K27" s="6">
        <f t="shared" si="1"/>
        <v>45436.5</v>
      </c>
      <c r="L27" s="16">
        <v>1</v>
      </c>
      <c r="M27" s="16">
        <v>1</v>
      </c>
      <c r="N27" s="74">
        <f t="shared" si="2"/>
        <v>1</v>
      </c>
      <c r="O27" s="18"/>
      <c r="P27" s="18"/>
      <c r="Q27" s="18"/>
      <c r="R27" s="18"/>
    </row>
    <row r="28" spans="1:18" ht="26" customHeight="1">
      <c r="A28" s="90"/>
      <c r="B28" s="90"/>
      <c r="C28" s="90"/>
      <c r="D28" s="90"/>
      <c r="E28" s="21" t="s">
        <v>42</v>
      </c>
      <c r="F28" s="2"/>
      <c r="G28" s="2"/>
      <c r="H28" s="5" t="s">
        <v>49</v>
      </c>
      <c r="I28" s="5">
        <v>0.5</v>
      </c>
      <c r="J28" s="6">
        <v>45436</v>
      </c>
      <c r="K28" s="6">
        <f t="shared" si="1"/>
        <v>45436.5</v>
      </c>
      <c r="L28" s="16">
        <v>1</v>
      </c>
      <c r="M28" s="16">
        <v>1</v>
      </c>
      <c r="N28" s="74">
        <f t="shared" si="2"/>
        <v>1</v>
      </c>
      <c r="O28" s="18"/>
      <c r="P28" s="18"/>
      <c r="Q28" s="18"/>
      <c r="R28" s="18"/>
    </row>
  </sheetData>
  <mergeCells count="10">
    <mergeCell ref="A3:A28"/>
    <mergeCell ref="B3:B28"/>
    <mergeCell ref="C3:C28"/>
    <mergeCell ref="D3:D28"/>
    <mergeCell ref="E9:E10"/>
    <mergeCell ref="O1:P1"/>
    <mergeCell ref="Q1:R1"/>
    <mergeCell ref="F14:F15"/>
    <mergeCell ref="F16:F17"/>
    <mergeCell ref="E3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abSelected="1" view="pageBreakPreview" topLeftCell="C1" zoomScale="92" zoomScaleNormal="90" workbookViewId="0">
      <selection activeCell="I29" sqref="I29"/>
    </sheetView>
  </sheetViews>
  <sheetFormatPr baseColWidth="10" defaultColWidth="11.5703125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8.28515625" customWidth="1"/>
    <col min="7" max="7" width="36.28515625" bestFit="1" customWidth="1"/>
  </cols>
  <sheetData>
    <row r="1" spans="1:18" ht="43" customHeight="1">
      <c r="A1" s="3" t="s">
        <v>88</v>
      </c>
      <c r="B1" s="3" t="s">
        <v>0</v>
      </c>
      <c r="C1" s="3" t="s">
        <v>1</v>
      </c>
      <c r="D1" s="3" t="s">
        <v>2</v>
      </c>
      <c r="E1" s="4" t="s">
        <v>87</v>
      </c>
      <c r="F1" s="3" t="s">
        <v>86</v>
      </c>
      <c r="G1" s="3" t="s">
        <v>85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86" t="s">
        <v>89</v>
      </c>
      <c r="P1" s="87"/>
      <c r="Q1" s="86" t="s">
        <v>90</v>
      </c>
      <c r="R1" s="87"/>
    </row>
    <row r="2" spans="1:18" ht="43" customHeight="1" thickBot="1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>
        <f>AVERAGE(L3:L35)</f>
        <v>0</v>
      </c>
      <c r="M2" s="26">
        <f>AVERAGE(M3:M35)</f>
        <v>0</v>
      </c>
      <c r="N2" s="75" t="str">
        <f>IF(ISERROR(M2/L2), IFERROR(#DIV/0!, "진행 전"), M2/L2)</f>
        <v>진행 전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26" customHeight="1">
      <c r="A3" s="97" t="s">
        <v>3</v>
      </c>
      <c r="B3" s="97" t="s">
        <v>84</v>
      </c>
      <c r="C3" s="97" t="s">
        <v>83</v>
      </c>
      <c r="D3" s="97" t="s">
        <v>82</v>
      </c>
      <c r="E3" s="98" t="s">
        <v>82</v>
      </c>
      <c r="F3" s="2" t="s">
        <v>121</v>
      </c>
      <c r="G3" s="2"/>
      <c r="H3" s="5" t="s">
        <v>49</v>
      </c>
      <c r="I3" s="5">
        <v>2</v>
      </c>
      <c r="J3" s="99">
        <v>45446</v>
      </c>
      <c r="K3" s="99">
        <v>45447</v>
      </c>
      <c r="L3" s="16">
        <v>0</v>
      </c>
      <c r="M3" s="16">
        <v>0</v>
      </c>
      <c r="N3" s="74" t="str">
        <f t="shared" ref="N3:N18" si="0">IF(ISERROR(M3/L3), IFERROR(#DIV/0!, "진행 전"), M3/L3)</f>
        <v>진행 전</v>
      </c>
      <c r="O3" s="18"/>
      <c r="P3" s="18"/>
      <c r="Q3" s="18"/>
      <c r="R3" s="18"/>
    </row>
    <row r="4" spans="1:18" ht="26" customHeight="1">
      <c r="A4" s="100"/>
      <c r="B4" s="100"/>
      <c r="C4" s="100"/>
      <c r="D4" s="100"/>
      <c r="E4" s="101"/>
      <c r="F4" s="2" t="s">
        <v>122</v>
      </c>
      <c r="G4" s="2"/>
      <c r="H4" s="5" t="s">
        <v>49</v>
      </c>
      <c r="I4" s="5">
        <v>2</v>
      </c>
      <c r="J4" s="102">
        <v>45448</v>
      </c>
      <c r="K4" s="102">
        <v>45450</v>
      </c>
      <c r="L4" s="16">
        <v>0</v>
      </c>
      <c r="M4" s="16">
        <v>0</v>
      </c>
      <c r="N4" s="74" t="str">
        <f t="shared" si="0"/>
        <v>진행 전</v>
      </c>
      <c r="O4" s="18"/>
      <c r="P4" s="18"/>
      <c r="Q4" s="18"/>
      <c r="R4" s="18"/>
    </row>
    <row r="5" spans="1:18" ht="26" customHeight="1">
      <c r="A5" s="100"/>
      <c r="B5" s="100"/>
      <c r="C5" s="100"/>
      <c r="D5" s="100"/>
      <c r="E5" s="101"/>
      <c r="F5" s="2" t="s">
        <v>45</v>
      </c>
      <c r="G5" s="2"/>
      <c r="H5" s="5" t="s">
        <v>49</v>
      </c>
      <c r="I5" s="5">
        <v>1</v>
      </c>
      <c r="J5" s="102">
        <v>45453</v>
      </c>
      <c r="K5" s="102">
        <v>45453</v>
      </c>
      <c r="L5" s="16">
        <v>0</v>
      </c>
      <c r="M5" s="16">
        <v>0</v>
      </c>
      <c r="N5" s="74" t="str">
        <f t="shared" si="0"/>
        <v>진행 전</v>
      </c>
      <c r="O5" s="18"/>
      <c r="P5" s="18"/>
      <c r="Q5" s="18"/>
      <c r="R5" s="18"/>
    </row>
    <row r="6" spans="1:18" ht="26" customHeight="1">
      <c r="A6" s="100"/>
      <c r="B6" s="100"/>
      <c r="C6" s="100"/>
      <c r="D6" s="100"/>
      <c r="E6" s="101"/>
      <c r="F6" s="2" t="s">
        <v>46</v>
      </c>
      <c r="G6" s="2"/>
      <c r="H6" s="5" t="s">
        <v>49</v>
      </c>
      <c r="I6" s="5">
        <v>0.5</v>
      </c>
      <c r="J6" s="102">
        <v>45454</v>
      </c>
      <c r="K6" s="102">
        <v>45454</v>
      </c>
      <c r="L6" s="16">
        <v>0</v>
      </c>
      <c r="M6" s="16">
        <v>0</v>
      </c>
      <c r="N6" s="74" t="str">
        <f t="shared" si="0"/>
        <v>진행 전</v>
      </c>
      <c r="O6" s="18"/>
      <c r="P6" s="18"/>
      <c r="Q6" s="18"/>
      <c r="R6" s="18"/>
    </row>
    <row r="7" spans="1:18" ht="26" customHeight="1">
      <c r="A7" s="100"/>
      <c r="B7" s="100"/>
      <c r="C7" s="100"/>
      <c r="D7" s="100"/>
      <c r="E7" s="101"/>
      <c r="F7" s="2" t="s">
        <v>65</v>
      </c>
      <c r="G7" s="2"/>
      <c r="H7" s="5" t="s">
        <v>49</v>
      </c>
      <c r="I7" s="5">
        <v>0.5</v>
      </c>
      <c r="J7" s="102">
        <v>45454</v>
      </c>
      <c r="K7" s="102">
        <v>45454</v>
      </c>
      <c r="L7" s="16">
        <v>0</v>
      </c>
      <c r="M7" s="16">
        <v>0</v>
      </c>
      <c r="N7" s="74" t="str">
        <f t="shared" si="0"/>
        <v>진행 전</v>
      </c>
      <c r="O7" s="18"/>
      <c r="P7" s="18"/>
      <c r="Q7" s="18"/>
      <c r="R7" s="18"/>
    </row>
    <row r="8" spans="1:18" ht="26" customHeight="1">
      <c r="A8" s="100"/>
      <c r="B8" s="100"/>
      <c r="C8" s="100"/>
      <c r="D8" s="100"/>
      <c r="E8" s="94" t="s">
        <v>44</v>
      </c>
      <c r="F8" s="2" t="s">
        <v>65</v>
      </c>
      <c r="G8" s="2"/>
      <c r="H8" s="5" t="s">
        <v>49</v>
      </c>
      <c r="I8" s="5">
        <v>0.2</v>
      </c>
      <c r="J8" s="102">
        <v>45455</v>
      </c>
      <c r="K8" s="102">
        <v>45455</v>
      </c>
      <c r="L8" s="16">
        <v>0</v>
      </c>
      <c r="M8" s="16">
        <v>0</v>
      </c>
      <c r="N8" s="74" t="str">
        <f t="shared" si="0"/>
        <v>진행 전</v>
      </c>
      <c r="O8" s="18"/>
      <c r="P8" s="18"/>
      <c r="Q8" s="18"/>
      <c r="R8" s="18"/>
    </row>
    <row r="9" spans="1:18" ht="26" customHeight="1">
      <c r="A9" s="100"/>
      <c r="B9" s="100"/>
      <c r="C9" s="100"/>
      <c r="D9" s="100"/>
      <c r="E9" s="95"/>
      <c r="F9" s="2" t="s">
        <v>64</v>
      </c>
      <c r="G9" s="2"/>
      <c r="H9" s="5" t="s">
        <v>49</v>
      </c>
      <c r="I9" s="5">
        <v>0.2</v>
      </c>
      <c r="J9" s="102">
        <v>45455</v>
      </c>
      <c r="K9" s="102">
        <v>45455</v>
      </c>
      <c r="L9" s="16">
        <v>0</v>
      </c>
      <c r="M9" s="16">
        <v>0</v>
      </c>
      <c r="N9" s="74" t="str">
        <f t="shared" si="0"/>
        <v>진행 전</v>
      </c>
      <c r="O9" s="18"/>
      <c r="P9" s="18"/>
      <c r="Q9" s="18"/>
      <c r="R9" s="18"/>
    </row>
    <row r="10" spans="1:18" ht="26" customHeight="1">
      <c r="A10" s="100"/>
      <c r="B10" s="100"/>
      <c r="C10" s="100"/>
      <c r="D10" s="100"/>
      <c r="E10" s="95"/>
      <c r="F10" s="2" t="s">
        <v>63</v>
      </c>
      <c r="G10" s="2"/>
      <c r="H10" s="5" t="s">
        <v>49</v>
      </c>
      <c r="I10" s="5">
        <v>0.2</v>
      </c>
      <c r="J10" s="102">
        <v>45455</v>
      </c>
      <c r="K10" s="102">
        <v>45455</v>
      </c>
      <c r="L10" s="16">
        <v>0</v>
      </c>
      <c r="M10" s="16">
        <v>0</v>
      </c>
      <c r="N10" s="74" t="str">
        <f t="shared" si="0"/>
        <v>진행 전</v>
      </c>
      <c r="O10" s="18"/>
      <c r="P10" s="18"/>
      <c r="Q10" s="18"/>
      <c r="R10" s="18"/>
    </row>
    <row r="11" spans="1:18" ht="26" customHeight="1">
      <c r="A11" s="100"/>
      <c r="B11" s="100"/>
      <c r="C11" s="100"/>
      <c r="D11" s="100"/>
      <c r="E11" s="95"/>
      <c r="F11" s="2" t="s">
        <v>62</v>
      </c>
      <c r="G11" s="2"/>
      <c r="H11" s="5" t="s">
        <v>49</v>
      </c>
      <c r="I11" s="5">
        <v>0.2</v>
      </c>
      <c r="J11" s="102">
        <v>45455</v>
      </c>
      <c r="K11" s="102">
        <v>45455</v>
      </c>
      <c r="L11" s="16">
        <v>0</v>
      </c>
      <c r="M11" s="16">
        <v>0</v>
      </c>
      <c r="N11" s="74" t="str">
        <f t="shared" si="0"/>
        <v>진행 전</v>
      </c>
      <c r="O11" s="18"/>
      <c r="P11" s="18"/>
      <c r="Q11" s="18"/>
      <c r="R11" s="18"/>
    </row>
    <row r="12" spans="1:18" ht="26" customHeight="1">
      <c r="A12" s="100"/>
      <c r="B12" s="100"/>
      <c r="C12" s="100"/>
      <c r="D12" s="100"/>
      <c r="E12" s="95"/>
      <c r="F12" s="2" t="s">
        <v>61</v>
      </c>
      <c r="G12" s="2"/>
      <c r="H12" s="5" t="s">
        <v>49</v>
      </c>
      <c r="I12" s="5">
        <v>0.2</v>
      </c>
      <c r="J12" s="102">
        <v>45455</v>
      </c>
      <c r="K12" s="102">
        <v>45455</v>
      </c>
      <c r="L12" s="16">
        <v>0</v>
      </c>
      <c r="M12" s="16">
        <v>0</v>
      </c>
      <c r="N12" s="74" t="str">
        <f t="shared" si="0"/>
        <v>진행 전</v>
      </c>
      <c r="O12" s="18"/>
      <c r="P12" s="18"/>
      <c r="Q12" s="18"/>
      <c r="R12" s="18"/>
    </row>
    <row r="13" spans="1:18" ht="26" customHeight="1">
      <c r="A13" s="100"/>
      <c r="B13" s="100"/>
      <c r="C13" s="100"/>
      <c r="D13" s="100"/>
      <c r="E13" s="95"/>
      <c r="F13" s="2" t="s">
        <v>60</v>
      </c>
      <c r="G13" s="2"/>
      <c r="H13" s="5" t="s">
        <v>49</v>
      </c>
      <c r="I13" s="5">
        <v>0.2</v>
      </c>
      <c r="J13" s="102">
        <v>45455</v>
      </c>
      <c r="K13" s="102">
        <v>45455</v>
      </c>
      <c r="L13" s="16">
        <v>0</v>
      </c>
      <c r="M13" s="16">
        <v>0</v>
      </c>
      <c r="N13" s="74" t="str">
        <f t="shared" si="0"/>
        <v>진행 전</v>
      </c>
      <c r="O13" s="18"/>
      <c r="P13" s="18"/>
      <c r="Q13" s="18"/>
      <c r="R13" s="18"/>
    </row>
    <row r="14" spans="1:18" ht="26" customHeight="1">
      <c r="A14" s="100"/>
      <c r="B14" s="100"/>
      <c r="C14" s="100"/>
      <c r="D14" s="100"/>
      <c r="E14" s="95"/>
      <c r="F14" s="2" t="s">
        <v>59</v>
      </c>
      <c r="G14" s="2"/>
      <c r="H14" s="5" t="s">
        <v>49</v>
      </c>
      <c r="I14" s="5">
        <v>0.2</v>
      </c>
      <c r="J14" s="102">
        <v>45456</v>
      </c>
      <c r="K14" s="102">
        <v>45456</v>
      </c>
      <c r="L14" s="16">
        <v>0</v>
      </c>
      <c r="M14" s="16">
        <v>0</v>
      </c>
      <c r="N14" s="74" t="str">
        <f t="shared" si="0"/>
        <v>진행 전</v>
      </c>
      <c r="O14" s="18"/>
      <c r="P14" s="18"/>
      <c r="Q14" s="18"/>
      <c r="R14" s="18"/>
    </row>
    <row r="15" spans="1:18" ht="26" customHeight="1">
      <c r="A15" s="100"/>
      <c r="B15" s="100"/>
      <c r="C15" s="100"/>
      <c r="D15" s="100"/>
      <c r="E15" s="95"/>
      <c r="F15" s="2" t="s">
        <v>58</v>
      </c>
      <c r="G15" s="2"/>
      <c r="H15" s="5" t="s">
        <v>49</v>
      </c>
      <c r="I15" s="5">
        <v>0.2</v>
      </c>
      <c r="J15" s="102">
        <v>45456</v>
      </c>
      <c r="K15" s="102">
        <v>45456</v>
      </c>
      <c r="L15" s="16">
        <v>0</v>
      </c>
      <c r="M15" s="16">
        <v>0</v>
      </c>
      <c r="N15" s="74" t="str">
        <f t="shared" si="0"/>
        <v>진행 전</v>
      </c>
      <c r="O15" s="18"/>
      <c r="P15" s="18"/>
      <c r="Q15" s="18"/>
      <c r="R15" s="18"/>
    </row>
    <row r="16" spans="1:18" ht="26" customHeight="1">
      <c r="A16" s="100"/>
      <c r="B16" s="100"/>
      <c r="C16" s="100"/>
      <c r="D16" s="100"/>
      <c r="E16" s="95"/>
      <c r="F16" s="2" t="s">
        <v>57</v>
      </c>
      <c r="G16" s="2"/>
      <c r="H16" s="5" t="s">
        <v>49</v>
      </c>
      <c r="I16" s="5">
        <v>0.2</v>
      </c>
      <c r="J16" s="102">
        <v>45456</v>
      </c>
      <c r="K16" s="102">
        <v>45456</v>
      </c>
      <c r="L16" s="16">
        <v>0</v>
      </c>
      <c r="M16" s="16">
        <v>0</v>
      </c>
      <c r="N16" s="74" t="str">
        <f t="shared" si="0"/>
        <v>진행 전</v>
      </c>
      <c r="O16" s="18"/>
      <c r="P16" s="18"/>
      <c r="Q16" s="18"/>
      <c r="R16" s="18"/>
    </row>
    <row r="17" spans="1:18" ht="26" customHeight="1">
      <c r="A17" s="100"/>
      <c r="B17" s="100"/>
      <c r="C17" s="100"/>
      <c r="D17" s="100"/>
      <c r="E17" s="95"/>
      <c r="F17" s="2" t="s">
        <v>56</v>
      </c>
      <c r="G17" s="2"/>
      <c r="H17" s="5" t="s">
        <v>49</v>
      </c>
      <c r="I17" s="5">
        <v>0.2</v>
      </c>
      <c r="J17" s="102">
        <v>45456</v>
      </c>
      <c r="K17" s="102">
        <v>45456</v>
      </c>
      <c r="L17" s="16">
        <v>0</v>
      </c>
      <c r="M17" s="16">
        <v>0</v>
      </c>
      <c r="N17" s="74" t="str">
        <f t="shared" si="0"/>
        <v>진행 전</v>
      </c>
      <c r="O17" s="18"/>
      <c r="P17" s="18"/>
      <c r="Q17" s="18"/>
      <c r="R17" s="18"/>
    </row>
    <row r="18" spans="1:18" ht="26" customHeight="1">
      <c r="A18" s="100"/>
      <c r="B18" s="100"/>
      <c r="C18" s="100"/>
      <c r="D18" s="100"/>
      <c r="E18" s="95"/>
      <c r="F18" s="2" t="s">
        <v>55</v>
      </c>
      <c r="G18" s="2"/>
      <c r="H18" s="5" t="s">
        <v>49</v>
      </c>
      <c r="I18" s="5">
        <v>0.2</v>
      </c>
      <c r="J18" s="102">
        <v>45456</v>
      </c>
      <c r="K18" s="102">
        <v>45456</v>
      </c>
      <c r="L18" s="16">
        <v>0</v>
      </c>
      <c r="M18" s="16">
        <v>0</v>
      </c>
      <c r="N18" s="74" t="str">
        <f t="shared" si="0"/>
        <v>진행 전</v>
      </c>
      <c r="O18" s="18"/>
      <c r="P18" s="18"/>
      <c r="Q18" s="18"/>
      <c r="R18" s="18"/>
    </row>
    <row r="19" spans="1:18" ht="26" customHeight="1">
      <c r="A19" s="100"/>
      <c r="B19" s="100"/>
      <c r="C19" s="100"/>
      <c r="D19" s="100"/>
      <c r="E19" s="96"/>
      <c r="F19" s="2" t="s">
        <v>54</v>
      </c>
      <c r="G19" s="2"/>
      <c r="H19" s="5" t="s">
        <v>49</v>
      </c>
      <c r="I19" s="5">
        <v>0.2</v>
      </c>
      <c r="J19" s="102">
        <v>45456</v>
      </c>
      <c r="K19" s="102">
        <v>45456</v>
      </c>
      <c r="L19" s="16">
        <v>0</v>
      </c>
      <c r="M19" s="16">
        <v>0</v>
      </c>
      <c r="N19" s="74" t="str">
        <f>IF(ISERROR(M19/L19), IFERROR(#DIV/0!, "진행 전"), M19/L19)</f>
        <v>진행 전</v>
      </c>
      <c r="O19" s="18"/>
      <c r="P19" s="18"/>
      <c r="Q19" s="18"/>
      <c r="R19" s="18"/>
    </row>
    <row r="20" spans="1:18" ht="26" customHeight="1">
      <c r="A20" s="100"/>
      <c r="B20" s="100"/>
      <c r="C20" s="100"/>
      <c r="D20" s="100"/>
      <c r="E20" s="97" t="s">
        <v>82</v>
      </c>
      <c r="F20" s="2" t="s">
        <v>81</v>
      </c>
      <c r="G20" s="2"/>
      <c r="H20" s="5" t="s">
        <v>49</v>
      </c>
      <c r="I20" s="5">
        <v>1</v>
      </c>
      <c r="J20" s="102">
        <v>45457</v>
      </c>
      <c r="K20" s="102">
        <v>45457</v>
      </c>
      <c r="L20" s="16">
        <v>0</v>
      </c>
      <c r="M20" s="16">
        <v>0</v>
      </c>
      <c r="N20" s="74" t="str">
        <f t="shared" ref="N20:N28" si="1">IF(ISERROR(M20/L20), IFERROR(#DIV/0!, "진행 전"), M20/L20)</f>
        <v>진행 전</v>
      </c>
      <c r="O20" s="18"/>
      <c r="P20" s="18"/>
      <c r="Q20" s="18"/>
      <c r="R20" s="18"/>
    </row>
    <row r="21" spans="1:18" ht="26" customHeight="1">
      <c r="A21" s="100"/>
      <c r="B21" s="100"/>
      <c r="C21" s="100"/>
      <c r="D21" s="100"/>
      <c r="E21" s="100"/>
      <c r="F21" s="2" t="s">
        <v>80</v>
      </c>
      <c r="G21" s="2"/>
      <c r="H21" s="5" t="s">
        <v>49</v>
      </c>
      <c r="I21" s="5">
        <v>1</v>
      </c>
      <c r="J21" s="102">
        <v>45460</v>
      </c>
      <c r="K21" s="102">
        <v>45460</v>
      </c>
      <c r="L21" s="16">
        <v>0</v>
      </c>
      <c r="M21" s="16">
        <v>0</v>
      </c>
      <c r="N21" s="74" t="str">
        <f t="shared" si="1"/>
        <v>진행 전</v>
      </c>
      <c r="O21" s="18"/>
      <c r="P21" s="18"/>
      <c r="Q21" s="18"/>
      <c r="R21" s="18"/>
    </row>
    <row r="22" spans="1:18" ht="26" customHeight="1">
      <c r="A22" s="100"/>
      <c r="B22" s="100"/>
      <c r="C22" s="100"/>
      <c r="D22" s="100"/>
      <c r="E22" s="100"/>
      <c r="F22" s="2" t="s">
        <v>79</v>
      </c>
      <c r="G22" s="2" t="s">
        <v>77</v>
      </c>
      <c r="H22" s="5" t="s">
        <v>49</v>
      </c>
      <c r="I22" s="5">
        <v>2</v>
      </c>
      <c r="J22" s="102">
        <v>45461</v>
      </c>
      <c r="K22" s="102">
        <v>45462</v>
      </c>
      <c r="L22" s="16">
        <v>0</v>
      </c>
      <c r="M22" s="16">
        <v>0</v>
      </c>
      <c r="N22" s="74" t="str">
        <f t="shared" si="1"/>
        <v>진행 전</v>
      </c>
      <c r="O22" s="18"/>
      <c r="P22" s="18"/>
      <c r="Q22" s="18"/>
      <c r="R22" s="18"/>
    </row>
    <row r="23" spans="1:18" ht="26" customHeight="1">
      <c r="A23" s="100"/>
      <c r="B23" s="100"/>
      <c r="C23" s="100"/>
      <c r="D23" s="100"/>
      <c r="E23" s="100"/>
      <c r="F23" s="91" t="s">
        <v>78</v>
      </c>
      <c r="G23" s="2" t="s">
        <v>77</v>
      </c>
      <c r="H23" s="5" t="s">
        <v>49</v>
      </c>
      <c r="I23" s="5">
        <v>2</v>
      </c>
      <c r="J23" s="102">
        <v>45463</v>
      </c>
      <c r="K23" s="102">
        <v>45464</v>
      </c>
      <c r="L23" s="16">
        <v>0</v>
      </c>
      <c r="M23" s="16">
        <v>0</v>
      </c>
      <c r="N23" s="74" t="str">
        <f t="shared" si="1"/>
        <v>진행 전</v>
      </c>
      <c r="O23" s="18"/>
      <c r="P23" s="18"/>
      <c r="Q23" s="18"/>
      <c r="R23" s="18"/>
    </row>
    <row r="24" spans="1:18" ht="26" customHeight="1">
      <c r="A24" s="100"/>
      <c r="B24" s="100"/>
      <c r="C24" s="100"/>
      <c r="D24" s="100"/>
      <c r="E24" s="100"/>
      <c r="F24" s="93"/>
      <c r="G24" s="2" t="s">
        <v>76</v>
      </c>
      <c r="H24" s="5" t="s">
        <v>49</v>
      </c>
      <c r="I24" s="5">
        <v>2</v>
      </c>
      <c r="J24" s="102">
        <v>45467</v>
      </c>
      <c r="K24" s="102">
        <v>45468</v>
      </c>
      <c r="L24" s="16">
        <v>0</v>
      </c>
      <c r="M24" s="16">
        <v>0</v>
      </c>
      <c r="N24" s="74" t="str">
        <f t="shared" si="1"/>
        <v>진행 전</v>
      </c>
      <c r="O24" s="18"/>
      <c r="P24" s="18"/>
      <c r="Q24" s="18"/>
      <c r="R24" s="18"/>
    </row>
    <row r="25" spans="1:18" ht="26" customHeight="1">
      <c r="A25" s="100"/>
      <c r="B25" s="100"/>
      <c r="C25" s="100"/>
      <c r="D25" s="100"/>
      <c r="E25" s="100"/>
      <c r="F25" s="93"/>
      <c r="G25" s="2" t="s">
        <v>123</v>
      </c>
      <c r="H25" s="5" t="s">
        <v>49</v>
      </c>
      <c r="I25" s="5">
        <v>1</v>
      </c>
      <c r="J25" s="102">
        <v>45469</v>
      </c>
      <c r="K25" s="102">
        <v>45469</v>
      </c>
      <c r="L25" s="16">
        <v>0</v>
      </c>
      <c r="M25" s="16">
        <v>0</v>
      </c>
      <c r="N25" s="74" t="str">
        <f t="shared" si="1"/>
        <v>진행 전</v>
      </c>
      <c r="O25" s="18"/>
      <c r="P25" s="18"/>
      <c r="Q25" s="18"/>
      <c r="R25" s="18"/>
    </row>
    <row r="26" spans="1:18" ht="26" customHeight="1">
      <c r="A26" s="100"/>
      <c r="B26" s="100"/>
      <c r="C26" s="100"/>
      <c r="D26" s="100"/>
      <c r="E26" s="103"/>
      <c r="F26" s="92"/>
      <c r="G26" s="2" t="s">
        <v>75</v>
      </c>
      <c r="H26" s="5" t="s">
        <v>49</v>
      </c>
      <c r="I26" s="5">
        <v>1</v>
      </c>
      <c r="J26" s="102">
        <v>45470</v>
      </c>
      <c r="K26" s="102">
        <v>45470</v>
      </c>
      <c r="L26" s="16">
        <v>0</v>
      </c>
      <c r="M26" s="16">
        <v>0</v>
      </c>
      <c r="N26" s="74" t="str">
        <f t="shared" si="1"/>
        <v>진행 전</v>
      </c>
      <c r="O26" s="18"/>
      <c r="P26" s="18"/>
      <c r="Q26" s="18"/>
      <c r="R26" s="18"/>
    </row>
    <row r="27" spans="1:18" ht="26" customHeight="1">
      <c r="A27" s="100"/>
      <c r="B27" s="100"/>
      <c r="C27" s="100"/>
      <c r="D27" s="100"/>
      <c r="E27" s="94" t="s">
        <v>74</v>
      </c>
      <c r="F27" s="2" t="s">
        <v>122</v>
      </c>
      <c r="G27" s="2"/>
      <c r="H27" s="5" t="s">
        <v>49</v>
      </c>
      <c r="I27" s="5">
        <v>2</v>
      </c>
      <c r="J27" s="102">
        <v>45471</v>
      </c>
      <c r="K27" s="102">
        <v>45474</v>
      </c>
      <c r="L27" s="16">
        <v>0</v>
      </c>
      <c r="M27" s="16">
        <v>0</v>
      </c>
      <c r="N27" s="74" t="str">
        <f t="shared" si="1"/>
        <v>진행 전</v>
      </c>
      <c r="O27" s="18"/>
      <c r="P27" s="18"/>
      <c r="Q27" s="18"/>
      <c r="R27" s="18"/>
    </row>
    <row r="28" spans="1:18" ht="26" customHeight="1">
      <c r="A28" s="100"/>
      <c r="B28" s="100"/>
      <c r="C28" s="100"/>
      <c r="D28" s="100"/>
      <c r="E28" s="95"/>
      <c r="F28" s="2" t="s">
        <v>73</v>
      </c>
      <c r="G28" s="2"/>
      <c r="H28" s="5" t="s">
        <v>49</v>
      </c>
      <c r="I28" s="5">
        <v>1</v>
      </c>
      <c r="J28" s="102">
        <v>45474</v>
      </c>
      <c r="K28" s="102">
        <v>45474</v>
      </c>
      <c r="L28" s="16">
        <v>0</v>
      </c>
      <c r="M28" s="16">
        <v>0</v>
      </c>
      <c r="N28" s="74" t="str">
        <f t="shared" si="1"/>
        <v>진행 전</v>
      </c>
      <c r="O28" s="18"/>
      <c r="P28" s="18"/>
      <c r="Q28" s="18"/>
      <c r="R28" s="18"/>
    </row>
    <row r="29" spans="1:18" ht="26" customHeight="1">
      <c r="A29" s="100"/>
      <c r="B29" s="100"/>
      <c r="C29" s="100"/>
      <c r="D29" s="100"/>
      <c r="E29" s="95"/>
      <c r="F29" s="2" t="s">
        <v>72</v>
      </c>
      <c r="G29" s="2"/>
      <c r="H29" s="5" t="s">
        <v>49</v>
      </c>
      <c r="I29" s="5">
        <v>1</v>
      </c>
      <c r="J29" s="102">
        <v>45475</v>
      </c>
      <c r="K29" s="102">
        <v>45475</v>
      </c>
      <c r="L29" s="16">
        <v>0</v>
      </c>
      <c r="M29" s="16">
        <v>0</v>
      </c>
      <c r="N29" s="74" t="str">
        <f t="shared" ref="N29:N36" si="2">IF(ISERROR(M29/L29), IFERROR(#DIV/0!, "진행 전"), M29/L29)</f>
        <v>진행 전</v>
      </c>
      <c r="O29" s="18"/>
      <c r="P29" s="18"/>
      <c r="Q29" s="18"/>
      <c r="R29" s="18"/>
    </row>
    <row r="30" spans="1:18" ht="26" customHeight="1">
      <c r="A30" s="100"/>
      <c r="B30" s="100"/>
      <c r="C30" s="100"/>
      <c r="D30" s="100"/>
      <c r="E30" s="95"/>
      <c r="F30" s="2" t="s">
        <v>71</v>
      </c>
      <c r="G30" s="2" t="s">
        <v>70</v>
      </c>
      <c r="H30" s="5" t="s">
        <v>49</v>
      </c>
      <c r="I30" s="5">
        <v>2</v>
      </c>
      <c r="J30" s="102">
        <v>45476</v>
      </c>
      <c r="K30" s="102">
        <v>45477</v>
      </c>
      <c r="L30" s="16">
        <v>0</v>
      </c>
      <c r="M30" s="16">
        <v>0</v>
      </c>
      <c r="N30" s="74" t="str">
        <f t="shared" si="2"/>
        <v>진행 전</v>
      </c>
      <c r="O30" s="18"/>
      <c r="P30" s="18"/>
      <c r="Q30" s="18"/>
      <c r="R30" s="18"/>
    </row>
    <row r="31" spans="1:18" ht="26" customHeight="1">
      <c r="A31" s="100"/>
      <c r="B31" s="100"/>
      <c r="C31" s="100"/>
      <c r="D31" s="100"/>
      <c r="E31" s="95"/>
      <c r="F31" s="91" t="s">
        <v>69</v>
      </c>
      <c r="G31" s="2" t="s">
        <v>21</v>
      </c>
      <c r="H31" s="5" t="s">
        <v>49</v>
      </c>
      <c r="I31" s="5">
        <v>1</v>
      </c>
      <c r="J31" s="102">
        <v>45478</v>
      </c>
      <c r="K31" s="102">
        <v>45478</v>
      </c>
      <c r="L31" s="16">
        <v>0</v>
      </c>
      <c r="M31" s="16">
        <v>0</v>
      </c>
      <c r="N31" s="74" t="str">
        <f t="shared" si="2"/>
        <v>진행 전</v>
      </c>
      <c r="O31" s="18"/>
      <c r="P31" s="18"/>
      <c r="Q31" s="18"/>
      <c r="R31" s="18"/>
    </row>
    <row r="32" spans="1:18" ht="26" customHeight="1">
      <c r="A32" s="100"/>
      <c r="B32" s="100"/>
      <c r="C32" s="100"/>
      <c r="D32" s="100"/>
      <c r="E32" s="95"/>
      <c r="F32" s="92"/>
      <c r="G32" s="2" t="s">
        <v>29</v>
      </c>
      <c r="H32" s="5" t="s">
        <v>49</v>
      </c>
      <c r="I32" s="5">
        <v>1</v>
      </c>
      <c r="J32" s="102">
        <v>45481</v>
      </c>
      <c r="K32" s="102">
        <v>45481</v>
      </c>
      <c r="L32" s="16">
        <v>0</v>
      </c>
      <c r="M32" s="16">
        <v>0</v>
      </c>
      <c r="N32" s="74" t="str">
        <f t="shared" si="2"/>
        <v>진행 전</v>
      </c>
      <c r="O32" s="18"/>
      <c r="P32" s="18"/>
      <c r="Q32" s="18"/>
      <c r="R32" s="18"/>
    </row>
    <row r="33" spans="1:18" ht="26" customHeight="1">
      <c r="A33" s="100"/>
      <c r="B33" s="100"/>
      <c r="C33" s="100"/>
      <c r="D33" s="100"/>
      <c r="E33" s="95"/>
      <c r="F33" s="91" t="s">
        <v>68</v>
      </c>
      <c r="G33" s="2" t="s">
        <v>21</v>
      </c>
      <c r="H33" s="5" t="s">
        <v>49</v>
      </c>
      <c r="I33" s="5">
        <v>1</v>
      </c>
      <c r="J33" s="102">
        <v>45482</v>
      </c>
      <c r="K33" s="102">
        <v>45482</v>
      </c>
      <c r="L33" s="16">
        <v>0</v>
      </c>
      <c r="M33" s="16">
        <v>0</v>
      </c>
      <c r="N33" s="74" t="str">
        <f t="shared" si="2"/>
        <v>진행 전</v>
      </c>
      <c r="O33" s="18"/>
      <c r="P33" s="18"/>
      <c r="Q33" s="18"/>
      <c r="R33" s="18"/>
    </row>
    <row r="34" spans="1:18" ht="26" customHeight="1">
      <c r="A34" s="100"/>
      <c r="B34" s="100"/>
      <c r="C34" s="100"/>
      <c r="D34" s="100"/>
      <c r="E34" s="95"/>
      <c r="F34" s="92"/>
      <c r="G34" s="2" t="s">
        <v>30</v>
      </c>
      <c r="H34" s="5" t="s">
        <v>49</v>
      </c>
      <c r="I34" s="5">
        <v>1</v>
      </c>
      <c r="J34" s="102">
        <v>45483</v>
      </c>
      <c r="K34" s="102">
        <v>45483</v>
      </c>
      <c r="L34" s="16">
        <v>0</v>
      </c>
      <c r="M34" s="16">
        <v>0</v>
      </c>
      <c r="N34" s="74" t="str">
        <f t="shared" si="2"/>
        <v>진행 전</v>
      </c>
      <c r="O34" s="18"/>
      <c r="P34" s="18"/>
      <c r="Q34" s="18"/>
      <c r="R34" s="18"/>
    </row>
    <row r="35" spans="1:18" ht="26" customHeight="1">
      <c r="A35" s="100"/>
      <c r="B35" s="100"/>
      <c r="C35" s="100"/>
      <c r="D35" s="100"/>
      <c r="E35" s="95"/>
      <c r="F35" s="91" t="s">
        <v>67</v>
      </c>
      <c r="G35" s="2" t="s">
        <v>21</v>
      </c>
      <c r="H35" s="5" t="s">
        <v>49</v>
      </c>
      <c r="I35" s="5">
        <v>1</v>
      </c>
      <c r="J35" s="102">
        <v>45484</v>
      </c>
      <c r="K35" s="102">
        <v>45484</v>
      </c>
      <c r="L35" s="16">
        <v>0</v>
      </c>
      <c r="M35" s="16">
        <v>0</v>
      </c>
      <c r="N35" s="74" t="str">
        <f t="shared" si="2"/>
        <v>진행 전</v>
      </c>
      <c r="O35" s="18"/>
      <c r="P35" s="18"/>
      <c r="Q35" s="18"/>
      <c r="R35" s="18"/>
    </row>
    <row r="36" spans="1:18">
      <c r="A36" s="103"/>
      <c r="B36" s="103"/>
      <c r="C36" s="103"/>
      <c r="D36" s="103"/>
      <c r="E36" s="96"/>
      <c r="F36" s="92"/>
      <c r="G36" s="2" t="s">
        <v>66</v>
      </c>
      <c r="H36" s="5" t="s">
        <v>49</v>
      </c>
      <c r="I36" s="5">
        <v>1</v>
      </c>
      <c r="J36" s="102">
        <v>45485</v>
      </c>
      <c r="K36" s="102">
        <v>45485</v>
      </c>
      <c r="L36" s="16">
        <v>0</v>
      </c>
      <c r="M36" s="16">
        <v>0</v>
      </c>
      <c r="N36" s="74" t="str">
        <f t="shared" si="2"/>
        <v>진행 전</v>
      </c>
    </row>
  </sheetData>
  <mergeCells count="13">
    <mergeCell ref="D3:D36"/>
    <mergeCell ref="E8:E19"/>
    <mergeCell ref="E20:E26"/>
    <mergeCell ref="F23:F26"/>
    <mergeCell ref="E27:E36"/>
    <mergeCell ref="F31:F32"/>
    <mergeCell ref="F33:F34"/>
    <mergeCell ref="F35:F36"/>
    <mergeCell ref="A3:A36"/>
    <mergeCell ref="B3:B36"/>
    <mergeCell ref="C3:C36"/>
    <mergeCell ref="O1:P1"/>
    <mergeCell ref="Q1:R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2427-DA7A-4F87-8AE7-26A5F3D1F73A}">
  <dimension ref="A1"/>
  <sheetViews>
    <sheetView workbookViewId="0"/>
  </sheetViews>
  <sheetFormatPr baseColWidth="10" defaultColWidth="8.7109375" defaultRowHeight="18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2D32-4004-4627-A618-8B026E4D8517}">
  <dimension ref="A1"/>
  <sheetViews>
    <sheetView workbookViewId="0"/>
  </sheetViews>
  <sheetFormatPr baseColWidth="10" defaultColWidth="8.7109375" defaultRowHeight="18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B37-9840-48A7-B8EB-5BCE6E7FB0C1}">
  <dimension ref="A1"/>
  <sheetViews>
    <sheetView workbookViewId="0">
      <selection activeCell="F23" sqref="F23"/>
    </sheetView>
  </sheetViews>
  <sheetFormatPr baseColWidth="10" defaultColWidth="8.7109375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0.총괄</vt:lpstr>
      <vt:lpstr>양천구-유동인구-유동인구분석</vt:lpstr>
      <vt:lpstr>공공시설 방문 현황 관리</vt:lpstr>
      <vt:lpstr>건축인허가</vt:lpstr>
      <vt:lpstr>드론시뮬레이션</vt:lpstr>
      <vt:lpstr>하천모니터링</vt:lpstr>
      <vt:lpstr>기준일</vt:lpstr>
      <vt:lpstr>착수일</vt:lpstr>
      <vt:lpstr>'0.총괄'!Print_Area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2024-05-06T09:25:31Z</dcterms:created>
  <dcterms:modified xsi:type="dcterms:W3CDTF">2024-05-27T10:00:00Z</dcterms:modified>
</cp:coreProperties>
</file>