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0_유동인구분석/"/>
    </mc:Choice>
  </mc:AlternateContent>
  <xr:revisionPtr revIDLastSave="0" documentId="13_ncr:1_{D6DF56E5-EFB2-D84E-8422-8AB6587CE9B9}" xr6:coauthVersionLast="47" xr6:coauthVersionMax="47" xr10:uidLastSave="{00000000-0000-0000-0000-000000000000}"/>
  <bookViews>
    <workbookView xWindow="0" yWindow="500" windowWidth="28800" windowHeight="17500" activeTab="1" xr2:uid="{6F7D21D4-3418-D14C-A90D-DC28276FDD30}"/>
  </bookViews>
  <sheets>
    <sheet name="공공시설 방문 현황 관리" sheetId="6" r:id="rId1"/>
    <sheet name="공공시설 방문 현황 관리_원본" sheetId="3" r:id="rId2"/>
    <sheet name="holiday" sheetId="4" r:id="rId3"/>
    <sheet name="holiday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3" l="1"/>
  <c r="S3" i="3"/>
  <c r="M5" i="3"/>
  <c r="N5" i="3" s="1"/>
  <c r="M3" i="3"/>
  <c r="N3" i="3" s="1"/>
  <c r="P3" i="3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M6" i="3" l="1"/>
  <c r="H3" i="3"/>
  <c r="O3" i="3"/>
  <c r="M4" i="3"/>
  <c r="N4" i="3" s="1"/>
  <c r="N6" i="3" l="1"/>
  <c r="M7" i="3"/>
  <c r="I3" i="3"/>
  <c r="O4" i="3"/>
  <c r="N7" i="3" l="1"/>
  <c r="M8" i="3"/>
  <c r="P4" i="3"/>
  <c r="O5" i="3"/>
  <c r="M9" i="3" l="1"/>
  <c r="N8" i="3"/>
  <c r="P5" i="3"/>
  <c r="O6" i="3"/>
  <c r="N9" i="3" l="1"/>
  <c r="M10" i="3"/>
  <c r="P6" i="3"/>
  <c r="M11" i="3" l="1"/>
  <c r="N10" i="3"/>
  <c r="N11" i="3" l="1"/>
  <c r="M12" i="3"/>
  <c r="N12" i="3" l="1"/>
  <c r="M13" i="3"/>
  <c r="N13" i="3" l="1"/>
  <c r="M14" i="3"/>
  <c r="M15" i="3" l="1"/>
  <c r="N14" i="3"/>
  <c r="N15" i="3" l="1"/>
  <c r="M16" i="3"/>
  <c r="N16" i="3" l="1"/>
  <c r="M17" i="3"/>
  <c r="N17" i="3" l="1"/>
  <c r="M18" i="3"/>
  <c r="N18" i="3" l="1"/>
  <c r="M19" i="3"/>
  <c r="N19" i="3" l="1"/>
  <c r="M20" i="3"/>
  <c r="N20" i="3" l="1"/>
  <c r="M21" i="3"/>
  <c r="N21" i="3" l="1"/>
  <c r="M22" i="3"/>
  <c r="M23" i="3" l="1"/>
  <c r="N22" i="3"/>
  <c r="N23" i="3" l="1"/>
  <c r="M24" i="3"/>
  <c r="N24" i="3" l="1"/>
  <c r="M25" i="3"/>
  <c r="N25" i="3" l="1"/>
  <c r="M26" i="3"/>
  <c r="N26" i="3" l="1"/>
  <c r="M27" i="3"/>
  <c r="M28" i="3" l="1"/>
  <c r="N27" i="3"/>
  <c r="N28" i="3" l="1"/>
  <c r="M29" i="3"/>
  <c r="N29" i="3" l="1"/>
  <c r="M30" i="3"/>
  <c r="N30" i="3" l="1"/>
  <c r="M31" i="3"/>
  <c r="N31" i="3" l="1"/>
  <c r="M32" i="3"/>
  <c r="N32" i="3" l="1"/>
  <c r="M33" i="3"/>
  <c r="N33" i="3" l="1"/>
  <c r="M34" i="3"/>
  <c r="N34" i="3" l="1"/>
  <c r="M35" i="3"/>
  <c r="N35" i="3" l="1"/>
  <c r="M36" i="3"/>
  <c r="N36" i="3" s="1"/>
  <c r="O7" i="3" l="1"/>
  <c r="O8" i="3" l="1"/>
  <c r="P7" i="3"/>
  <c r="O9" i="3" l="1"/>
  <c r="P8" i="3"/>
  <c r="P9" i="3" l="1"/>
  <c r="O10" i="3"/>
  <c r="P10" i="3" l="1"/>
  <c r="O11" i="3"/>
  <c r="P11" i="3" l="1"/>
  <c r="O12" i="3"/>
  <c r="P12" i="3" l="1"/>
  <c r="O13" i="3"/>
  <c r="O14" i="3" l="1"/>
  <c r="P13" i="3"/>
  <c r="P14" i="3" l="1"/>
  <c r="O15" i="3"/>
  <c r="O16" i="3" l="1"/>
  <c r="P15" i="3"/>
  <c r="P16" i="3" l="1"/>
  <c r="O17" i="3"/>
  <c r="P17" i="3" l="1"/>
  <c r="O18" i="3"/>
  <c r="P18" i="3" l="1"/>
  <c r="O19" i="3"/>
  <c r="O20" i="3" l="1"/>
  <c r="P19" i="3"/>
  <c r="P20" i="3" l="1"/>
  <c r="O21" i="3"/>
  <c r="P21" i="3" l="1"/>
  <c r="O22" i="3"/>
  <c r="P22" i="3" l="1"/>
  <c r="O23" i="3"/>
  <c r="P23" i="3" l="1"/>
  <c r="O24" i="3"/>
  <c r="P24" i="3" l="1"/>
  <c r="O25" i="3"/>
  <c r="P25" i="3" l="1"/>
  <c r="O26" i="3"/>
  <c r="P26" i="3" l="1"/>
  <c r="O27" i="3"/>
  <c r="P27" i="3" l="1"/>
  <c r="O28" i="3"/>
  <c r="P28" i="3" l="1"/>
  <c r="O29" i="3"/>
  <c r="P29" i="3" l="1"/>
  <c r="O30" i="3"/>
  <c r="P30" i="3" l="1"/>
  <c r="O31" i="3"/>
  <c r="P31" i="3" l="1"/>
  <c r="O32" i="3"/>
  <c r="P32" i="3" l="1"/>
  <c r="O33" i="3"/>
  <c r="P33" i="3" l="1"/>
  <c r="O34" i="3"/>
  <c r="P34" i="3" l="1"/>
  <c r="O35" i="3"/>
  <c r="L1" i="3" l="1" a="1"/>
  <c r="L1" i="3" s="1"/>
  <c r="P35" i="3"/>
  <c r="O36" i="3"/>
  <c r="H4" i="3" l="1"/>
  <c r="S5" i="3" s="1"/>
  <c r="P36" i="3"/>
  <c r="I4" i="3" l="1"/>
  <c r="H5" i="3"/>
  <c r="I5" i="3" l="1"/>
  <c r="S6" i="3"/>
  <c r="H6" i="3" s="1"/>
  <c r="I6" i="3" l="1"/>
  <c r="S7" i="3"/>
  <c r="H7" i="3" s="1"/>
  <c r="I7" i="3" l="1"/>
  <c r="S8" i="3"/>
  <c r="H8" i="3" s="1"/>
  <c r="I8" i="3" l="1"/>
  <c r="S9" i="3"/>
  <c r="H9" i="3" s="1"/>
  <c r="I9" i="3" l="1"/>
  <c r="S10" i="3"/>
  <c r="H10" i="3" s="1"/>
  <c r="I10" i="3" l="1"/>
  <c r="S11" i="3"/>
  <c r="H11" i="3" s="1"/>
  <c r="I11" i="3" l="1"/>
  <c r="S12" i="3"/>
  <c r="H12" i="3" s="1"/>
  <c r="I12" i="3" l="1"/>
  <c r="S13" i="3"/>
  <c r="H13" i="3" s="1"/>
  <c r="I13" i="3" l="1"/>
  <c r="S14" i="3"/>
  <c r="H14" i="3" s="1"/>
  <c r="I14" i="3" l="1"/>
  <c r="S15" i="3"/>
  <c r="H15" i="3" s="1"/>
  <c r="I15" i="3" l="1"/>
  <c r="S16" i="3"/>
  <c r="H16" i="3" s="1"/>
  <c r="I16" i="3" l="1"/>
  <c r="S17" i="3"/>
  <c r="H17" i="3" s="1"/>
  <c r="I17" i="3" l="1"/>
  <c r="S18" i="3"/>
  <c r="H18" i="3" s="1"/>
  <c r="I18" i="3" l="1"/>
  <c r="S19" i="3"/>
  <c r="H19" i="3" s="1"/>
  <c r="I19" i="3" l="1"/>
  <c r="S20" i="3"/>
  <c r="H20" i="3" s="1"/>
  <c r="I20" i="3" l="1"/>
  <c r="S21" i="3"/>
  <c r="H21" i="3" s="1"/>
  <c r="S22" i="3" s="1"/>
  <c r="I21" i="3" l="1"/>
  <c r="H22" i="3"/>
  <c r="I22" i="3" l="1"/>
  <c r="S23" i="3"/>
  <c r="H23" i="3" s="1"/>
  <c r="I23" i="3" l="1"/>
  <c r="S24" i="3"/>
  <c r="H24" i="3" s="1"/>
  <c r="I24" i="3" l="1"/>
  <c r="S25" i="3"/>
  <c r="H25" i="3" s="1"/>
  <c r="I25" i="3" l="1"/>
  <c r="S26" i="3"/>
  <c r="H26" i="3" s="1"/>
  <c r="I26" i="3" l="1"/>
  <c r="S27" i="3"/>
  <c r="H27" i="3" s="1"/>
  <c r="I27" i="3" l="1"/>
  <c r="S28" i="3"/>
  <c r="H28" i="3" s="1"/>
  <c r="I28" i="3" l="1"/>
  <c r="S29" i="3"/>
  <c r="H29" i="3" s="1"/>
  <c r="I29" i="3" l="1"/>
  <c r="S30" i="3"/>
  <c r="H30" i="3" s="1"/>
  <c r="S31" i="3" s="1"/>
  <c r="I30" i="3" l="1"/>
  <c r="H31" i="3"/>
  <c r="I31" i="3" l="1"/>
  <c r="S32" i="3"/>
  <c r="H32" i="3" s="1"/>
  <c r="I32" i="3" l="1"/>
  <c r="S33" i="3"/>
  <c r="H33" i="3" s="1"/>
  <c r="I33" i="3" l="1"/>
  <c r="S34" i="3"/>
  <c r="H34" i="3" s="1"/>
  <c r="I34" i="3" l="1"/>
  <c r="S35" i="3"/>
  <c r="H35" i="3" s="1"/>
  <c r="I35" i="3" l="1"/>
  <c r="S36" i="3"/>
  <c r="H36" i="3" s="1"/>
  <c r="I36" i="3" s="1"/>
  <c r="I1" i="3" l="1" a="1"/>
  <c r="I1" i="3" s="1"/>
  <c r="J1" i="3" l="1" a="1"/>
  <c r="J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<sst xmlns="http://schemas.openxmlformats.org/spreadsheetml/2006/main" count="122" uniqueCount="56">
  <si>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</si>
  <si>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</si>
  <si>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</si>
  <si>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</si>
  <si>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</si>
  <si>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</si>
  <si>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</si>
  <si>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</si>
  <si>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</si>
  <si>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</si>
  <si>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</si>
  <si>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</si>
  <si>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</si>
  <si>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</si>
  <si>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</si>
  <si>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</si>
  <si>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</si>
  <si>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</si>
  <si>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</si>
  <si>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</si>
  <si>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</si>
  <si>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</si>
  <si>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</si>
  <si>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</si>
  <si>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</si>
  <si>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</si>
  <si>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</si>
  <si>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</si>
  <si>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</si>
  <si>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</si>
  <si>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</si>
  <si>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</si>
  <si>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</si>
  <si>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</si>
  <si>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</si>
  <si>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</si>
  <si>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</si>
  <si>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</si>
  <si>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</si>
  <si>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</si>
  <si>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</si>
  <si>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</si>
  <si>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</si>
  <si>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</si>
  <si>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</si>
  <si>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</si>
  <si>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</si>
  <si>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</si>
  <si>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</si>
  <si>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</si>
  <si>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</si>
  <si>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</si>
  <si>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TEXT
시작일</t>
    <phoneticPr fontId="1" type="noConversion"/>
  </si>
  <si>
    <t>TEXT
종료일</t>
    <phoneticPr fontId="1" type="noConversion"/>
  </si>
  <si>
    <t>보정일수</t>
    <phoneticPr fontId="1" type="noConversion"/>
  </si>
  <si>
    <t>27일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</si>
</sst>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  <font>
      <b/>
      <sz val="14"/>
      <color rgb="FF000000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D1" zoomScale="90" workbookViewId="0">
      <selection activeCell="F8" sqref="F8:I20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</row>
    <row r="3" spans="1:9" ht="23" customHeight="1">
      <c r="A3" s="20" t="s">
        <v>3</v>
      </c>
      <c r="B3" s="20" t="s">
        <v>13</v>
      </c>
      <c r="C3" s="20" t="s">
        <v>32</v>
      </c>
      <c r="D3" s="20" t="s">
        <v>14</v>
      </c>
      <c r="E3" s="13" t="s">
        <v>14</v>
      </c>
      <c r="F3" s="2" t="s">
        <v>48</v>
      </c>
      <c r="G3" s="2"/>
      <c r="H3" s="10">
        <v>45446</v>
      </c>
      <c r="I3" s="10">
        <v>45447</v>
      </c>
    </row>
    <row r="4" spans="1:9" ht="23" customHeight="1">
      <c r="A4" s="21"/>
      <c r="B4" s="21"/>
      <c r="C4" s="21"/>
      <c r="D4" s="21"/>
      <c r="E4" s="14"/>
      <c r="F4" s="2" t="s">
        <v>49</v>
      </c>
      <c r="G4" s="2"/>
      <c r="H4" s="10">
        <v>45448</v>
      </c>
      <c r="I4" s="10">
        <v>45450</v>
      </c>
    </row>
    <row r="5" spans="1:9" ht="26" customHeight="1">
      <c r="A5" s="21"/>
      <c r="B5" s="21"/>
      <c r="C5" s="21"/>
      <c r="D5" s="21"/>
      <c r="E5" s="14"/>
      <c r="F5" s="2" t="s">
        <v>9</v>
      </c>
      <c r="G5" s="2"/>
      <c r="H5" s="10">
        <v>45453</v>
      </c>
      <c r="I5" s="10">
        <v>45453</v>
      </c>
    </row>
    <row r="6" spans="1:9" ht="26" customHeight="1">
      <c r="A6" s="21"/>
      <c r="B6" s="21"/>
      <c r="C6" s="21"/>
      <c r="D6" s="21"/>
      <c r="E6" s="14"/>
      <c r="F6" s="2" t="s">
        <v>10</v>
      </c>
      <c r="G6" s="2"/>
      <c r="H6" s="10">
        <v>45454</v>
      </c>
      <c r="I6" s="10">
        <v>45454</v>
      </c>
    </row>
    <row r="7" spans="1:9" ht="26" customHeight="1">
      <c r="A7" s="21"/>
      <c r="B7" s="21"/>
      <c r="C7" s="21"/>
      <c r="D7" s="21"/>
      <c r="E7" s="14"/>
      <c r="F7" s="2" t="s">
        <v>26</v>
      </c>
      <c r="G7" s="2"/>
      <c r="H7" s="10">
        <v>45454</v>
      </c>
      <c r="I7" s="10">
        <v>45454</v>
      </c>
    </row>
    <row r="8" spans="1:9" ht="26" customHeight="1">
      <c r="A8" s="21"/>
      <c r="B8" s="21"/>
      <c r="C8" s="21"/>
      <c r="D8" s="21"/>
      <c r="E8" s="23" t="s">
        <v>50</v>
      </c>
      <c r="F8" s="2" t="s">
        <v>26</v>
      </c>
      <c r="G8" s="2"/>
      <c r="H8" s="10">
        <v>45455</v>
      </c>
      <c r="I8" s="10">
        <v>45455</v>
      </c>
    </row>
    <row r="9" spans="1:9" ht="26" customHeight="1">
      <c r="A9" s="21"/>
      <c r="B9" s="21"/>
      <c r="C9" s="21"/>
      <c r="D9" s="21"/>
      <c r="E9" s="24"/>
      <c r="F9" s="2" t="s">
        <v>38</v>
      </c>
      <c r="G9" s="2"/>
      <c r="H9" s="10">
        <v>45455</v>
      </c>
      <c r="I9" s="10">
        <v>45455</v>
      </c>
    </row>
    <row r="10" spans="1:9" ht="26" customHeight="1">
      <c r="A10" s="21"/>
      <c r="B10" s="21"/>
      <c r="C10" s="21"/>
      <c r="D10" s="21"/>
      <c r="E10" s="24"/>
      <c r="F10" s="2" t="s">
        <v>40</v>
      </c>
      <c r="G10" s="2"/>
      <c r="H10" s="10">
        <v>45455</v>
      </c>
      <c r="I10" s="10">
        <v>45455</v>
      </c>
    </row>
    <row r="11" spans="1:9" ht="26" customHeight="1">
      <c r="A11" s="21"/>
      <c r="B11" s="21"/>
      <c r="C11" s="21"/>
      <c r="D11" s="21"/>
      <c r="E11" s="24"/>
      <c r="F11" s="2" t="s">
        <v>41</v>
      </c>
      <c r="G11" s="2"/>
      <c r="H11" s="10">
        <v>45455</v>
      </c>
      <c r="I11" s="10">
        <v>45455</v>
      </c>
    </row>
    <row r="12" spans="1:9" ht="26" customHeight="1">
      <c r="A12" s="21"/>
      <c r="B12" s="21"/>
      <c r="C12" s="21"/>
      <c r="D12" s="21"/>
      <c r="E12" s="24"/>
      <c r="F12" s="2" t="s">
        <v>27</v>
      </c>
      <c r="G12" s="2"/>
      <c r="H12" s="10">
        <v>45455</v>
      </c>
      <c r="I12" s="10">
        <v>45455</v>
      </c>
    </row>
    <row r="13" spans="1:9" ht="26" customHeight="1">
      <c r="A13" s="21"/>
      <c r="B13" s="21"/>
      <c r="C13" s="21"/>
      <c r="D13" s="21"/>
      <c r="E13" s="24"/>
      <c r="F13" s="2" t="s">
        <v>28</v>
      </c>
      <c r="G13" s="2"/>
      <c r="H13" s="10">
        <v>45455</v>
      </c>
      <c r="I13" s="10">
        <v>45455</v>
      </c>
    </row>
    <row r="14" spans="1:9" ht="26" customHeight="1">
      <c r="A14" s="21"/>
      <c r="B14" s="21"/>
      <c r="C14" s="21"/>
      <c r="D14" s="21"/>
      <c r="E14" s="24"/>
      <c r="F14" s="2" t="s">
        <v>29</v>
      </c>
      <c r="G14" s="2"/>
      <c r="H14" s="10">
        <v>45456</v>
      </c>
      <c r="I14" s="10">
        <v>45456</v>
      </c>
    </row>
    <row r="15" spans="1:9" ht="26" customHeight="1">
      <c r="A15" s="21"/>
      <c r="B15" s="21"/>
      <c r="C15" s="21"/>
      <c r="D15" s="21"/>
      <c r="E15" s="24"/>
      <c r="F15" s="2" t="s">
        <v>30</v>
      </c>
      <c r="G15" s="2"/>
      <c r="H15" s="10">
        <v>45456</v>
      </c>
      <c r="I15" s="10">
        <v>45456</v>
      </c>
    </row>
    <row r="16" spans="1:9" ht="26" customHeight="1">
      <c r="A16" s="21"/>
      <c r="B16" s="21"/>
      <c r="C16" s="21"/>
      <c r="D16" s="21"/>
      <c r="E16" s="24"/>
      <c r="F16" s="2" t="s">
        <v>34</v>
      </c>
      <c r="G16" s="2"/>
      <c r="H16" s="10">
        <v>45456</v>
      </c>
      <c r="I16" s="10">
        <v>45456</v>
      </c>
    </row>
    <row r="17" spans="1:9" ht="26" customHeight="1">
      <c r="A17" s="21"/>
      <c r="B17" s="21"/>
      <c r="C17" s="21"/>
      <c r="D17" s="21"/>
      <c r="E17" s="24"/>
      <c r="F17" s="2" t="s">
        <v>35</v>
      </c>
      <c r="G17" s="2"/>
      <c r="H17" s="10">
        <v>45456</v>
      </c>
      <c r="I17" s="10">
        <v>45456</v>
      </c>
    </row>
    <row r="18" spans="1:9" ht="26" customHeight="1">
      <c r="A18" s="21"/>
      <c r="B18" s="21"/>
      <c r="C18" s="21"/>
      <c r="D18" s="21"/>
      <c r="E18" s="24"/>
      <c r="F18" s="2" t="s">
        <v>36</v>
      </c>
      <c r="G18" s="2"/>
      <c r="H18" s="10">
        <v>45456</v>
      </c>
      <c r="I18" s="10">
        <v>45456</v>
      </c>
    </row>
    <row r="19" spans="1:9" ht="26" customHeight="1">
      <c r="A19" s="21"/>
      <c r="B19" s="21"/>
      <c r="C19" s="21"/>
      <c r="D19" s="21"/>
      <c r="E19" s="25"/>
      <c r="F19" s="2" t="s">
        <v>37</v>
      </c>
      <c r="G19" s="2"/>
      <c r="H19" s="10">
        <v>45456</v>
      </c>
      <c r="I19" s="10">
        <v>45456</v>
      </c>
    </row>
    <row r="20" spans="1:9" ht="26" customHeight="1">
      <c r="A20" s="21"/>
      <c r="B20" s="21"/>
      <c r="C20" s="21"/>
      <c r="D20" s="21"/>
      <c r="E20" s="20" t="s">
        <v>14</v>
      </c>
      <c r="F20" s="2" t="s">
        <v>33</v>
      </c>
      <c r="G20" s="2"/>
      <c r="H20" s="10">
        <v>45457</v>
      </c>
      <c r="I20" s="10">
        <v>45457</v>
      </c>
    </row>
    <row r="21" spans="1:9" ht="26" customHeight="1">
      <c r="A21" s="21"/>
      <c r="B21" s="21"/>
      <c r="C21" s="21"/>
      <c r="D21" s="21"/>
      <c r="E21" s="21"/>
      <c r="F21" s="2" t="s">
        <v>39</v>
      </c>
      <c r="G21" s="2"/>
      <c r="H21" s="10">
        <v>45460</v>
      </c>
      <c r="I21" s="10">
        <v>45460</v>
      </c>
    </row>
    <row r="22" spans="1:9" ht="26" customHeight="1">
      <c r="A22" s="21"/>
      <c r="B22" s="21"/>
      <c r="C22" s="21"/>
      <c r="D22" s="21"/>
      <c r="E22" s="21"/>
      <c r="F22" s="2" t="s">
        <v>19</v>
      </c>
      <c r="G22" s="2" t="s">
        <v>18</v>
      </c>
      <c r="H22" s="10">
        <v>45461</v>
      </c>
      <c r="I22" s="10">
        <v>45462</v>
      </c>
    </row>
    <row r="23" spans="1:9" ht="26" customHeight="1">
      <c r="A23" s="21"/>
      <c r="B23" s="21"/>
      <c r="C23" s="21"/>
      <c r="D23" s="21"/>
      <c r="E23" s="21"/>
      <c r="F23" s="26" t="s">
        <v>16</v>
      </c>
      <c r="G23" s="2" t="s">
        <v>18</v>
      </c>
      <c r="H23" s="10">
        <v>45463</v>
      </c>
      <c r="I23" s="10">
        <v>45464</v>
      </c>
    </row>
    <row r="24" spans="1:9" ht="26" customHeight="1">
      <c r="A24" s="21"/>
      <c r="B24" s="21"/>
      <c r="C24" s="21"/>
      <c r="D24" s="21"/>
      <c r="E24" s="21"/>
      <c r="F24" s="27"/>
      <c r="G24" s="2" t="s">
        <v>17</v>
      </c>
      <c r="H24" s="10">
        <v>45467</v>
      </c>
      <c r="I24" s="10">
        <v>45468</v>
      </c>
    </row>
    <row r="25" spans="1:9" ht="26" customHeight="1">
      <c r="A25" s="21"/>
      <c r="B25" s="21"/>
      <c r="C25" s="21"/>
      <c r="D25" s="21"/>
      <c r="E25" s="21"/>
      <c r="F25" s="27"/>
      <c r="G25" s="2" t="s">
        <v>51</v>
      </c>
      <c r="H25" s="10">
        <v>45469</v>
      </c>
      <c r="I25" s="10">
        <v>45469</v>
      </c>
    </row>
    <row r="26" spans="1:9" ht="26" customHeight="1">
      <c r="A26" s="21"/>
      <c r="B26" s="21"/>
      <c r="C26" s="21"/>
      <c r="D26" s="21"/>
      <c r="E26" s="22"/>
      <c r="F26" s="28"/>
      <c r="G26" s="2" t="s">
        <v>42</v>
      </c>
      <c r="H26" s="10">
        <v>45470</v>
      </c>
      <c r="I26" s="10">
        <v>45470</v>
      </c>
    </row>
    <row r="27" spans="1:9" ht="26" customHeight="1">
      <c r="A27" s="21"/>
      <c r="B27" s="21"/>
      <c r="C27" s="21"/>
      <c r="D27" s="21"/>
      <c r="E27" s="23" t="s">
        <v>15</v>
      </c>
      <c r="F27" s="2" t="s">
        <v>49</v>
      </c>
      <c r="G27" s="2"/>
      <c r="H27" s="10">
        <v>45471</v>
      </c>
      <c r="I27" s="10">
        <v>45474</v>
      </c>
    </row>
    <row r="28" spans="1:9" ht="26" customHeight="1">
      <c r="A28" s="21"/>
      <c r="B28" s="21"/>
      <c r="C28" s="21"/>
      <c r="D28" s="21"/>
      <c r="E28" s="24"/>
      <c r="F28" s="2" t="s">
        <v>20</v>
      </c>
      <c r="G28" s="2"/>
      <c r="H28" s="10">
        <v>45474</v>
      </c>
      <c r="I28" s="10">
        <v>45474</v>
      </c>
    </row>
    <row r="29" spans="1:9" ht="26" customHeight="1">
      <c r="A29" s="21"/>
      <c r="B29" s="21"/>
      <c r="C29" s="21"/>
      <c r="D29" s="21"/>
      <c r="E29" s="24"/>
      <c r="F29" s="2" t="s">
        <v>21</v>
      </c>
      <c r="G29" s="2"/>
      <c r="H29" s="10">
        <v>45475</v>
      </c>
      <c r="I29" s="10">
        <v>45475</v>
      </c>
    </row>
    <row r="30" spans="1:9" ht="26" customHeight="1">
      <c r="A30" s="21"/>
      <c r="B30" s="21"/>
      <c r="C30" s="21"/>
      <c r="D30" s="21"/>
      <c r="E30" s="24"/>
      <c r="F30" s="2" t="s">
        <v>22</v>
      </c>
      <c r="G30" s="2" t="s">
        <v>43</v>
      </c>
      <c r="H30" s="10">
        <v>45476</v>
      </c>
      <c r="I30" s="10">
        <v>45477</v>
      </c>
    </row>
    <row r="31" spans="1:9" ht="26" customHeight="1">
      <c r="A31" s="21"/>
      <c r="B31" s="21"/>
      <c r="C31" s="21"/>
      <c r="D31" s="21"/>
      <c r="E31" s="24"/>
      <c r="F31" s="26" t="s">
        <v>25</v>
      </c>
      <c r="G31" s="2" t="s">
        <v>5</v>
      </c>
      <c r="H31" s="10">
        <v>45478</v>
      </c>
      <c r="I31" s="10">
        <v>45478</v>
      </c>
    </row>
    <row r="32" spans="1:9" ht="26" customHeight="1">
      <c r="A32" s="21"/>
      <c r="B32" s="21"/>
      <c r="C32" s="21"/>
      <c r="D32" s="21"/>
      <c r="E32" s="24"/>
      <c r="F32" s="28"/>
      <c r="G32" s="2" t="s">
        <v>6</v>
      </c>
      <c r="H32" s="10">
        <v>45481</v>
      </c>
      <c r="I32" s="10">
        <v>45481</v>
      </c>
    </row>
    <row r="33" spans="1:9" ht="26" customHeight="1">
      <c r="A33" s="21"/>
      <c r="B33" s="21"/>
      <c r="C33" s="21"/>
      <c r="D33" s="21"/>
      <c r="E33" s="24"/>
      <c r="F33" s="26" t="s">
        <v>24</v>
      </c>
      <c r="G33" s="2" t="s">
        <v>5</v>
      </c>
      <c r="H33" s="10">
        <v>45482</v>
      </c>
      <c r="I33" s="10">
        <v>45482</v>
      </c>
    </row>
    <row r="34" spans="1:9" ht="26" customHeight="1">
      <c r="A34" s="21"/>
      <c r="B34" s="21"/>
      <c r="C34" s="21"/>
      <c r="D34" s="21"/>
      <c r="E34" s="24"/>
      <c r="F34" s="28"/>
      <c r="G34" s="2" t="s">
        <v>7</v>
      </c>
      <c r="H34" s="10">
        <v>45483</v>
      </c>
      <c r="I34" s="10">
        <v>45483</v>
      </c>
    </row>
    <row r="35" spans="1:9" ht="26" customHeight="1">
      <c r="A35" s="21"/>
      <c r="B35" s="21"/>
      <c r="C35" s="21"/>
      <c r="D35" s="21"/>
      <c r="E35" s="24"/>
      <c r="F35" s="26" t="s">
        <v>23</v>
      </c>
      <c r="G35" s="2" t="s">
        <v>5</v>
      </c>
      <c r="H35" s="10">
        <v>45484</v>
      </c>
      <c r="I35" s="10">
        <v>45484</v>
      </c>
    </row>
    <row r="36" spans="1:9" ht="26" customHeight="1">
      <c r="A36" s="22"/>
      <c r="B36" s="22"/>
      <c r="C36" s="22"/>
      <c r="D36" s="22"/>
      <c r="E36" s="25"/>
      <c r="F36" s="28"/>
      <c r="G36" s="2" t="s">
        <v>31</v>
      </c>
      <c r="H36" s="10">
        <v>45485</v>
      </c>
      <c r="I36" s="10">
        <v>45485</v>
      </c>
    </row>
  </sheetData>
  <mergeCells count="11">
    <mergeCell ref="F23:F26"/>
    <mergeCell ref="E27:E36"/>
    <mergeCell ref="F31:F32"/>
    <mergeCell ref="F33:F34"/>
    <mergeCell ref="F35:F36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T59"/>
  <sheetViews>
    <sheetView tabSelected="1" topLeftCell="F11" zoomScale="90" workbookViewId="0">
      <selection activeCell="O26" sqref="O26:P26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9.5703125" customWidth="1"/>
    <col min="18" max="18" width="10.85546875" style="3" bestFit="1" customWidth="1"/>
    <col min="19" max="19" width="9.7109375" bestFit="1" customWidth="1"/>
  </cols>
  <sheetData>
    <row r="1" spans="1:20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45484</v>
      </c>
      <c r="J1" s="8" t="str" cm="1">
        <f t="array" ref="J1">TEXT(INDEX(I:I,MAX(IF(I:I&lt;&gt;"",ROW(I:I),0)))- H1,"#,###")&amp;"일"</f>
        <v>38일</v>
      </c>
      <c r="K1" s="18" t="s">
        <v>55</v>
      </c>
      <c r="L1" s="4" t="str" cm="1">
        <f t="array" ref="L1">MAX(IF(M:M&lt;&gt;"",ROW(M:M),0)) &amp; "건"</f>
        <v>36건</v>
      </c>
      <c r="M1" s="4"/>
      <c r="N1" s="8"/>
      <c r="O1" s="8"/>
      <c r="P1" s="8"/>
      <c r="Q1" s="8"/>
      <c r="R1" s="8"/>
      <c r="S1" s="8"/>
      <c r="T1" s="11"/>
    </row>
    <row r="2" spans="1:20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16" t="s">
        <v>52</v>
      </c>
      <c r="P2" s="17" t="s">
        <v>53</v>
      </c>
      <c r="Q2" s="4" t="s">
        <v>46</v>
      </c>
      <c r="R2" s="4" t="s">
        <v>47</v>
      </c>
      <c r="S2" s="4" t="s">
        <v>54</v>
      </c>
    </row>
    <row r="3" spans="1:20" ht="23" customHeight="1">
      <c r="A3" s="20" t="s">
        <v>3</v>
      </c>
      <c r="B3" s="20" t="s">
        <v>13</v>
      </c>
      <c r="C3" s="20" t="s">
        <v>32</v>
      </c>
      <c r="D3" s="20" t="s">
        <v>14</v>
      </c>
      <c r="E3" s="13" t="s">
        <v>14</v>
      </c>
      <c r="F3" s="2" t="s">
        <v>48</v>
      </c>
      <c r="G3" s="2"/>
      <c r="H3" s="15">
        <f>M3</f>
        <v>45446</v>
      </c>
      <c r="I3" s="15">
        <f>IF(Q3="Y",H3,IF(R3&gt;=1,WORKDAY(H3, R3-1,holiday!A:A),H3+R3))</f>
        <v>45447</v>
      </c>
      <c r="J3" s="15"/>
      <c r="K3" s="15"/>
      <c r="L3" s="15"/>
      <c r="M3" s="15">
        <f>WORKDAY(H1,0,holiday!A:A)</f>
        <v>45446</v>
      </c>
      <c r="N3" s="15">
        <f>IF(Q3="Y",M3,IF(R3&gt;1,WORKDAY(M3, R3-1,holiday!A:A),M3+R3))</f>
        <v>45447</v>
      </c>
      <c r="O3" s="15" t="str">
        <f>TEXT(M3,"YYYY-MM-DD")</f>
        <v>2024-06-03</v>
      </c>
      <c r="P3" s="15" t="str">
        <f>TEXT(N3,"YYYY-MM-DD")</f>
        <v>2024-06-04</v>
      </c>
      <c r="Q3" s="9"/>
      <c r="R3" s="9">
        <v>2</v>
      </c>
      <c r="S3" s="19">
        <f>SUMIFS(R:R,O:O,""&amp;H2,Q:Q,"&lt;&gt;Y") + SUMIFS(R:R,P:P,""&amp;H2,Q:Q,"&lt;&gt;Y")-R3</f>
        <v>-2</v>
      </c>
    </row>
    <row r="4" spans="1:20" ht="23" customHeight="1">
      <c r="A4" s="21"/>
      <c r="B4" s="21"/>
      <c r="C4" s="21"/>
      <c r="D4" s="21"/>
      <c r="E4" s="14"/>
      <c r="F4" s="2" t="s">
        <v>49</v>
      </c>
      <c r="G4" s="2"/>
      <c r="H4" s="15">
        <f>WORKDAY(M4,IF(S4=0,R4,S4))</f>
        <v>45450</v>
      </c>
      <c r="I4" s="15">
        <f>IF(Q4="Y",H4,IF(R4&gt;=1,WORKDAY(H4, R4-1,holiday!A:A),H4+R4))</f>
        <v>45453</v>
      </c>
      <c r="J4" s="15"/>
      <c r="K4" s="15"/>
      <c r="L4" s="15"/>
      <c r="M4" s="15">
        <f>IF(Q3="Y",M3,IF(R3&gt;1,WORKDAY(M3, R3,holiday!A:A),M3+R3))</f>
        <v>45448</v>
      </c>
      <c r="N4" s="15">
        <f>IF(Q4="Y",M4,IF(R4&gt;=1,WORKDAY(M4, R4,holiday!A:A),M4+R4))</f>
        <v>45453</v>
      </c>
      <c r="O4" s="15" t="str">
        <f t="shared" ref="O4:O36" si="0">TEXT(M4,"YYYY-MM-DD")</f>
        <v>2024-06-05</v>
      </c>
      <c r="P4" s="15" t="str">
        <f t="shared" ref="P4:P36" si="1">TEXT(N4,"YYYY-MM-DD")</f>
        <v>2024-06-10</v>
      </c>
      <c r="Q4" s="9"/>
      <c r="R4" s="9">
        <v>2</v>
      </c>
      <c r="S4" s="19">
        <f t="shared" ref="S4:S36" si="2">SUMIFS(R:R,O:O,""&amp;H3,Q:Q,"&lt;&gt;Y") + SUMIFS(R:R,P:P,""&amp;H3,Q:Q,"&lt;&gt;Y")-R4</f>
        <v>0</v>
      </c>
    </row>
    <row r="5" spans="1:20" ht="26" customHeight="1">
      <c r="A5" s="21"/>
      <c r="B5" s="21"/>
      <c r="C5" s="21"/>
      <c r="D5" s="21"/>
      <c r="E5" s="14"/>
      <c r="F5" s="2" t="s">
        <v>9</v>
      </c>
      <c r="G5" s="2"/>
      <c r="H5" s="15">
        <f t="shared" ref="H5:H36" si="3">WORKDAY(M5,IF(S5=0,R5,S5))</f>
        <v>45450</v>
      </c>
      <c r="I5" s="15">
        <f>IF(Q5="Y",H5,IF(R5&gt;=1,WORKDAY(H5, R5-1,holiday!A:A),H5+R5))</f>
        <v>45450.5</v>
      </c>
      <c r="J5" s="15"/>
      <c r="K5" s="15"/>
      <c r="L5" s="15"/>
      <c r="M5" s="15">
        <f>IF(Q4="Y",M4,IF(R4&gt;1,WORKDAY(M4, R4,holiday!A:A),M4+R4))</f>
        <v>45453</v>
      </c>
      <c r="N5" s="15">
        <f>IF(Q5="Y",M5,IF(R5&gt;=1,WORKDAY(M5, R5,holiday!A:A),M5+R5))</f>
        <v>45453.5</v>
      </c>
      <c r="O5" s="15" t="str">
        <f t="shared" si="0"/>
        <v>2024-06-10</v>
      </c>
      <c r="P5" s="15" t="str">
        <f t="shared" si="1"/>
        <v>2024-06-10</v>
      </c>
      <c r="Q5" s="9"/>
      <c r="R5" s="9">
        <v>0.5</v>
      </c>
      <c r="S5" s="19">
        <f t="shared" si="2"/>
        <v>-0.5</v>
      </c>
    </row>
    <row r="6" spans="1:20" ht="26" customHeight="1">
      <c r="A6" s="21"/>
      <c r="B6" s="21"/>
      <c r="C6" s="21"/>
      <c r="D6" s="21"/>
      <c r="E6" s="14"/>
      <c r="F6" s="2" t="s">
        <v>10</v>
      </c>
      <c r="G6" s="2"/>
      <c r="H6" s="15">
        <f t="shared" si="3"/>
        <v>45450</v>
      </c>
      <c r="I6" s="15">
        <f>IF(Q6="Y",H6,IF(R6&gt;=1,WORKDAY(H6, R6-1,holiday!A:A),H6+R6))</f>
        <v>45450.5</v>
      </c>
      <c r="J6" s="15"/>
      <c r="K6" s="15"/>
      <c r="L6" s="15"/>
      <c r="M6" s="15">
        <f>IF(Q5="Y",M5,IF(R5&gt;1,WORKDAY(M5, R5,holiday!A:A),M5+R5))</f>
        <v>45453.5</v>
      </c>
      <c r="N6" s="15">
        <f>IF(Q6="Y",M6,IF(R6&gt;=1,WORKDAY(M6, R6,holiday!A:A),M6+R6))</f>
        <v>45454</v>
      </c>
      <c r="O6" s="15" t="str">
        <f t="shared" si="0"/>
        <v>2024-06-10</v>
      </c>
      <c r="P6" s="15" t="str">
        <f t="shared" si="1"/>
        <v>2024-06-11</v>
      </c>
      <c r="Q6" s="9"/>
      <c r="R6" s="9">
        <v>0.5</v>
      </c>
      <c r="S6" s="19">
        <f t="shared" si="2"/>
        <v>-0.5</v>
      </c>
    </row>
    <row r="7" spans="1:20" ht="26" customHeight="1">
      <c r="A7" s="21"/>
      <c r="B7" s="21"/>
      <c r="C7" s="21"/>
      <c r="D7" s="21"/>
      <c r="E7" s="14"/>
      <c r="F7" s="2" t="s">
        <v>26</v>
      </c>
      <c r="G7" s="2"/>
      <c r="H7" s="15">
        <f t="shared" si="3"/>
        <v>45453</v>
      </c>
      <c r="I7" s="15">
        <f>IF(Q7="Y",H7,IF(R7&gt;=1,WORKDAY(H7, R7-1,holiday!A:A),H7+R7))</f>
        <v>45453.5</v>
      </c>
      <c r="J7" s="15"/>
      <c r="K7" s="15"/>
      <c r="L7" s="15"/>
      <c r="M7" s="15">
        <f>IF(Q6="Y",M6,IF(R6&gt;1,WORKDAY(M6, R6,holiday!A:A),M6+R6))</f>
        <v>45454</v>
      </c>
      <c r="N7" s="15">
        <f>IF(Q7="Y",M7,IF(R7&gt;=1,WORKDAY(M7, R7,holiday!A:A),M7+R7))</f>
        <v>45454.5</v>
      </c>
      <c r="O7" s="15" t="str">
        <f t="shared" si="0"/>
        <v>2024-06-11</v>
      </c>
      <c r="P7" s="15" t="str">
        <f t="shared" si="1"/>
        <v>2024-06-11</v>
      </c>
      <c r="Q7" s="9"/>
      <c r="R7" s="9">
        <v>0.5</v>
      </c>
      <c r="S7" s="19">
        <f t="shared" si="2"/>
        <v>-0.5</v>
      </c>
    </row>
    <row r="8" spans="1:20" ht="26" customHeight="1">
      <c r="A8" s="21"/>
      <c r="B8" s="21"/>
      <c r="C8" s="21"/>
      <c r="D8" s="21"/>
      <c r="E8" s="23" t="s">
        <v>50</v>
      </c>
      <c r="F8" s="2" t="s">
        <v>26</v>
      </c>
      <c r="G8" s="2"/>
      <c r="H8" s="15">
        <f t="shared" si="3"/>
        <v>45457</v>
      </c>
      <c r="I8" s="15">
        <f>IF(Q8="Y",H8,IF(R8&gt;=1,WORKDAY(H8, R8-1,holiday!A:A),H8+R8))</f>
        <v>45457.5</v>
      </c>
      <c r="J8" s="15"/>
      <c r="K8" s="15"/>
      <c r="L8" s="15"/>
      <c r="M8" s="15">
        <f>IF(Q7="Y",M7,IF(R7&gt;1,WORKDAY(M7, R7,holiday!A:A),M7+R7))</f>
        <v>45454.5</v>
      </c>
      <c r="N8" s="15">
        <f>IF(Q8="Y",M8,IF(R8&gt;=1,WORKDAY(M8, R8,holiday!A:A),M8+R8))</f>
        <v>45455</v>
      </c>
      <c r="O8" s="15" t="str">
        <f t="shared" si="0"/>
        <v>2024-06-11</v>
      </c>
      <c r="P8" s="15" t="str">
        <f t="shared" si="1"/>
        <v>2024-06-12</v>
      </c>
      <c r="Q8" s="9"/>
      <c r="R8" s="9">
        <v>0.5</v>
      </c>
      <c r="S8" s="19">
        <f t="shared" si="2"/>
        <v>3</v>
      </c>
    </row>
    <row r="9" spans="1:20" ht="26" customHeight="1">
      <c r="A9" s="21"/>
      <c r="B9" s="21"/>
      <c r="C9" s="21"/>
      <c r="D9" s="21"/>
      <c r="E9" s="24"/>
      <c r="F9" s="2" t="s">
        <v>38</v>
      </c>
      <c r="G9" s="2"/>
      <c r="H9" s="15">
        <f t="shared" si="3"/>
        <v>45456</v>
      </c>
      <c r="I9" s="15">
        <f>IF(Q9="Y",H9,IF(R9&gt;=1,WORKDAY(H9, R9-1,holiday!A:A),H9+R9))</f>
        <v>45456.5</v>
      </c>
      <c r="J9" s="15"/>
      <c r="K9" s="15"/>
      <c r="L9" s="15"/>
      <c r="M9" s="15">
        <f>IF(Q8="Y",M8,IF(R8&gt;1,WORKDAY(M8, R8,holiday!A:A),M8+R8))</f>
        <v>45455</v>
      </c>
      <c r="N9" s="15">
        <f>IF(Q9="Y",M9,IF(R9&gt;=1,WORKDAY(M9, R9,holiday!A:A),M9+R9))</f>
        <v>45455.5</v>
      </c>
      <c r="O9" s="15" t="str">
        <f t="shared" si="0"/>
        <v>2024-06-12</v>
      </c>
      <c r="P9" s="15" t="str">
        <f t="shared" si="1"/>
        <v>2024-06-12</v>
      </c>
      <c r="Q9" s="9"/>
      <c r="R9" s="9">
        <v>0.5</v>
      </c>
      <c r="S9" s="19">
        <f t="shared" si="2"/>
        <v>1.5</v>
      </c>
    </row>
    <row r="10" spans="1:20" ht="26" customHeight="1">
      <c r="A10" s="21"/>
      <c r="B10" s="21"/>
      <c r="C10" s="21"/>
      <c r="D10" s="21"/>
      <c r="E10" s="24"/>
      <c r="F10" s="2" t="s">
        <v>40</v>
      </c>
      <c r="G10" s="2"/>
      <c r="H10" s="15">
        <f t="shared" si="3"/>
        <v>45456</v>
      </c>
      <c r="I10" s="15">
        <f>IF(Q10="Y",H10,IF(R10&gt;=1,WORKDAY(H10, R10-1,holiday!A:A),H10+R10))</f>
        <v>45456.5</v>
      </c>
      <c r="J10" s="15"/>
      <c r="K10" s="15"/>
      <c r="L10" s="15"/>
      <c r="M10" s="15">
        <f>IF(Q9="Y",M9,IF(R9&gt;1,WORKDAY(M9, R9,holiday!A:A),M9+R9))</f>
        <v>45455.5</v>
      </c>
      <c r="N10" s="15">
        <f>IF(Q10="Y",M10,IF(R10&gt;=1,WORKDAY(M10, R10,holiday!A:A),M10+R10))</f>
        <v>45456</v>
      </c>
      <c r="O10" s="15" t="str">
        <f t="shared" si="0"/>
        <v>2024-06-12</v>
      </c>
      <c r="P10" s="15" t="str">
        <f t="shared" si="1"/>
        <v>2024-06-13</v>
      </c>
      <c r="Q10" s="9"/>
      <c r="R10" s="9">
        <v>0.5</v>
      </c>
      <c r="S10" s="19">
        <f t="shared" si="2"/>
        <v>1.5</v>
      </c>
    </row>
    <row r="11" spans="1:20" ht="26" customHeight="1">
      <c r="A11" s="21"/>
      <c r="B11" s="21"/>
      <c r="C11" s="21"/>
      <c r="D11" s="21"/>
      <c r="E11" s="24"/>
      <c r="F11" s="2" t="s">
        <v>41</v>
      </c>
      <c r="G11" s="2"/>
      <c r="H11" s="15">
        <f t="shared" si="3"/>
        <v>45457</v>
      </c>
      <c r="I11" s="15">
        <f>IF(Q11="Y",H11,IF(R11&gt;=1,WORKDAY(H11, R11-1,holiday!A:A),H11+R11))</f>
        <v>45457.5</v>
      </c>
      <c r="J11" s="15"/>
      <c r="K11" s="15"/>
      <c r="L11" s="15"/>
      <c r="M11" s="15">
        <f>IF(Q10="Y",M10,IF(R10&gt;1,WORKDAY(M10, R10,holiday!A:A),M10+R10))</f>
        <v>45456</v>
      </c>
      <c r="N11" s="15">
        <f>IF(Q11="Y",M11,IF(R11&gt;=1,WORKDAY(M11, R11,holiday!A:A),M11+R11))</f>
        <v>45456.5</v>
      </c>
      <c r="O11" s="15" t="str">
        <f t="shared" si="0"/>
        <v>2024-06-13</v>
      </c>
      <c r="P11" s="15" t="str">
        <f t="shared" si="1"/>
        <v>2024-06-13</v>
      </c>
      <c r="Q11" s="9"/>
      <c r="R11" s="9">
        <v>0.5</v>
      </c>
      <c r="S11" s="19">
        <f t="shared" si="2"/>
        <v>1.5</v>
      </c>
    </row>
    <row r="12" spans="1:20" ht="26" customHeight="1">
      <c r="A12" s="21"/>
      <c r="B12" s="21"/>
      <c r="C12" s="21"/>
      <c r="D12" s="21"/>
      <c r="E12" s="24"/>
      <c r="F12" s="2" t="s">
        <v>27</v>
      </c>
      <c r="G12" s="2"/>
      <c r="H12" s="15">
        <f t="shared" si="3"/>
        <v>45457</v>
      </c>
      <c r="I12" s="15">
        <f>IF(Q12="Y",H12,IF(R12&gt;=1,WORKDAY(H12, R12-1,holiday!A:A),H12+R12))</f>
        <v>45457.5</v>
      </c>
      <c r="J12" s="15"/>
      <c r="K12" s="15"/>
      <c r="L12" s="15"/>
      <c r="M12" s="15">
        <f>IF(Q11="Y",M11,IF(R11&gt;1,WORKDAY(M11, R11,holiday!A:A),M11+R11))</f>
        <v>45456.5</v>
      </c>
      <c r="N12" s="15">
        <f>IF(Q12="Y",M12,IF(R12&gt;=1,WORKDAY(M12, R12,holiday!A:A),M12+R12))</f>
        <v>45457</v>
      </c>
      <c r="O12" s="15" t="str">
        <f t="shared" si="0"/>
        <v>2024-06-13</v>
      </c>
      <c r="P12" s="15" t="str">
        <f t="shared" si="1"/>
        <v>2024-06-14</v>
      </c>
      <c r="Q12" s="9"/>
      <c r="R12" s="9">
        <v>0.5</v>
      </c>
      <c r="S12" s="19">
        <f t="shared" si="2"/>
        <v>1.5</v>
      </c>
    </row>
    <row r="13" spans="1:20" ht="26" customHeight="1">
      <c r="A13" s="21"/>
      <c r="B13" s="21"/>
      <c r="C13" s="21"/>
      <c r="D13" s="21"/>
      <c r="E13" s="24"/>
      <c r="F13" s="2" t="s">
        <v>28</v>
      </c>
      <c r="G13" s="2"/>
      <c r="H13" s="15">
        <f t="shared" si="3"/>
        <v>45460</v>
      </c>
      <c r="I13" s="15">
        <f>IF(Q13="Y",H13,IF(R13&gt;=1,WORKDAY(H13, R13-1,holiday!A:A),H13+R13))</f>
        <v>45460.5</v>
      </c>
      <c r="J13" s="15"/>
      <c r="K13" s="15"/>
      <c r="L13" s="15"/>
      <c r="M13" s="15">
        <f>IF(Q12="Y",M12,IF(R12&gt;1,WORKDAY(M12, R12,holiday!A:A),M12+R12))</f>
        <v>45457</v>
      </c>
      <c r="N13" s="15">
        <f>IF(Q13="Y",M13,IF(R13&gt;=1,WORKDAY(M13, R13,holiday!A:A),M13+R13))</f>
        <v>45457.5</v>
      </c>
      <c r="O13" s="15" t="str">
        <f t="shared" si="0"/>
        <v>2024-06-14</v>
      </c>
      <c r="P13" s="15" t="str">
        <f t="shared" si="1"/>
        <v>2024-06-14</v>
      </c>
      <c r="Q13" s="9"/>
      <c r="R13" s="9">
        <v>0.5</v>
      </c>
      <c r="S13" s="19">
        <f t="shared" si="2"/>
        <v>1.5</v>
      </c>
    </row>
    <row r="14" spans="1:20" ht="26" customHeight="1">
      <c r="A14" s="21"/>
      <c r="B14" s="21"/>
      <c r="C14" s="21"/>
      <c r="D14" s="21"/>
      <c r="E14" s="24"/>
      <c r="F14" s="2" t="s">
        <v>29</v>
      </c>
      <c r="G14" s="2"/>
      <c r="H14" s="15">
        <f t="shared" si="3"/>
        <v>45461</v>
      </c>
      <c r="I14" s="15">
        <f>IF(Q14="Y",H14,IF(R14&gt;=1,WORKDAY(H14, R14-1,holiday!A:A),H14+R14))</f>
        <v>45461.5</v>
      </c>
      <c r="J14" s="15"/>
      <c r="K14" s="15"/>
      <c r="L14" s="15"/>
      <c r="M14" s="15">
        <f>IF(Q13="Y",M13,IF(R13&gt;1,WORKDAY(M13, R13,holiday!A:A),M13+R13))</f>
        <v>45457.5</v>
      </c>
      <c r="N14" s="15">
        <f>IF(Q14="Y",M14,IF(R14&gt;=1,WORKDAY(M14, R14,holiday!A:A),M14+R14))</f>
        <v>45458</v>
      </c>
      <c r="O14" s="15" t="str">
        <f t="shared" si="0"/>
        <v>2024-06-14</v>
      </c>
      <c r="P14" s="15" t="str">
        <f t="shared" si="1"/>
        <v>2024-06-15</v>
      </c>
      <c r="Q14" s="9"/>
      <c r="R14" s="9">
        <v>0.5</v>
      </c>
      <c r="S14" s="19">
        <f t="shared" si="2"/>
        <v>2</v>
      </c>
    </row>
    <row r="15" spans="1:20" ht="26" customHeight="1">
      <c r="A15" s="21"/>
      <c r="B15" s="21"/>
      <c r="C15" s="21"/>
      <c r="D15" s="21"/>
      <c r="E15" s="24"/>
      <c r="F15" s="2" t="s">
        <v>30</v>
      </c>
      <c r="G15" s="2"/>
      <c r="H15" s="15">
        <f t="shared" si="3"/>
        <v>45460</v>
      </c>
      <c r="I15" s="15">
        <f>IF(Q15="Y",H15,IF(R15&gt;=1,WORKDAY(H15, R15-1,holiday!A:A),H15+R15))</f>
        <v>45460.5</v>
      </c>
      <c r="J15" s="15"/>
      <c r="K15" s="15"/>
      <c r="L15" s="15"/>
      <c r="M15" s="15">
        <f>IF(Q14="Y",M14,IF(R14&gt;1,WORKDAY(M14, R14,holiday!A:A),M14+R14))</f>
        <v>45458</v>
      </c>
      <c r="N15" s="15">
        <f>IF(Q15="Y",M15,IF(R15&gt;=1,WORKDAY(M15, R15,holiday!A:A),M15+R15))</f>
        <v>45458.5</v>
      </c>
      <c r="O15" s="15" t="str">
        <f t="shared" si="0"/>
        <v>2024-06-15</v>
      </c>
      <c r="P15" s="15" t="str">
        <f t="shared" si="1"/>
        <v>2024-06-15</v>
      </c>
      <c r="Q15" s="9"/>
      <c r="R15" s="9">
        <v>0.5</v>
      </c>
      <c r="S15" s="19">
        <f t="shared" si="2"/>
        <v>1.5</v>
      </c>
    </row>
    <row r="16" spans="1:20" ht="26" customHeight="1">
      <c r="A16" s="21"/>
      <c r="B16" s="21"/>
      <c r="C16" s="21"/>
      <c r="D16" s="21"/>
      <c r="E16" s="24"/>
      <c r="F16" s="2" t="s">
        <v>34</v>
      </c>
      <c r="G16" s="2"/>
      <c r="H16" s="15">
        <f t="shared" si="3"/>
        <v>45461</v>
      </c>
      <c r="I16" s="15">
        <f>IF(Q16="Y",H16,IF(R16&gt;=1,WORKDAY(H16, R16-1,holiday!A:A),H16+R16))</f>
        <v>45461.5</v>
      </c>
      <c r="J16" s="15"/>
      <c r="K16" s="15"/>
      <c r="L16" s="15"/>
      <c r="M16" s="15">
        <f>IF(Q15="Y",M15,IF(R15&gt;1,WORKDAY(M15, R15,holiday!A:A),M15+R15))</f>
        <v>45458.5</v>
      </c>
      <c r="N16" s="15">
        <f>IF(Q16="Y",M16,IF(R16&gt;=1,WORKDAY(M16, R16,holiday!A:A),M16+R16))</f>
        <v>45459</v>
      </c>
      <c r="O16" s="15" t="str">
        <f t="shared" si="0"/>
        <v>2024-06-15</v>
      </c>
      <c r="P16" s="15" t="str">
        <f t="shared" si="1"/>
        <v>2024-06-16</v>
      </c>
      <c r="Q16" s="9"/>
      <c r="R16" s="9">
        <v>0.5</v>
      </c>
      <c r="S16" s="19">
        <f t="shared" si="2"/>
        <v>2</v>
      </c>
    </row>
    <row r="17" spans="1:19" ht="26" customHeight="1">
      <c r="A17" s="21"/>
      <c r="B17" s="21"/>
      <c r="C17" s="21"/>
      <c r="D17" s="21"/>
      <c r="E17" s="24"/>
      <c r="F17" s="2" t="s">
        <v>35</v>
      </c>
      <c r="G17" s="2"/>
      <c r="H17" s="15">
        <f t="shared" si="3"/>
        <v>45460</v>
      </c>
      <c r="I17" s="15">
        <f>IF(Q17="Y",H17,IF(R17&gt;=1,WORKDAY(H17, R17-1,holiday!A:A),H17+R17))</f>
        <v>45460.5</v>
      </c>
      <c r="J17" s="15"/>
      <c r="K17" s="15"/>
      <c r="L17" s="15"/>
      <c r="M17" s="15">
        <f>IF(Q16="Y",M16,IF(R16&gt;1,WORKDAY(M16, R16,holiday!A:A),M16+R16))</f>
        <v>45459</v>
      </c>
      <c r="N17" s="15">
        <f>IF(Q17="Y",M17,IF(R17&gt;=1,WORKDAY(M17, R17,holiday!A:A),M17+R17))</f>
        <v>45459.5</v>
      </c>
      <c r="O17" s="15" t="str">
        <f t="shared" si="0"/>
        <v>2024-06-16</v>
      </c>
      <c r="P17" s="15" t="str">
        <f t="shared" si="1"/>
        <v>2024-06-16</v>
      </c>
      <c r="Q17" s="9"/>
      <c r="R17" s="9">
        <v>0.5</v>
      </c>
      <c r="S17" s="19">
        <f t="shared" si="2"/>
        <v>1.5</v>
      </c>
    </row>
    <row r="18" spans="1:19" ht="26" customHeight="1">
      <c r="A18" s="21"/>
      <c r="B18" s="21"/>
      <c r="C18" s="21"/>
      <c r="D18" s="21"/>
      <c r="E18" s="24"/>
      <c r="F18" s="2" t="s">
        <v>36</v>
      </c>
      <c r="G18" s="2"/>
      <c r="H18" s="15">
        <f t="shared" si="3"/>
        <v>45461</v>
      </c>
      <c r="I18" s="15">
        <f>IF(Q18="Y",H18,IF(R18&gt;=1,WORKDAY(H18, R18-1,holiday!A:A),H18+R18))</f>
        <v>45461.5</v>
      </c>
      <c r="J18" s="15"/>
      <c r="K18" s="15"/>
      <c r="L18" s="15"/>
      <c r="M18" s="15">
        <f>IF(Q17="Y",M17,IF(R17&gt;1,WORKDAY(M17, R17,holiday!A:A),M17+R17))</f>
        <v>45459.5</v>
      </c>
      <c r="N18" s="15">
        <f>IF(Q18="Y",M18,IF(R18&gt;=1,WORKDAY(M18, R18,holiday!A:A),M18+R18))</f>
        <v>45460</v>
      </c>
      <c r="O18" s="15" t="str">
        <f t="shared" si="0"/>
        <v>2024-06-16</v>
      </c>
      <c r="P18" s="15" t="str">
        <f t="shared" si="1"/>
        <v>2024-06-17</v>
      </c>
      <c r="Q18" s="9"/>
      <c r="R18" s="9">
        <v>0.5</v>
      </c>
      <c r="S18" s="19">
        <f t="shared" si="2"/>
        <v>2</v>
      </c>
    </row>
    <row r="19" spans="1:19" ht="26" customHeight="1">
      <c r="A19" s="21"/>
      <c r="B19" s="21"/>
      <c r="C19" s="21"/>
      <c r="D19" s="21"/>
      <c r="E19" s="25"/>
      <c r="F19" s="2" t="s">
        <v>37</v>
      </c>
      <c r="G19" s="2"/>
      <c r="H19" s="15">
        <f t="shared" si="3"/>
        <v>45461</v>
      </c>
      <c r="I19" s="15">
        <f>IF(Q19="Y",H19,IF(R19&gt;=1,WORKDAY(H19, R19-1,holiday!A:A),H19+R19))</f>
        <v>45461.5</v>
      </c>
      <c r="J19" s="15"/>
      <c r="K19" s="15"/>
      <c r="L19" s="15"/>
      <c r="M19" s="15">
        <f>IF(Q18="Y",M18,IF(R18&gt;1,WORKDAY(M18, R18,holiday!A:A),M18+R18))</f>
        <v>45460</v>
      </c>
      <c r="N19" s="15">
        <f>IF(Q19="Y",M19,IF(R19&gt;=1,WORKDAY(M19, R19,holiday!A:A),M19+R19))</f>
        <v>45460.5</v>
      </c>
      <c r="O19" s="15" t="str">
        <f t="shared" si="0"/>
        <v>2024-06-17</v>
      </c>
      <c r="P19" s="15" t="str">
        <f t="shared" si="1"/>
        <v>2024-06-17</v>
      </c>
      <c r="Q19" s="9"/>
      <c r="R19" s="9">
        <v>0.5</v>
      </c>
      <c r="S19" s="19">
        <f t="shared" si="2"/>
        <v>1.5</v>
      </c>
    </row>
    <row r="20" spans="1:19" ht="26" customHeight="1">
      <c r="A20" s="21"/>
      <c r="B20" s="21"/>
      <c r="C20" s="21"/>
      <c r="D20" s="21"/>
      <c r="E20" s="20" t="s">
        <v>14</v>
      </c>
      <c r="F20" s="2" t="s">
        <v>33</v>
      </c>
      <c r="G20" s="2"/>
      <c r="H20" s="15">
        <f t="shared" si="3"/>
        <v>45461</v>
      </c>
      <c r="I20" s="15">
        <f>IF(Q20="Y",H20,IF(R20&gt;=1,WORKDAY(H20, R20-1,holiday!A:A),H20+R20))</f>
        <v>45461</v>
      </c>
      <c r="J20" s="15"/>
      <c r="K20" s="15"/>
      <c r="L20" s="15"/>
      <c r="M20" s="15">
        <f>IF(Q19="Y",M19,IF(R19&gt;1,WORKDAY(M19, R19,holiday!A:A),M19+R19))</f>
        <v>45460.5</v>
      </c>
      <c r="N20" s="15">
        <f>IF(Q20="Y",M20,IF(R20&gt;=1,WORKDAY(M20, R20,holiday!A:A),M20+R20))</f>
        <v>45461</v>
      </c>
      <c r="O20" s="15" t="str">
        <f t="shared" si="0"/>
        <v>2024-06-17</v>
      </c>
      <c r="P20" s="15" t="str">
        <f t="shared" si="1"/>
        <v>2024-06-18</v>
      </c>
      <c r="Q20" s="9"/>
      <c r="R20" s="9">
        <v>1</v>
      </c>
      <c r="S20" s="19">
        <f t="shared" si="2"/>
        <v>1</v>
      </c>
    </row>
    <row r="21" spans="1:19" ht="26" customHeight="1">
      <c r="A21" s="21"/>
      <c r="B21" s="21"/>
      <c r="C21" s="21"/>
      <c r="D21" s="21"/>
      <c r="E21" s="21"/>
      <c r="F21" s="2" t="s">
        <v>39</v>
      </c>
      <c r="G21" s="2"/>
      <c r="H21" s="15">
        <f t="shared" si="3"/>
        <v>45462</v>
      </c>
      <c r="I21" s="15">
        <f>IF(Q21="Y",H21,IF(R21&gt;=1,WORKDAY(H21, R21-1,holiday!A:A),H21+R21))</f>
        <v>45462</v>
      </c>
      <c r="J21" s="15"/>
      <c r="K21" s="15"/>
      <c r="L21" s="15"/>
      <c r="M21" s="15">
        <f>IF(Q20="Y",M20,IF(R20&gt;1,WORKDAY(M20, R20,holiday!A:A),M20+R20))</f>
        <v>45461.5</v>
      </c>
      <c r="N21" s="15">
        <f>IF(Q21="Y",M21,IF(R21&gt;=1,WORKDAY(M21, R21,holiday!A:A),M21+R21))</f>
        <v>45462</v>
      </c>
      <c r="O21" s="15" t="str">
        <f t="shared" si="0"/>
        <v>2024-06-18</v>
      </c>
      <c r="P21" s="15" t="str">
        <f t="shared" si="1"/>
        <v>2024-06-19</v>
      </c>
      <c r="Q21" s="9"/>
      <c r="R21" s="9">
        <v>1</v>
      </c>
      <c r="S21" s="19">
        <f t="shared" si="2"/>
        <v>1</v>
      </c>
    </row>
    <row r="22" spans="1:19" ht="26" customHeight="1">
      <c r="A22" s="21"/>
      <c r="B22" s="21"/>
      <c r="C22" s="21"/>
      <c r="D22" s="21"/>
      <c r="E22" s="21"/>
      <c r="F22" s="2" t="s">
        <v>19</v>
      </c>
      <c r="G22" s="2" t="s">
        <v>18</v>
      </c>
      <c r="H22" s="15">
        <f t="shared" si="3"/>
        <v>45463</v>
      </c>
      <c r="I22" s="15">
        <f>IF(Q22="Y",H22,IF(R22&gt;=1,WORKDAY(H22, R22-1,holiday!A:A),H22+R22))</f>
        <v>45464</v>
      </c>
      <c r="J22" s="15"/>
      <c r="K22" s="15"/>
      <c r="L22" s="15"/>
      <c r="M22" s="15">
        <f>IF(Q21="Y",M21,IF(R21&gt;1,WORKDAY(M21, R21,holiday!A:A),M21+R21))</f>
        <v>45462.5</v>
      </c>
      <c r="N22" s="15">
        <f>IF(Q22="Y",M22,IF(R22&gt;=1,WORKDAY(M22, R22,holiday!A:A),M22+R22))</f>
        <v>45464</v>
      </c>
      <c r="O22" s="15" t="str">
        <f t="shared" si="0"/>
        <v>2024-06-19</v>
      </c>
      <c r="P22" s="15" t="str">
        <f t="shared" si="1"/>
        <v>2024-06-21</v>
      </c>
      <c r="Q22" s="9"/>
      <c r="R22" s="9">
        <v>2</v>
      </c>
      <c r="S22" s="19">
        <f t="shared" si="2"/>
        <v>1</v>
      </c>
    </row>
    <row r="23" spans="1:19" ht="26" customHeight="1">
      <c r="A23" s="21"/>
      <c r="B23" s="21"/>
      <c r="C23" s="21"/>
      <c r="D23" s="21"/>
      <c r="E23" s="21"/>
      <c r="F23" s="26" t="s">
        <v>16</v>
      </c>
      <c r="G23" s="2" t="s">
        <v>18</v>
      </c>
      <c r="H23" s="15">
        <f t="shared" si="3"/>
        <v>45462</v>
      </c>
      <c r="I23" s="15">
        <f>IF(Q23="Y",H23,IF(R23&gt;=1,WORKDAY(H23, R23-1,holiday!A:A),H23+R23))</f>
        <v>45463</v>
      </c>
      <c r="J23" s="15"/>
      <c r="K23" s="15"/>
      <c r="L23" s="15"/>
      <c r="M23" s="15">
        <f>IF(Q22="Y",M22,IF(R22&gt;1,WORKDAY(M22, R22,holiday!A:A),M22+R22))</f>
        <v>45464</v>
      </c>
      <c r="N23" s="15">
        <f>IF(Q23="Y",M23,IF(R23&gt;=1,WORKDAY(M23, R23,holiday!A:A),M23+R23))</f>
        <v>45468</v>
      </c>
      <c r="O23" s="15" t="str">
        <f t="shared" si="0"/>
        <v>2024-06-21</v>
      </c>
      <c r="P23" s="15" t="str">
        <f t="shared" si="1"/>
        <v>2024-06-25</v>
      </c>
      <c r="Q23" s="9"/>
      <c r="R23" s="9">
        <v>2</v>
      </c>
      <c r="S23" s="19">
        <f t="shared" si="2"/>
        <v>-2</v>
      </c>
    </row>
    <row r="24" spans="1:19" ht="26" customHeight="1">
      <c r="A24" s="21"/>
      <c r="B24" s="21"/>
      <c r="C24" s="21"/>
      <c r="D24" s="21"/>
      <c r="E24" s="21"/>
      <c r="F24" s="27"/>
      <c r="G24" s="2" t="s">
        <v>17</v>
      </c>
      <c r="H24" s="15">
        <f t="shared" si="3"/>
        <v>45469</v>
      </c>
      <c r="I24" s="15">
        <f>IF(Q24="Y",H24,IF(R24&gt;=1,WORKDAY(H24, R24-1,holiday!A:A),H24+R24))</f>
        <v>45470</v>
      </c>
      <c r="J24" s="15"/>
      <c r="K24" s="15"/>
      <c r="L24" s="15"/>
      <c r="M24" s="15">
        <f>IF(Q23="Y",M23,IF(R23&gt;1,WORKDAY(M23, R23,holiday!A:A),M23+R23))</f>
        <v>45468</v>
      </c>
      <c r="N24" s="15">
        <f>IF(Q24="Y",M24,IF(R24&gt;=1,WORKDAY(M24, R24,holiday!A:A),M24+R24))</f>
        <v>45470</v>
      </c>
      <c r="O24" s="15" t="str">
        <f t="shared" si="0"/>
        <v>2024-06-25</v>
      </c>
      <c r="P24" s="15" t="str">
        <f t="shared" si="1"/>
        <v>2024-06-27</v>
      </c>
      <c r="Q24" s="9"/>
      <c r="R24" s="9">
        <v>2</v>
      </c>
      <c r="S24" s="19">
        <f t="shared" si="2"/>
        <v>1</v>
      </c>
    </row>
    <row r="25" spans="1:19" ht="26" customHeight="1">
      <c r="A25" s="21"/>
      <c r="B25" s="21"/>
      <c r="C25" s="21"/>
      <c r="D25" s="21"/>
      <c r="E25" s="21"/>
      <c r="F25" s="27"/>
      <c r="G25" s="2" t="s">
        <v>51</v>
      </c>
      <c r="H25" s="15">
        <f t="shared" si="3"/>
        <v>45469</v>
      </c>
      <c r="I25" s="15">
        <f>IF(Q25="Y",H25,IF(R25&gt;=1,WORKDAY(H25, R25-1,holiday!A:A),H25+R25))</f>
        <v>45469</v>
      </c>
      <c r="J25" s="15"/>
      <c r="K25" s="15"/>
      <c r="L25" s="15"/>
      <c r="M25" s="15">
        <f>IF(Q24="Y",M24,IF(R24&gt;1,WORKDAY(M24, R24,holiday!A:A),M24+R24))</f>
        <v>45470</v>
      </c>
      <c r="N25" s="15">
        <f>IF(Q25="Y",M25,IF(R25&gt;=1,WORKDAY(M25, R25,holiday!A:A),M25+R25))</f>
        <v>45471</v>
      </c>
      <c r="O25" s="15" t="str">
        <f t="shared" si="0"/>
        <v>2024-06-27</v>
      </c>
      <c r="P25" s="15" t="str">
        <f t="shared" si="1"/>
        <v>2024-06-28</v>
      </c>
      <c r="Q25" s="9"/>
      <c r="R25" s="9">
        <v>1</v>
      </c>
      <c r="S25" s="19">
        <f t="shared" si="2"/>
        <v>-1</v>
      </c>
    </row>
    <row r="26" spans="1:19" ht="26" customHeight="1">
      <c r="A26" s="21"/>
      <c r="B26" s="21"/>
      <c r="C26" s="21"/>
      <c r="D26" s="21"/>
      <c r="E26" s="22"/>
      <c r="F26" s="28"/>
      <c r="G26" s="2" t="s">
        <v>42</v>
      </c>
      <c r="H26" s="15">
        <f t="shared" si="3"/>
        <v>45470</v>
      </c>
      <c r="I26" s="15">
        <f>IF(Q26="Y",H26,IF(R26&gt;=1,WORKDAY(H26, R26-1,holiday!A:A),H26+R26))</f>
        <v>45470</v>
      </c>
      <c r="J26" s="15"/>
      <c r="K26" s="15"/>
      <c r="L26" s="15"/>
      <c r="M26" s="15">
        <f>IF(Q25="Y",M25,IF(R25&gt;1,WORKDAY(M25, R25,holiday!A:A),M25+R25))</f>
        <v>45471</v>
      </c>
      <c r="N26" s="15">
        <f>IF(Q26="Y",M26,IF(R26&gt;=1,WORKDAY(M26, R26,holiday!A:A),M26+R26))</f>
        <v>45474</v>
      </c>
      <c r="O26" s="15" t="str">
        <f t="shared" si="0"/>
        <v>2024-06-28</v>
      </c>
      <c r="P26" s="15" t="str">
        <f t="shared" si="1"/>
        <v>2024-07-01</v>
      </c>
      <c r="Q26" s="9"/>
      <c r="R26" s="9">
        <v>1</v>
      </c>
      <c r="S26" s="19">
        <f t="shared" si="2"/>
        <v>-1</v>
      </c>
    </row>
    <row r="27" spans="1:19" ht="26" customHeight="1">
      <c r="A27" s="21"/>
      <c r="B27" s="21"/>
      <c r="C27" s="21"/>
      <c r="D27" s="21"/>
      <c r="E27" s="23" t="s">
        <v>15</v>
      </c>
      <c r="F27" s="2" t="s">
        <v>49</v>
      </c>
      <c r="G27" s="2"/>
      <c r="H27" s="15">
        <f t="shared" si="3"/>
        <v>45474</v>
      </c>
      <c r="I27" s="15">
        <f>IF(Q27="Y",H27,IF(R27&gt;=1,WORKDAY(H27, R27-1,holiday!A:A),H27+R27))</f>
        <v>45475</v>
      </c>
      <c r="J27" s="15"/>
      <c r="K27" s="15"/>
      <c r="L27" s="15"/>
      <c r="M27" s="15">
        <f>IF(Q26="Y",M26,IF(R26&gt;1,WORKDAY(M26, R26,holiday!A:A),M26+R26))</f>
        <v>45472</v>
      </c>
      <c r="N27" s="15">
        <f>IF(Q27="Y",M27,IF(R27&gt;=1,WORKDAY(M27, R27,holiday!A:A),M27+R27))</f>
        <v>45475</v>
      </c>
      <c r="O27" s="15" t="str">
        <f t="shared" si="0"/>
        <v>2024-06-29</v>
      </c>
      <c r="P27" s="15" t="str">
        <f t="shared" si="1"/>
        <v>2024-07-02</v>
      </c>
      <c r="Q27" s="9"/>
      <c r="R27" s="9">
        <v>2</v>
      </c>
      <c r="S27" s="19">
        <f t="shared" si="2"/>
        <v>1</v>
      </c>
    </row>
    <row r="28" spans="1:19" ht="26" customHeight="1">
      <c r="A28" s="21"/>
      <c r="B28" s="21"/>
      <c r="C28" s="21"/>
      <c r="D28" s="21"/>
      <c r="E28" s="24"/>
      <c r="F28" s="2" t="s">
        <v>20</v>
      </c>
      <c r="G28" s="2"/>
      <c r="H28" s="15">
        <f t="shared" si="3"/>
        <v>45476</v>
      </c>
      <c r="I28" s="15">
        <f>IF(Q28="Y",H28,IF(R28&gt;=1,WORKDAY(H28, R28-1,holiday!A:A),H28+R28))</f>
        <v>45476</v>
      </c>
      <c r="J28" s="15"/>
      <c r="K28" s="15"/>
      <c r="L28" s="15"/>
      <c r="M28" s="15">
        <f>IF(Q27="Y",M27,IF(R27&gt;1,WORKDAY(M27, R27,holiday!A:A),M27+R27))</f>
        <v>45475</v>
      </c>
      <c r="N28" s="15">
        <f>IF(Q28="Y",M28,IF(R28&gt;=1,WORKDAY(M28, R28,holiday!A:A),M28+R28))</f>
        <v>45476</v>
      </c>
      <c r="O28" s="15" t="str">
        <f t="shared" si="0"/>
        <v>2024-07-02</v>
      </c>
      <c r="P28" s="15" t="str">
        <f t="shared" si="1"/>
        <v>2024-07-03</v>
      </c>
      <c r="Q28" s="9"/>
      <c r="R28" s="9">
        <v>1</v>
      </c>
      <c r="S28" s="19">
        <f t="shared" si="2"/>
        <v>0</v>
      </c>
    </row>
    <row r="29" spans="1:19" ht="26" customHeight="1">
      <c r="A29" s="21"/>
      <c r="B29" s="21"/>
      <c r="C29" s="21"/>
      <c r="D29" s="21"/>
      <c r="E29" s="24"/>
      <c r="F29" s="2" t="s">
        <v>21</v>
      </c>
      <c r="G29" s="2"/>
      <c r="H29" s="15">
        <f t="shared" si="3"/>
        <v>45481</v>
      </c>
      <c r="I29" s="15">
        <f>IF(Q29="Y",H29,IF(R29&gt;=1,WORKDAY(H29, R29-1,holiday!A:A),H29+R29))</f>
        <v>45481.5</v>
      </c>
      <c r="J29" s="15"/>
      <c r="K29" s="15"/>
      <c r="L29" s="15"/>
      <c r="M29" s="15">
        <f>IF(Q28="Y",M28,IF(R28&gt;1,WORKDAY(M28, R28,holiday!A:A),M28+R28))</f>
        <v>45476</v>
      </c>
      <c r="N29" s="15">
        <f>IF(Q29="Y",M29,IF(R29&gt;=1,WORKDAY(M29, R29,holiday!A:A),M29+R29))</f>
        <v>45476.5</v>
      </c>
      <c r="O29" s="15" t="str">
        <f t="shared" si="0"/>
        <v>2024-07-03</v>
      </c>
      <c r="P29" s="15" t="str">
        <f t="shared" si="1"/>
        <v>2024-07-03</v>
      </c>
      <c r="Q29" s="9"/>
      <c r="R29" s="9">
        <v>0.5</v>
      </c>
      <c r="S29" s="19">
        <f t="shared" si="2"/>
        <v>3.5</v>
      </c>
    </row>
    <row r="30" spans="1:19" ht="26" customHeight="1">
      <c r="A30" s="21"/>
      <c r="B30" s="21"/>
      <c r="C30" s="21"/>
      <c r="D30" s="21"/>
      <c r="E30" s="24"/>
      <c r="F30" s="2" t="s">
        <v>22</v>
      </c>
      <c r="G30" s="2" t="s">
        <v>43</v>
      </c>
      <c r="H30" s="15">
        <f t="shared" si="3"/>
        <v>45478</v>
      </c>
      <c r="I30" s="15">
        <f>IF(Q30="Y",H30,IF(R30&gt;=1,WORKDAY(H30, R30-1,holiday!A:A),H30+R30))</f>
        <v>45481</v>
      </c>
      <c r="J30" s="15"/>
      <c r="K30" s="15"/>
      <c r="L30" s="15"/>
      <c r="M30" s="15">
        <f>IF(Q29="Y",M29,IF(R29&gt;1,WORKDAY(M29, R29,holiday!A:A),M29+R29))</f>
        <v>45476.5</v>
      </c>
      <c r="N30" s="15">
        <f>IF(Q30="Y",M30,IF(R30&gt;=1,WORKDAY(M30, R30,holiday!A:A),M30+R30))</f>
        <v>45478</v>
      </c>
      <c r="O30" s="15" t="str">
        <f t="shared" si="0"/>
        <v>2024-07-03</v>
      </c>
      <c r="P30" s="15" t="str">
        <f t="shared" si="1"/>
        <v>2024-07-05</v>
      </c>
      <c r="Q30" s="9"/>
      <c r="R30" s="9">
        <v>2</v>
      </c>
      <c r="S30" s="19">
        <f t="shared" si="2"/>
        <v>2</v>
      </c>
    </row>
    <row r="31" spans="1:19" ht="26" customHeight="1">
      <c r="A31" s="21"/>
      <c r="B31" s="21"/>
      <c r="C31" s="21"/>
      <c r="D31" s="21"/>
      <c r="E31" s="24"/>
      <c r="F31" s="26" t="s">
        <v>25</v>
      </c>
      <c r="G31" s="2" t="s">
        <v>5</v>
      </c>
      <c r="H31" s="15">
        <f t="shared" si="3"/>
        <v>45482</v>
      </c>
      <c r="I31" s="15">
        <f>IF(Q31="Y",H31,IF(R31&gt;=1,WORKDAY(H31, R31-1,holiday!A:A),H31+R31))</f>
        <v>45482</v>
      </c>
      <c r="J31" s="15"/>
      <c r="K31" s="15"/>
      <c r="L31" s="15"/>
      <c r="M31" s="15">
        <f>IF(Q30="Y",M30,IF(R30&gt;1,WORKDAY(M30, R30,holiday!A:A),M30+R30))</f>
        <v>45478</v>
      </c>
      <c r="N31" s="15">
        <f>IF(Q31="Y",M31,IF(R31&gt;=1,WORKDAY(M31, R31,holiday!A:A),M31+R31))</f>
        <v>45481</v>
      </c>
      <c r="O31" s="15" t="str">
        <f t="shared" si="0"/>
        <v>2024-07-05</v>
      </c>
      <c r="P31" s="15" t="str">
        <f t="shared" si="1"/>
        <v>2024-07-08</v>
      </c>
      <c r="Q31" s="9"/>
      <c r="R31" s="9">
        <v>1</v>
      </c>
      <c r="S31" s="19">
        <f t="shared" si="2"/>
        <v>2</v>
      </c>
    </row>
    <row r="32" spans="1:19" ht="26" customHeight="1">
      <c r="A32" s="21"/>
      <c r="B32" s="21"/>
      <c r="C32" s="21"/>
      <c r="D32" s="21"/>
      <c r="E32" s="24"/>
      <c r="F32" s="28"/>
      <c r="G32" s="2" t="s">
        <v>6</v>
      </c>
      <c r="H32" s="15">
        <f t="shared" si="3"/>
        <v>45481</v>
      </c>
      <c r="I32" s="15">
        <f>IF(Q32="Y",H32,IF(R32&gt;=1,WORKDAY(H32, R32-1,holiday!A:A),H32+R32))</f>
        <v>45481</v>
      </c>
      <c r="J32" s="15"/>
      <c r="K32" s="15"/>
      <c r="L32" s="15"/>
      <c r="M32" s="15">
        <f>IF(Q31="Y",M31,IF(R31&gt;1,WORKDAY(M31, R31,holiday!A:A),M31+R31))</f>
        <v>45479</v>
      </c>
      <c r="N32" s="15">
        <f>IF(Q32="Y",M32,IF(R32&gt;=1,WORKDAY(M32, R32,holiday!A:A),M32+R32))</f>
        <v>45481</v>
      </c>
      <c r="O32" s="15" t="str">
        <f t="shared" si="0"/>
        <v>2024-07-06</v>
      </c>
      <c r="P32" s="15" t="str">
        <f t="shared" si="1"/>
        <v>2024-07-08</v>
      </c>
      <c r="Q32" s="9"/>
      <c r="R32" s="9">
        <v>1</v>
      </c>
      <c r="S32" s="19">
        <f t="shared" si="2"/>
        <v>1</v>
      </c>
    </row>
    <row r="33" spans="1:19" ht="26" customHeight="1">
      <c r="A33" s="21"/>
      <c r="B33" s="21"/>
      <c r="C33" s="21"/>
      <c r="D33" s="21"/>
      <c r="E33" s="24"/>
      <c r="F33" s="26" t="s">
        <v>24</v>
      </c>
      <c r="G33" s="2" t="s">
        <v>5</v>
      </c>
      <c r="H33" s="15">
        <f t="shared" si="3"/>
        <v>45483</v>
      </c>
      <c r="I33" s="15">
        <f>IF(Q33="Y",H33,IF(R33&gt;=1,WORKDAY(H33, R33-1,holiday!A:A),H33+R33))</f>
        <v>45483</v>
      </c>
      <c r="J33" s="15"/>
      <c r="K33" s="15"/>
      <c r="L33" s="15"/>
      <c r="M33" s="15">
        <f>IF(Q32="Y",M32,IF(R32&gt;1,WORKDAY(M32, R32,holiday!A:A),M32+R32))</f>
        <v>45480</v>
      </c>
      <c r="N33" s="15">
        <f>IF(Q33="Y",M33,IF(R33&gt;=1,WORKDAY(M33, R33,holiday!A:A),M33+R33))</f>
        <v>45481</v>
      </c>
      <c r="O33" s="15" t="str">
        <f t="shared" si="0"/>
        <v>2024-07-07</v>
      </c>
      <c r="P33" s="15" t="str">
        <f t="shared" si="1"/>
        <v>2024-07-08</v>
      </c>
      <c r="Q33" s="9"/>
      <c r="R33" s="9">
        <v>1</v>
      </c>
      <c r="S33" s="19">
        <f t="shared" si="2"/>
        <v>3</v>
      </c>
    </row>
    <row r="34" spans="1:19" ht="26" customHeight="1">
      <c r="A34" s="21"/>
      <c r="B34" s="21"/>
      <c r="C34" s="21"/>
      <c r="D34" s="21"/>
      <c r="E34" s="24"/>
      <c r="F34" s="28"/>
      <c r="G34" s="2" t="s">
        <v>7</v>
      </c>
      <c r="H34" s="15">
        <f t="shared" si="3"/>
        <v>45482</v>
      </c>
      <c r="I34" s="15">
        <f>IF(Q34="Y",H34,IF(R34&gt;=1,WORKDAY(H34, R34-1,holiday!A:A),H34+R34))</f>
        <v>45482</v>
      </c>
      <c r="J34" s="15"/>
      <c r="K34" s="15"/>
      <c r="L34" s="15"/>
      <c r="M34" s="15">
        <f>IF(Q33="Y",M33,IF(R33&gt;1,WORKDAY(M33, R33,holiday!A:A),M33+R33))</f>
        <v>45481</v>
      </c>
      <c r="N34" s="15">
        <f>IF(Q34="Y",M34,IF(R34&gt;=1,WORKDAY(M34, R34,holiday!A:A),M34+R34))</f>
        <v>45482</v>
      </c>
      <c r="O34" s="15" t="str">
        <f t="shared" si="0"/>
        <v>2024-07-08</v>
      </c>
      <c r="P34" s="15" t="str">
        <f t="shared" si="1"/>
        <v>2024-07-09</v>
      </c>
      <c r="Q34" s="9"/>
      <c r="R34" s="9">
        <v>1</v>
      </c>
      <c r="S34" s="19">
        <f t="shared" si="2"/>
        <v>1</v>
      </c>
    </row>
    <row r="35" spans="1:19" ht="26" customHeight="1">
      <c r="A35" s="21"/>
      <c r="B35" s="21"/>
      <c r="C35" s="21"/>
      <c r="D35" s="21"/>
      <c r="E35" s="24"/>
      <c r="F35" s="26" t="s">
        <v>23</v>
      </c>
      <c r="G35" s="2" t="s">
        <v>5</v>
      </c>
      <c r="H35" s="15">
        <f t="shared" si="3"/>
        <v>45483</v>
      </c>
      <c r="I35" s="15">
        <f>IF(Q35="Y",H35,IF(R35&gt;=1,WORKDAY(H35, R35-1,holiday!A:A),H35+R35))</f>
        <v>45483</v>
      </c>
      <c r="J35" s="15"/>
      <c r="K35" s="15"/>
      <c r="L35" s="15"/>
      <c r="M35" s="15">
        <f>IF(Q34="Y",M34,IF(R34&gt;1,WORKDAY(M34, R34,holiday!A:A),M34+R34))</f>
        <v>45482</v>
      </c>
      <c r="N35" s="15">
        <f>IF(Q35="Y",M35,IF(R35&gt;=1,WORKDAY(M35, R35,holiday!A:A),M35+R35))</f>
        <v>45483</v>
      </c>
      <c r="O35" s="15" t="str">
        <f t="shared" si="0"/>
        <v>2024-07-09</v>
      </c>
      <c r="P35" s="15" t="str">
        <f t="shared" si="1"/>
        <v>2024-07-10</v>
      </c>
      <c r="Q35" s="9"/>
      <c r="R35" s="9">
        <v>1</v>
      </c>
      <c r="S35" s="19">
        <f t="shared" si="2"/>
        <v>1</v>
      </c>
    </row>
    <row r="36" spans="1:19" ht="26" customHeight="1">
      <c r="A36" s="22"/>
      <c r="B36" s="22"/>
      <c r="C36" s="22"/>
      <c r="D36" s="22"/>
      <c r="E36" s="25"/>
      <c r="F36" s="28"/>
      <c r="G36" s="2" t="s">
        <v>31</v>
      </c>
      <c r="H36" s="15">
        <f t="shared" si="3"/>
        <v>45484</v>
      </c>
      <c r="I36" s="15">
        <f>IF(Q36="Y",H36,IF(R36&gt;=1,WORKDAY(H36, R36-1,holiday!A:A),H36+R36))</f>
        <v>45484</v>
      </c>
      <c r="J36" s="15"/>
      <c r="K36" s="15"/>
      <c r="L36" s="15"/>
      <c r="M36" s="15">
        <f>IF(Q35="Y",M35,IF(R35&gt;1,WORKDAY(M35, R35,holiday!A:A),M35+R35))</f>
        <v>45483</v>
      </c>
      <c r="N36" s="15">
        <f>IF(Q36="Y",M36,IF(R36&gt;=1,WORKDAY(M36, R36,holiday!A:A),M36+R36))</f>
        <v>45484</v>
      </c>
      <c r="O36" s="15" t="str">
        <f t="shared" si="0"/>
        <v>2024-07-10</v>
      </c>
      <c r="P36" s="15" t="str">
        <f t="shared" si="1"/>
        <v>2024-07-11</v>
      </c>
      <c r="Q36" s="9"/>
      <c r="R36" s="9">
        <v>1</v>
      </c>
      <c r="S36" s="19">
        <f t="shared" si="2"/>
        <v>1</v>
      </c>
    </row>
    <row r="37" spans="1:19">
      <c r="H37" s="11"/>
      <c r="I37" s="11"/>
      <c r="J37" s="11"/>
      <c r="K37" s="11"/>
      <c r="L37" s="11"/>
      <c r="M37" s="11"/>
      <c r="N37" s="11"/>
      <c r="O37" s="11"/>
      <c r="P37" s="11"/>
    </row>
    <row r="38" spans="1:19">
      <c r="H38" s="11"/>
      <c r="I38" s="11"/>
      <c r="J38" s="11"/>
      <c r="K38" s="11"/>
      <c r="L38" s="11"/>
      <c r="M38" s="11"/>
      <c r="N38" s="11"/>
      <c r="O38" s="11"/>
      <c r="P38" s="11"/>
    </row>
    <row r="39" spans="1:19">
      <c r="H39" s="11"/>
      <c r="I39" s="11"/>
      <c r="J39" s="11"/>
      <c r="K39" s="11"/>
      <c r="L39" s="11"/>
      <c r="M39" s="11"/>
      <c r="N39" s="11"/>
      <c r="O39" s="11"/>
      <c r="P39" s="11"/>
    </row>
    <row r="40" spans="1:19">
      <c r="H40" s="11"/>
      <c r="I40" s="11"/>
      <c r="J40" s="11"/>
      <c r="K40" s="11"/>
      <c r="L40" s="11"/>
      <c r="M40" s="11"/>
      <c r="N40" s="11"/>
      <c r="O40" s="11"/>
      <c r="P40" s="11"/>
    </row>
    <row r="41" spans="1:19">
      <c r="H41" s="11"/>
      <c r="I41" s="11"/>
      <c r="J41" s="11"/>
      <c r="K41" s="11"/>
      <c r="L41" s="11"/>
      <c r="M41" s="11"/>
      <c r="N41" s="11"/>
      <c r="O41" s="11"/>
      <c r="P41" s="11"/>
    </row>
    <row r="42" spans="1:19">
      <c r="H42" s="11"/>
      <c r="I42" s="11"/>
      <c r="J42" s="11"/>
      <c r="K42" s="11"/>
      <c r="L42" s="11"/>
      <c r="M42" s="11"/>
      <c r="N42" s="11"/>
      <c r="O42" s="11"/>
      <c r="P42" s="11"/>
    </row>
    <row r="43" spans="1:19">
      <c r="H43" s="11"/>
      <c r="I43" s="11"/>
      <c r="J43" s="11"/>
      <c r="K43" s="11"/>
      <c r="L43" s="11"/>
      <c r="M43" s="11"/>
      <c r="N43" s="11"/>
      <c r="O43" s="11"/>
      <c r="P43" s="11"/>
    </row>
    <row r="44" spans="1:19">
      <c r="H44" s="11"/>
      <c r="I44" s="11"/>
      <c r="J44" s="11"/>
      <c r="K44" s="11"/>
      <c r="L44" s="11"/>
      <c r="M44" s="11"/>
      <c r="N44" s="11"/>
      <c r="O44" s="11"/>
      <c r="P44" s="11"/>
    </row>
    <row r="45" spans="1:19">
      <c r="H45" s="11"/>
      <c r="I45" s="11"/>
      <c r="J45" s="11"/>
      <c r="K45" s="11"/>
      <c r="L45" s="11"/>
      <c r="M45" s="11"/>
      <c r="N45" s="11"/>
      <c r="O45" s="11"/>
      <c r="P45" s="11"/>
    </row>
    <row r="46" spans="1:19">
      <c r="H46" s="11"/>
      <c r="I46" s="11"/>
      <c r="J46" s="11"/>
      <c r="K46" s="11"/>
      <c r="L46" s="11"/>
      <c r="M46" s="11"/>
      <c r="N46" s="11"/>
      <c r="O46" s="11"/>
      <c r="P46" s="11"/>
    </row>
    <row r="47" spans="1:19">
      <c r="H47" s="11"/>
      <c r="I47" s="11"/>
      <c r="J47" s="11"/>
      <c r="K47" s="11"/>
      <c r="L47" s="11"/>
      <c r="M47" s="11"/>
      <c r="N47" s="11"/>
      <c r="O47" s="11"/>
      <c r="P47" s="11"/>
    </row>
    <row r="48" spans="1:19">
      <c r="H48" s="11"/>
      <c r="I48" s="11"/>
      <c r="J48" s="11"/>
      <c r="K48" s="11"/>
      <c r="L48" s="11"/>
      <c r="M48" s="11"/>
      <c r="N48" s="11"/>
      <c r="O48" s="11"/>
      <c r="P48" s="11"/>
    </row>
    <row r="49" spans="8:16">
      <c r="H49" s="11"/>
      <c r="I49" s="11"/>
      <c r="J49" s="11"/>
      <c r="K49" s="11"/>
      <c r="L49" s="11"/>
      <c r="M49" s="11"/>
      <c r="N49" s="11"/>
      <c r="O49" s="11"/>
      <c r="P49" s="11"/>
    </row>
    <row r="50" spans="8:16">
      <c r="H50" s="11"/>
      <c r="I50" s="11"/>
      <c r="J50" s="11"/>
      <c r="K50" s="11"/>
      <c r="L50" s="11"/>
      <c r="M50" s="11"/>
      <c r="N50" s="11"/>
      <c r="O50" s="11"/>
      <c r="P50" s="11"/>
    </row>
    <row r="51" spans="8:16">
      <c r="H51" s="11"/>
      <c r="I51" s="11"/>
      <c r="J51" s="11"/>
      <c r="K51" s="11"/>
      <c r="L51" s="11"/>
      <c r="M51" s="11"/>
      <c r="N51" s="11"/>
      <c r="O51" s="11"/>
      <c r="P51" s="11"/>
    </row>
    <row r="52" spans="8:16">
      <c r="H52" s="11"/>
      <c r="I52" s="11"/>
      <c r="J52" s="11"/>
      <c r="K52" s="11"/>
      <c r="L52" s="11"/>
      <c r="M52" s="11"/>
      <c r="N52" s="11"/>
      <c r="O52" s="11"/>
      <c r="P52" s="11"/>
    </row>
    <row r="53" spans="8:16">
      <c r="H53" s="11"/>
      <c r="I53" s="11"/>
      <c r="J53" s="11"/>
      <c r="K53" s="11"/>
      <c r="L53" s="11"/>
      <c r="M53" s="11"/>
      <c r="N53" s="11"/>
      <c r="O53" s="11"/>
      <c r="P53" s="11"/>
    </row>
    <row r="54" spans="8:16">
      <c r="H54" s="11"/>
      <c r="I54" s="11"/>
      <c r="J54" s="11"/>
      <c r="K54" s="11"/>
      <c r="L54" s="11"/>
      <c r="M54" s="11"/>
      <c r="N54" s="11"/>
      <c r="O54" s="11"/>
      <c r="P54" s="11"/>
    </row>
    <row r="55" spans="8:16">
      <c r="H55" s="11"/>
      <c r="I55" s="11"/>
      <c r="J55" s="11"/>
      <c r="K55" s="11"/>
      <c r="L55" s="11"/>
      <c r="M55" s="11"/>
      <c r="N55" s="11"/>
      <c r="O55" s="11"/>
      <c r="P55" s="11"/>
    </row>
    <row r="56" spans="8:16">
      <c r="H56" s="11"/>
      <c r="I56" s="11"/>
      <c r="J56" s="11"/>
      <c r="K56" s="11"/>
      <c r="L56" s="11"/>
      <c r="M56" s="11"/>
      <c r="N56" s="11"/>
      <c r="O56" s="11"/>
      <c r="P56" s="11"/>
    </row>
    <row r="57" spans="8:16">
      <c r="H57" s="11"/>
      <c r="I57" s="11"/>
      <c r="J57" s="11"/>
      <c r="K57" s="11"/>
      <c r="L57" s="11"/>
      <c r="M57" s="11"/>
      <c r="N57" s="11"/>
      <c r="O57" s="11"/>
      <c r="P57" s="11"/>
    </row>
    <row r="58" spans="8:16">
      <c r="H58" s="11"/>
      <c r="I58" s="11"/>
      <c r="J58" s="11"/>
      <c r="K58" s="11"/>
      <c r="L58" s="11"/>
      <c r="M58" s="11"/>
      <c r="N58" s="11"/>
      <c r="O58" s="11"/>
      <c r="P58" s="11"/>
    </row>
    <row r="59" spans="8:16">
      <c r="H59" s="11"/>
      <c r="I59" s="11"/>
      <c r="J59" s="11"/>
      <c r="K59" s="11"/>
      <c r="L59" s="11"/>
      <c r="M59" s="11"/>
      <c r="N59" s="11"/>
      <c r="O59" s="11"/>
      <c r="P59" s="11"/>
    </row>
  </sheetData>
  <mergeCells count="11">
    <mergeCell ref="A3:A36"/>
    <mergeCell ref="B3:B36"/>
    <mergeCell ref="C3:C36"/>
    <mergeCell ref="D3:D36"/>
    <mergeCell ref="E8:E19"/>
    <mergeCell ref="E20:E26"/>
    <mergeCell ref="F33:F34"/>
    <mergeCell ref="F35:F36"/>
    <mergeCell ref="F23:F26"/>
    <mergeCell ref="E27:E36"/>
    <mergeCell ref="F31:F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1">
        <v>45449</v>
      </c>
    </row>
    <row r="2" spans="1:1">
      <c r="A2" s="11"/>
    </row>
    <row r="3" spans="1:1">
      <c r="A3" s="11"/>
    </row>
    <row r="4" spans="1:1">
      <c r="A4" s="12"/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1">
      <c r="A9" s="12"/>
    </row>
    <row r="10" spans="1:1">
      <c r="A10" s="12"/>
    </row>
    <row r="11" spans="1:1">
      <c r="A11" s="12"/>
    </row>
    <row r="12" spans="1:1">
      <c r="A12" s="12"/>
    </row>
    <row r="13" spans="1:1">
      <c r="A13" s="12"/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1">
        <v>45446</v>
      </c>
    </row>
    <row r="2" spans="1:1">
      <c r="A2" s="11">
        <v>45449</v>
      </c>
    </row>
    <row r="3" spans="1:1">
      <c r="A3" s="11">
        <v>45453</v>
      </c>
    </row>
    <row r="4" spans="1:1">
      <c r="A4" s="12">
        <f>A3+7</f>
        <v>45460</v>
      </c>
    </row>
    <row r="5" spans="1:1">
      <c r="A5" s="12">
        <f t="shared" ref="A5:A43" si="0">A4+7</f>
        <v>45467</v>
      </c>
    </row>
    <row r="6" spans="1:1">
      <c r="A6" s="12">
        <f t="shared" si="0"/>
        <v>45474</v>
      </c>
    </row>
    <row r="7" spans="1:1">
      <c r="A7" s="12">
        <f t="shared" si="0"/>
        <v>45481</v>
      </c>
    </row>
    <row r="8" spans="1:1">
      <c r="A8" s="12">
        <f t="shared" si="0"/>
        <v>45488</v>
      </c>
    </row>
    <row r="9" spans="1:1">
      <c r="A9" s="12">
        <f t="shared" si="0"/>
        <v>45495</v>
      </c>
    </row>
    <row r="10" spans="1:1">
      <c r="A10" s="12">
        <f t="shared" si="0"/>
        <v>45502</v>
      </c>
    </row>
    <row r="11" spans="1:1">
      <c r="A11" s="12">
        <f t="shared" si="0"/>
        <v>45509</v>
      </c>
    </row>
    <row r="12" spans="1:1">
      <c r="A12" s="12">
        <f t="shared" si="0"/>
        <v>45516</v>
      </c>
    </row>
    <row r="13" spans="1:1">
      <c r="A13" s="12">
        <f t="shared" si="0"/>
        <v>45523</v>
      </c>
    </row>
    <row r="14" spans="1:1">
      <c r="A14" s="12">
        <f t="shared" si="0"/>
        <v>45530</v>
      </c>
    </row>
    <row r="15" spans="1:1">
      <c r="A15" s="12">
        <f t="shared" si="0"/>
        <v>45537</v>
      </c>
    </row>
    <row r="16" spans="1:1">
      <c r="A16" s="12">
        <f t="shared" si="0"/>
        <v>45544</v>
      </c>
    </row>
    <row r="17" spans="1:1">
      <c r="A17" s="12">
        <f t="shared" si="0"/>
        <v>45551</v>
      </c>
    </row>
    <row r="18" spans="1:1">
      <c r="A18" s="12">
        <f t="shared" si="0"/>
        <v>45558</v>
      </c>
    </row>
    <row r="19" spans="1:1">
      <c r="A19" s="12">
        <f t="shared" si="0"/>
        <v>45565</v>
      </c>
    </row>
    <row r="20" spans="1:1">
      <c r="A20" s="12">
        <f t="shared" si="0"/>
        <v>45572</v>
      </c>
    </row>
    <row r="21" spans="1:1">
      <c r="A21" s="12">
        <f t="shared" si="0"/>
        <v>45579</v>
      </c>
    </row>
    <row r="22" spans="1:1">
      <c r="A22" s="12">
        <f t="shared" si="0"/>
        <v>45586</v>
      </c>
    </row>
    <row r="23" spans="1:1">
      <c r="A23" s="12">
        <f t="shared" si="0"/>
        <v>45593</v>
      </c>
    </row>
    <row r="24" spans="1:1">
      <c r="A24" s="12">
        <f t="shared" si="0"/>
        <v>45600</v>
      </c>
    </row>
    <row r="25" spans="1:1">
      <c r="A25" s="12">
        <f t="shared" si="0"/>
        <v>45607</v>
      </c>
    </row>
    <row r="26" spans="1:1">
      <c r="A26" s="12">
        <f t="shared" si="0"/>
        <v>45614</v>
      </c>
    </row>
    <row r="27" spans="1:1">
      <c r="A27" s="12">
        <f t="shared" si="0"/>
        <v>45621</v>
      </c>
    </row>
    <row r="28" spans="1:1">
      <c r="A28" s="12">
        <f t="shared" si="0"/>
        <v>45628</v>
      </c>
    </row>
    <row r="29" spans="1:1">
      <c r="A29" s="12">
        <f t="shared" si="0"/>
        <v>45635</v>
      </c>
    </row>
    <row r="30" spans="1:1">
      <c r="A30" s="12">
        <f t="shared" si="0"/>
        <v>45642</v>
      </c>
    </row>
    <row r="31" spans="1:1">
      <c r="A31" s="12">
        <f t="shared" si="0"/>
        <v>45649</v>
      </c>
    </row>
    <row r="32" spans="1:1">
      <c r="A32" s="12">
        <f t="shared" si="0"/>
        <v>45656</v>
      </c>
    </row>
    <row r="33" spans="1:1">
      <c r="A33" s="12">
        <f t="shared" si="0"/>
        <v>45663</v>
      </c>
    </row>
    <row r="34" spans="1:1">
      <c r="A34" s="12">
        <f t="shared" si="0"/>
        <v>45670</v>
      </c>
    </row>
    <row r="35" spans="1:1">
      <c r="A35" s="12">
        <f t="shared" si="0"/>
        <v>45677</v>
      </c>
    </row>
    <row r="36" spans="1:1">
      <c r="A36" s="12">
        <f t="shared" si="0"/>
        <v>45684</v>
      </c>
    </row>
    <row r="37" spans="1:1">
      <c r="A37" s="12">
        <f t="shared" si="0"/>
        <v>45691</v>
      </c>
    </row>
    <row r="38" spans="1:1">
      <c r="A38" s="12">
        <f t="shared" si="0"/>
        <v>45698</v>
      </c>
    </row>
    <row r="39" spans="1:1">
      <c r="A39" s="12">
        <f t="shared" si="0"/>
        <v>45705</v>
      </c>
    </row>
    <row r="40" spans="1:1">
      <c r="A40" s="12">
        <f t="shared" si="0"/>
        <v>45712</v>
      </c>
    </row>
    <row r="41" spans="1:1">
      <c r="A41" s="12">
        <f t="shared" si="0"/>
        <v>45719</v>
      </c>
    </row>
    <row r="42" spans="1:1">
      <c r="A42" s="12">
        <f t="shared" si="0"/>
        <v>45726</v>
      </c>
    </row>
    <row r="43" spans="1:1">
      <c r="A43" s="12">
        <f t="shared" si="0"/>
        <v>45733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공공시설 방문 현황 관리</vt:lpstr>
      <vt:lpstr>공공시설 방문 현황 관리_원본</vt:lpstr>
      <vt:lpstr>holiday</vt:lpstr>
      <vt:lpstr>holiday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2024-06-16T05:09:43Z</dcterms:modified>
</cp:coreProperties>
</file>