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F0FA596C-2ED0-4852-A406-E757B035D9B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블로거" sheetId="1" r:id="rId1"/>
    <sheet name="모집" sheetId="2" r:id="rId2"/>
    <sheet name="문자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" i="2" l="1"/>
  <c r="Q50" i="2"/>
  <c r="Q51" i="2"/>
  <c r="Q52" i="2"/>
  <c r="Q53" i="2"/>
  <c r="Q54" i="2"/>
  <c r="Q55" i="2"/>
  <c r="X55" i="2" l="1"/>
  <c r="W55" i="2"/>
  <c r="U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X53" i="2"/>
  <c r="W53" i="2"/>
  <c r="U53" i="2"/>
  <c r="R53" i="2"/>
  <c r="X52" i="2"/>
  <c r="W52" i="2"/>
  <c r="U52" i="2"/>
  <c r="X51" i="2"/>
  <c r="W51" i="2"/>
  <c r="U51" i="2"/>
  <c r="R51" i="2"/>
  <c r="X50" i="2"/>
  <c r="W50" i="2"/>
  <c r="U50" i="2"/>
  <c r="R50" i="2"/>
  <c r="X49" i="2"/>
  <c r="W49" i="2"/>
  <c r="U49" i="2"/>
  <c r="R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<sst xmlns="http://schemas.openxmlformats.org/spreadsheetml/2006/main" count="473" uniqueCount="363">
  <si>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</si>
  <si>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</si>
  <si>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</si>
  <si>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</si>
  <si>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</si>
  <si>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</si>
  <si>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</si>
  <si>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</si>
  <si>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</si>
  <si>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</si>
  <si>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</si>
  <si>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</si>
  <si>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</si>
  <si>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</si>
  <si>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</si>
  <si>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</si>
  <si>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</si>
  <si>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</si>
  <si>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</si>
  <si>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</si>
  <si>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</si>
  <si>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</si>
  <si>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</si>
  <si>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</si>
  <si>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</si>
  <si>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</si>
  <si>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</si>
  <si>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</si>
  <si>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</si>
  <si>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</si>
  <si>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</si>
  <si>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</si>
  <si>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</si>
  <si>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</si>
  <si>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</si>
  <si>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</si>
  <si>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</si>
  <si>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</si>
  <si>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</si>
  <si>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</si>
  <si>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</si>
  <si>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</si>
  <si>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</si>
  <si>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</si>
  <si>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</si>
  <si>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</si>
  <si>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</si>
  <si>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</si>
  <si>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</si>
  <si>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</si>
  <si>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</si>
  <si>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</si>
  <si>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</si>
  <si>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</si>
  <si>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</si>
  <si>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</si>
  <si>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</si>
  <si>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</si>
  <si>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</si>
  <si>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</si>
  <si>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</si>
  <si>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</si>
  <si>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</si>
  <si>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</si>
  <si>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</si>
  <si>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</si>
  <si>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</si>
  <si>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</si>
  <si>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</si>
  <si>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</si>
  <si>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</si>
  <si>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</si>
  <si>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</si>
  <si>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</si>
  <si>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</si>
  <si>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</si>
  <si>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</si>
  <si>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</si>
  <si>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</si>
  <si>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</si>
  <si>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</si>
  <si>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</si>
  <si>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</si>
  <si>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</si>
  <si>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</si>
  <si>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</si>
  <si>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</si>
  <si>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</si>
  <si>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</si>
  <si>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</si>
  <si>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</si>
  <si>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</si>
  <si>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</si>
  <si>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</si>
  <si>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</si>
  <si>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</si>
  <si>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</si>
  <si>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</si>
  <si>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</si>
  <si>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</si>
  <si>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</si>
  <si>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</si>
  <si>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</si>
  <si>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</si>
  <si>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</si>
  <si>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</si>
  <si>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</si>
  <si>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</si>
  <si>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</si>
  <si>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</si>
  <si>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</si>
  <si>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</si>
  <si>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</si>
  <si>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</si>
  <si>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</si>
  <si>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</si>
  <si>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</si>
  <si>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</si>
  <si>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</si>
  <si>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</si>
  <si>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</si>
  <si>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</si>
  <si>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</si>
  <si>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</si>
  <si>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</si>
  <si>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</si>
  <si>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</si>
  <si>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</si>
  <si>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</si>
  <si>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</si>
  <si>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</si>
  <si>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</si>
  <si>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</si>
  <si>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</si>
  <si>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</si>
  <si>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</si>
  <si>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</si>
  <si>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</si>
  <si>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</si>
  <si>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</si>
  <si>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</si>
  <si>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</si>
  <si>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</si>
  <si>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</si>
  <si>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</si>
  <si>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</si>
  <si>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</si>
  <si>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</si>
  <si>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</si>
  <si>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</si>
  <si>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</si>
  <si>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</si>
  <si>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</si>
  <si>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</si>
  <si>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</si>
  <si>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</si>
  <si>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</si>
  <si>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</si>
  <si>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</si>
  <si>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</si>
  <si>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</si>
  <si>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</si>
  <si>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</si>
  <si>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</si>
  <si>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</si>
  <si>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</si>
  <si>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</si>
  <si>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</si>
  <si>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</si>
  <si>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</si>
  <si>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</si>
  <si>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</si>
  <si>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</si>
  <si>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</si>
  <si>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</si>
  <si>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</si>
  <si>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</si>
  <si>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</si>
  <si>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</si>
  <si>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</si>
  <si>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</si>
  <si>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</si>
  <si>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</si>
  <si>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</si>
  <si>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</si>
  <si>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</si>
  <si>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</si>
  <si>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</si>
  <si>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</si>
  <si>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</si>
  <si>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</si>
  <si>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</si>
  <si>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</si>
  <si>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</si>
  <si>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</si>
  <si>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</si>
  <si>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</si>
  <si>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</si>
  <si>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</si>
  <si>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</si>
  <si>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</si>
  <si>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</si>
  <si>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</si>
  <si>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</si>
  <si>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</si>
  <si>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</si>
  <si>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</si>
  <si>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</si>
  <si>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</si>
  <si>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</si>
  <si>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</si>
  <si>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</si>
  <si>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</si>
  <si>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</si>
  <si>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</si>
  <si>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</si>
  <si>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</si>
  <si>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</si>
  <si>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</si>
  <si>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</si>
  <si>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</si>
  <si>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</si>
  <si>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</si>
  <si>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</si>
  <si>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</si>
  <si>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</si>
  <si>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</si>
  <si>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</si>
  <si>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</si>
  <si>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</si>
  <si>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</si>
  <si>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</si>
  <si>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</si>
  <si>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</si>
  <si>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</si>
  <si>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</si>
  <si>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</si>
  <si>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</si>
  <si>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</si>
  <si>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</si>
  <si>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</si>
  <si>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</si>
  <si>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</si>
  <si>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</si>
  <si>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</si>
  <si>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</si>
  <si>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</si>
  <si>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</si>
  <si>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</si>
  <si>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</si>
  <si>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</si>
  <si>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</si>
  <si>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</si>
  <si>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</si>
  <si>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</si>
  <si>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</si>
  <si>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</si>
  <si>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</si>
  <si>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</si>
  <si>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</si>
  <si>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</si>
  <si>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</si>
  <si>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</si>
  <si>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</si>
  <si>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</si>
  <si>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</si>
  <si>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</si>
  <si>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</si>
  <si>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</si>
  <si>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</si>
  <si>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</si>
  <si>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</si>
  <si>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</si>
  <si>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</si>
  <si>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</si>
  <si>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</si>
  <si>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</si>
  <si>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</si>
  <si>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</si>
  <si>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</si>
  <si>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</si>
  <si>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</si>
  <si>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</si>
  <si>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</si>
  <si>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</si>
  <si>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</si>
  <si>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</si>
  <si>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</si>
  <si>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</si>
  <si>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</si>
  <si>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</si>
  <si>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</si>
  <si>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</si>
  <si>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</si>
  <si>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</si>
  <si>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</si>
  <si>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</si>
  <si>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</si>
  <si>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</si>
  <si>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</si>
  <si>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</si>
  <si>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</si>
  <si>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</si>
  <si>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</si>
  <si>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</si>
  <si>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</si>
  <si>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</si>
  <si>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</si>
  <si>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</si>
  <si>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</si>
  <si>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</si>
  <si>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</si>
  <si>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</si>
  <si>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</si>
  <si>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</si>
  <si>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</si>
  <si>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</si>
  <si>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</si>
  <si>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</si>
  <si>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</si>
  <si>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</si>
  <si>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</si>
  <si>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</si>
  <si>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</si>
  <si>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</si>
  <si>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</si>
  <si>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</si>
  <si>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</si>
  <si>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</si>
  <si>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</si>
  <si>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</si>
  <si>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</si>
  <si>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</si>
  <si>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</si>
  <si>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</si>
  <si>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</si>
  <si>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</si>
  <si>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</si>
  <si>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</si>
  <si>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</si>
  <si>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</si>
  <si>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</si>
  <si>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</si>
  <si>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</si>
  <si>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</si>
  <si>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</si>
  <si>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</si>
  <si>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</si>
  <si>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</si>
  <si>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</si>
  <si>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</si>
  <si>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</si>
  <si>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</si>
  <si>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</si>
  <si>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</si>
  <si>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</si>
  <si>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</si>
  <si>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</si>
  <si>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</si>
  <si>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</si>
  <si>
    <t>3만원식사권으로 4명와서 15만원 먹고감.</t>
    <phoneticPr fontId="1" type="noConversion"/>
  </si>
  <si>
    <t>?</t>
    <phoneticPr fontId="1" type="noConversion"/>
  </si>
  <si>
    <t xml:space="preserve">  6월27일
~7월25일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</si>
</sst>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3" Type="http://schemas.openxmlformats.org/officeDocument/2006/relationships/hyperlink" Target="http://blog.naver.com/lucydias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7" Type="http://schemas.openxmlformats.org/officeDocument/2006/relationships/hyperlink" Target="http://blog.naver.com/nir1115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0" Type="http://schemas.openxmlformats.org/officeDocument/2006/relationships/hyperlink" Target="https://m.blog.naver.com/lanijung/221871299284" TargetMode="External"/><Relationship Id="rId29" Type="http://schemas.openxmlformats.org/officeDocument/2006/relationships/hyperlink" Target="https://m.blog.naver.com/lucydias/221918304219" TargetMode="External"/><Relationship Id="rId41" Type="http://schemas.openxmlformats.org/officeDocument/2006/relationships/hyperlink" Target="https://m.blog.naver.com/mycst107/221989247217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blog.naver.com/mycst107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="70" zoomScaleNormal="70" workbookViewId="0">
      <selection activeCell="O9" sqref="O9"/>
    </sheetView>
  </sheetViews>
  <sheetFormatPr defaultRowHeight="16.5" x14ac:dyDescent="0.3"/>
  <cols>
    <col min="1" max="1" width="4" customWidth="1"/>
    <col min="2" max="2" width="5.5" style="8" bestFit="1" customWidth="1"/>
    <col min="3" max="3" width="15.125" bestFit="1" customWidth="1"/>
    <col min="4" max="4" width="14.375" bestFit="1" customWidth="1"/>
    <col min="6" max="6" width="11.125" style="8" bestFit="1" customWidth="1"/>
    <col min="7" max="7" width="20.375" bestFit="1" customWidth="1"/>
    <col min="8" max="9" width="11.25" bestFit="1" customWidth="1"/>
    <col min="10" max="10" width="15.875" bestFit="1" customWidth="1"/>
    <col min="11" max="11" width="32.375" bestFit="1" customWidth="1"/>
    <col min="12" max="12" width="23.75" customWidth="1"/>
    <col min="13" max="13" width="11" bestFit="1" customWidth="1"/>
    <col min="15" max="15" width="41.625" customWidth="1"/>
  </cols>
  <sheetData>
    <row r="1" spans="1:15" x14ac:dyDescent="0.3">
      <c r="C1" t="s">
        <v>45</v>
      </c>
      <c r="D1" s="19" t="s">
        <v>44</v>
      </c>
    </row>
    <row r="2" spans="1:15" s="11" customFormat="1" ht="33" x14ac:dyDescent="0.3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3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3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3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3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3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3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3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3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5"/>
  <sheetViews>
    <sheetView tabSelected="1" zoomScale="70" zoomScaleNormal="70" workbookViewId="0">
      <pane ySplit="3" topLeftCell="A25" activePane="bottomLeft" state="frozen"/>
      <selection pane="bottomLeft" activeCell="J59" sqref="J59"/>
    </sheetView>
  </sheetViews>
  <sheetFormatPr defaultRowHeight="18" customHeight="1" outlineLevelCol="1" x14ac:dyDescent="0.3"/>
  <cols>
    <col min="1" max="1" width="9" style="13"/>
    <col min="2" max="2" width="5.5" style="13" bestFit="1" customWidth="1"/>
    <col min="3" max="3" width="15.25" style="15" customWidth="1" outlineLevel="1"/>
    <col min="4" max="4" width="11.5" style="15" customWidth="1" outlineLevel="1"/>
    <col min="5" max="6" width="9.25" style="13" customWidth="1" outlineLevel="1"/>
    <col min="7" max="7" width="5.875" style="25" customWidth="1"/>
    <col min="8" max="8" width="11.625" style="4" bestFit="1" customWidth="1" collapsed="1"/>
    <col min="9" max="9" width="11.625" style="4" bestFit="1" customWidth="1"/>
    <col min="10" max="10" width="15" style="4" bestFit="1" customWidth="1"/>
    <col min="11" max="11" width="34.125" style="15" bestFit="1" customWidth="1"/>
    <col min="12" max="13" width="5.25" style="33" customWidth="1" collapsed="1"/>
    <col min="14" max="14" width="11.625" style="4" bestFit="1" customWidth="1"/>
    <col min="15" max="15" width="6.375" style="4" bestFit="1" customWidth="1"/>
    <col min="16" max="16" width="22.125" style="4" bestFit="1" customWidth="1"/>
    <col min="17" max="18" width="4" style="4" bestFit="1" customWidth="1" collapsed="1"/>
    <col min="19" max="19" width="18.5" style="15" bestFit="1" customWidth="1"/>
    <col min="20" max="20" width="10.375" style="13" bestFit="1" customWidth="1"/>
    <col min="21" max="21" width="26.5" style="4" customWidth="1"/>
    <col min="22" max="22" width="27.625" style="4" bestFit="1" customWidth="1"/>
    <col min="23" max="24" width="11.5" style="4" customWidth="1"/>
    <col min="25" max="25" width="12.25" style="4" bestFit="1" customWidth="1"/>
    <col min="26" max="16384" width="9" style="4"/>
  </cols>
  <sheetData>
    <row r="1" spans="1:24" ht="18" customHeight="1" x14ac:dyDescent="0.3">
      <c r="A1" s="10" t="s">
        <v>138</v>
      </c>
      <c r="B1" s="16">
        <f>COUNTIF(G:G,"Y") +COUNTIF(G:G,"N")</f>
        <v>33</v>
      </c>
      <c r="G1" s="13"/>
      <c r="K1" s="4" t="s">
        <v>157</v>
      </c>
      <c r="N1" s="7">
        <f ca="1">TODAY()</f>
        <v>44028</v>
      </c>
      <c r="P1" s="7"/>
    </row>
    <row r="2" spans="1:24" ht="16.5" x14ac:dyDescent="0.3">
      <c r="A2" s="10" t="s">
        <v>139</v>
      </c>
      <c r="B2" s="16">
        <f>COUNTIF(G:G,"N")</f>
        <v>3</v>
      </c>
      <c r="U2" s="10" t="s">
        <v>140</v>
      </c>
      <c r="V2" s="29" t="s">
        <v>44</v>
      </c>
    </row>
    <row r="3" spans="1:24" ht="33" x14ac:dyDescent="0.3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3">
      <c r="A4" s="94" t="s">
        <v>27</v>
      </c>
      <c r="B4" s="97">
        <v>1</v>
      </c>
      <c r="C4" s="82" t="s">
        <v>22</v>
      </c>
      <c r="D4" s="82" t="s">
        <v>22</v>
      </c>
      <c r="E4" s="82">
        <v>4</v>
      </c>
      <c r="F4" s="82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>COUNTIF(H:H,H4)</f>
        <v>1</v>
      </c>
      <c r="R4" s="37">
        <f>COUNTIFS(H:H,H4,P:P,"&lt;&gt;")</f>
        <v>1</v>
      </c>
      <c r="S4" s="31" t="s">
        <v>141</v>
      </c>
      <c r="T4" s="30"/>
      <c r="U4" s="23" t="str">
        <f t="shared" ref="U4:U36" si="0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3">
      <c r="A5" s="95"/>
      <c r="B5" s="98"/>
      <c r="C5" s="83"/>
      <c r="D5" s="83"/>
      <c r="E5" s="83"/>
      <c r="F5" s="83"/>
      <c r="G5" s="27" t="str">
        <f t="shared" ref="G5:G54" si="1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>COUNTIF(H:H,H5)</f>
        <v>2</v>
      </c>
      <c r="R5" s="37">
        <f>COUNTIFS(H:H,H5,P:P,"&lt;&gt;")</f>
        <v>1</v>
      </c>
      <c r="S5" s="31" t="s">
        <v>141</v>
      </c>
      <c r="T5" s="30"/>
      <c r="U5" s="23" t="str">
        <f t="shared" si="0"/>
        <v/>
      </c>
      <c r="V5" s="1"/>
      <c r="W5" s="31" t="str">
        <f t="shared" ref="W5:W36" si="2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3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3">
      <c r="A6" s="95"/>
      <c r="B6" s="98"/>
      <c r="C6" s="83"/>
      <c r="D6" s="83"/>
      <c r="E6" s="83"/>
      <c r="F6" s="83"/>
      <c r="G6" s="27" t="str">
        <f t="shared" si="1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>COUNTIF(H:H,H6)</f>
        <v>1</v>
      </c>
      <c r="R6" s="37">
        <f>COUNTIFS(H:H,H6,P:P,"&lt;&gt;")</f>
        <v>1</v>
      </c>
      <c r="S6" s="31" t="s">
        <v>141</v>
      </c>
      <c r="T6" s="30" t="s">
        <v>146</v>
      </c>
      <c r="U6" s="23" t="str">
        <f t="shared" si="0"/>
        <v>서해박속낙지 예약정보
블로거 : Lug 카리에나 (이유경)
핸드폰 : 010-2106-0260
예약일 : 2020-03-29 16:00</v>
      </c>
      <c r="V6" s="1"/>
      <c r="W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3">
      <c r="A7" s="96"/>
      <c r="B7" s="99"/>
      <c r="C7" s="84"/>
      <c r="D7" s="84"/>
      <c r="E7" s="84"/>
      <c r="F7" s="84"/>
      <c r="G7" s="27" t="str">
        <f t="shared" si="1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>COUNTIF(H:H,H7)</f>
        <v>2</v>
      </c>
      <c r="R7" s="37">
        <f>COUNTIFS(H:H,H7,P:P,"&lt;&gt;")</f>
        <v>0</v>
      </c>
      <c r="S7" s="31" t="s">
        <v>141</v>
      </c>
      <c r="T7" s="30"/>
      <c r="U7" s="23" t="str">
        <f t="shared" si="0"/>
        <v/>
      </c>
      <c r="V7" s="1"/>
      <c r="W7" s="31" t="str">
        <f t="shared" si="2"/>
        <v/>
      </c>
      <c r="X7" s="31" t="str">
        <f t="shared" si="3"/>
        <v/>
      </c>
    </row>
    <row r="8" spans="1:24" s="14" customFormat="1" ht="18" customHeight="1" x14ac:dyDescent="0.3">
      <c r="A8" s="82" t="s">
        <v>26</v>
      </c>
      <c r="B8" s="18">
        <v>1</v>
      </c>
      <c r="C8" s="88" t="s">
        <v>20</v>
      </c>
      <c r="D8" s="88" t="s">
        <v>59</v>
      </c>
      <c r="E8" s="82">
        <v>4</v>
      </c>
      <c r="F8" s="91" t="s">
        <v>55</v>
      </c>
      <c r="G8" s="27" t="str">
        <f t="shared" si="1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>COUNTIF(H:H,H8)</f>
        <v>1</v>
      </c>
      <c r="R8" s="37">
        <f>COUNTIFS(H:H,H8,P:P,"&lt;&gt;")</f>
        <v>1</v>
      </c>
      <c r="S8" s="31" t="s">
        <v>143</v>
      </c>
      <c r="T8" s="30"/>
      <c r="U8" s="23" t="str">
        <f t="shared" si="0"/>
        <v>서해박속낙지 예약정보
블로거 : 맑음이네(박진선)
핸드폰 : 010-5122-6045
예약일 : 2020-03-22 11:00</v>
      </c>
      <c r="V8" s="1" t="s">
        <v>34</v>
      </c>
      <c r="W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3">
      <c r="A9" s="83"/>
      <c r="B9" s="18">
        <v>2</v>
      </c>
      <c r="C9" s="89"/>
      <c r="D9" s="89"/>
      <c r="E9" s="83"/>
      <c r="F9" s="92"/>
      <c r="G9" s="27" t="str">
        <f t="shared" si="1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>COUNTIF(H:H,H9)</f>
        <v>1</v>
      </c>
      <c r="R9" s="37">
        <f>COUNTIFS(H:H,H9,P:P,"&lt;&gt;")</f>
        <v>1</v>
      </c>
      <c r="S9" s="31" t="s">
        <v>141</v>
      </c>
      <c r="T9" s="30" t="s">
        <v>145</v>
      </c>
      <c r="U9" s="23" t="str">
        <f t="shared" si="0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3">
      <c r="A10" s="83"/>
      <c r="B10" s="18">
        <v>3</v>
      </c>
      <c r="C10" s="89"/>
      <c r="D10" s="89"/>
      <c r="E10" s="83"/>
      <c r="F10" s="92"/>
      <c r="G10" s="27" t="str">
        <f t="shared" si="1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>COUNTIF(H:H,H10)</f>
        <v>3</v>
      </c>
      <c r="R10" s="37">
        <f>COUNTIFS(H:H,H10,P:P,"&lt;&gt;")</f>
        <v>1</v>
      </c>
      <c r="S10" s="31" t="s">
        <v>141</v>
      </c>
      <c r="T10" s="30"/>
      <c r="U10" s="23" t="str">
        <f t="shared" si="0"/>
        <v>서해박속낙지 예약정보
블로거 : 감사연구소(이상진)
핸드폰 : 010-8512-7157
예약일 : 2020-03-27 16:00</v>
      </c>
      <c r="V10" s="26"/>
      <c r="W1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3">
      <c r="A11" s="84"/>
      <c r="B11" s="18">
        <v>4</v>
      </c>
      <c r="C11" s="90"/>
      <c r="D11" s="90"/>
      <c r="E11" s="84"/>
      <c r="F11" s="93"/>
      <c r="G11" s="27" t="str">
        <f t="shared" si="1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>COUNTIF(H:H,H11)</f>
        <v>1</v>
      </c>
      <c r="R11" s="37">
        <f>COUNTIFS(H:H,H11,P:P,"&lt;&gt;")</f>
        <v>1</v>
      </c>
      <c r="S11" s="31" t="s">
        <v>141</v>
      </c>
      <c r="T11" s="30"/>
      <c r="U11" s="23" t="str">
        <f t="shared" si="0"/>
        <v>서해박속낙지 예약정보
블로거 : 싱지(신지연)
핸드폰 : 010-7711-6331
예약일 : 2020-04-11 19:00</v>
      </c>
      <c r="V11" s="26"/>
      <c r="W1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3">
      <c r="A12" s="21" t="s">
        <v>46</v>
      </c>
      <c r="B12" s="21">
        <v>1</v>
      </c>
      <c r="C12" s="82" t="s">
        <v>57</v>
      </c>
      <c r="D12" s="82" t="s">
        <v>58</v>
      </c>
      <c r="E12" s="82">
        <v>10</v>
      </c>
      <c r="F12" s="82" t="s">
        <v>56</v>
      </c>
      <c r="G12" s="27" t="str">
        <f t="shared" si="1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>COUNTIF(H:H,H12)</f>
        <v>1</v>
      </c>
      <c r="R12" s="37">
        <f>COUNTIFS(H:H,H12,P:P,"&lt;&gt;")</f>
        <v>0</v>
      </c>
      <c r="S12" s="38"/>
      <c r="T12" s="7"/>
      <c r="U12" s="23" t="str">
        <f t="shared" si="0"/>
        <v/>
      </c>
      <c r="V12" s="26"/>
      <c r="W12" s="31" t="str">
        <f t="shared" si="2"/>
        <v/>
      </c>
      <c r="X12" s="31" t="str">
        <f t="shared" si="3"/>
        <v/>
      </c>
    </row>
    <row r="13" spans="1:24" s="14" customFormat="1" ht="18" customHeight="1" x14ac:dyDescent="0.3">
      <c r="A13" s="21" t="s">
        <v>46</v>
      </c>
      <c r="B13" s="21">
        <v>2</v>
      </c>
      <c r="C13" s="83"/>
      <c r="D13" s="83"/>
      <c r="E13" s="83"/>
      <c r="F13" s="83"/>
      <c r="G13" s="27" t="str">
        <f t="shared" si="1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>COUNTIF(H:H,H13)</f>
        <v>1</v>
      </c>
      <c r="R13" s="37">
        <f>COUNTIFS(H:H,H13,P:P,"&lt;&gt;")</f>
        <v>1</v>
      </c>
      <c r="S13" s="31" t="s">
        <v>141</v>
      </c>
      <c r="T13" s="30" t="s">
        <v>145</v>
      </c>
      <c r="U13" s="23" t="str">
        <f t="shared" si="0"/>
        <v>서해박속낙지 예약정보
블로거 : 꽃들에게(서가영)
핸드폰 : 010-8527-7563
예약일 : 2020-04-19 18:00</v>
      </c>
      <c r="V13" s="26" t="s">
        <v>162</v>
      </c>
      <c r="W13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3">
      <c r="A14" s="21" t="s">
        <v>46</v>
      </c>
      <c r="B14" s="21">
        <v>3</v>
      </c>
      <c r="C14" s="83"/>
      <c r="D14" s="83"/>
      <c r="E14" s="83"/>
      <c r="F14" s="83"/>
      <c r="G14" s="27" t="str">
        <f t="shared" si="1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>COUNTIF(H:H,H14)</f>
        <v>1</v>
      </c>
      <c r="R14" s="37">
        <f>COUNTIFS(H:H,H14,P:P,"&lt;&gt;")</f>
        <v>1</v>
      </c>
      <c r="S14" s="31"/>
      <c r="T14" s="7"/>
      <c r="U14" s="23" t="str">
        <f t="shared" si="0"/>
        <v>서해박속낙지 예약정보
블로거 : 하마찡(김하현)
핸드폰 : 010-3322-9765
예약일 : 2020-04-17 20:00</v>
      </c>
      <c r="V14" s="26"/>
      <c r="W1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3">
      <c r="A15" s="21" t="s">
        <v>46</v>
      </c>
      <c r="B15" s="21">
        <v>4</v>
      </c>
      <c r="C15" s="83"/>
      <c r="D15" s="83"/>
      <c r="E15" s="83"/>
      <c r="F15" s="83"/>
      <c r="G15" s="27" t="str">
        <f t="shared" si="1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>COUNTIF(H:H,H15)</f>
        <v>1</v>
      </c>
      <c r="R15" s="37">
        <f>COUNTIFS(H:H,H15,P:P,"&lt;&gt;")</f>
        <v>1</v>
      </c>
      <c r="S15" s="31" t="s">
        <v>142</v>
      </c>
      <c r="T15" s="30" t="s">
        <v>145</v>
      </c>
      <c r="U15" s="23" t="str">
        <f t="shared" si="0"/>
        <v>서해박속낙지 예약정보
블로거 : 분양맨(김미연)
핸드폰 : 010-9579-0811
예약일 : 2020-04-11 14:00</v>
      </c>
      <c r="V15" s="26"/>
      <c r="W1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3">
      <c r="A16" s="21" t="s">
        <v>46</v>
      </c>
      <c r="B16" s="21">
        <v>5</v>
      </c>
      <c r="C16" s="83"/>
      <c r="D16" s="83"/>
      <c r="E16" s="83"/>
      <c r="F16" s="83"/>
      <c r="G16" s="27" t="str">
        <f t="shared" si="1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>COUNTIF(H:H,H16)</f>
        <v>1</v>
      </c>
      <c r="R16" s="37">
        <f>COUNTIFS(H:H,H16,P:P,"&lt;&gt;")</f>
        <v>1</v>
      </c>
      <c r="S16" s="31" t="s">
        <v>163</v>
      </c>
      <c r="T16" s="30" t="s">
        <v>145</v>
      </c>
      <c r="U16" s="23" t="str">
        <f t="shared" si="0"/>
        <v>서해박속낙지 예약정보
블로거 : 매일오름쏭(채송화)
핸드폰 : 010-2609-7193
예약일 : 2020-04-25 14:00</v>
      </c>
      <c r="V16" s="26" t="s">
        <v>164</v>
      </c>
      <c r="W1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3">
      <c r="A17" s="21" t="s">
        <v>46</v>
      </c>
      <c r="B17" s="21">
        <v>6</v>
      </c>
      <c r="C17" s="83"/>
      <c r="D17" s="83"/>
      <c r="E17" s="83"/>
      <c r="F17" s="83"/>
      <c r="G17" s="27" t="str">
        <f t="shared" si="1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>COUNTIF(H:H,H17)</f>
        <v>2</v>
      </c>
      <c r="R17" s="37">
        <f>COUNTIFS(H:H,H17,P:P,"&lt;&gt;")</f>
        <v>1</v>
      </c>
      <c r="S17" s="38"/>
      <c r="T17" s="7"/>
      <c r="U17" s="23" t="str">
        <f t="shared" si="0"/>
        <v>서해박속낙지 예약정보
블로거 : 까르히(박가희)
핸드폰 : 010-6310-4697
예약일 : 2020-04-26 14:00</v>
      </c>
      <c r="V17" s="26"/>
      <c r="W1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3">
      <c r="A18" s="21" t="s">
        <v>46</v>
      </c>
      <c r="B18" s="21">
        <v>7</v>
      </c>
      <c r="C18" s="83"/>
      <c r="D18" s="83"/>
      <c r="E18" s="83"/>
      <c r="F18" s="83"/>
      <c r="G18" s="27" t="str">
        <f t="shared" si="1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>COUNTIF(H:H,H18)</f>
        <v>1</v>
      </c>
      <c r="R18" s="37">
        <f>COUNTIFS(H:H,H18,P:P,"&lt;&gt;")</f>
        <v>1</v>
      </c>
      <c r="S18" s="31" t="s">
        <v>160</v>
      </c>
      <c r="T18" s="7"/>
      <c r="U18" s="23" t="str">
        <f t="shared" si="0"/>
        <v>서해박속낙지 예약정보
블로거 : 뉴네네잉(임윤혜)
핸드폰 : :010-6357-7536
예약일 : 2020-04-18 19:00</v>
      </c>
      <c r="V18" s="26" t="s">
        <v>161</v>
      </c>
      <c r="W1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3">
      <c r="A19" s="21" t="s">
        <v>46</v>
      </c>
      <c r="B19" s="21">
        <v>8</v>
      </c>
      <c r="C19" s="83"/>
      <c r="D19" s="83"/>
      <c r="E19" s="83"/>
      <c r="F19" s="83"/>
      <c r="G19" s="27" t="str">
        <f t="shared" si="1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>COUNTIF(H:H,H19)</f>
        <v>1</v>
      </c>
      <c r="R19" s="37">
        <f>COUNTIFS(H:H,H19,P:P,"&lt;&gt;")</f>
        <v>1</v>
      </c>
      <c r="S19" s="31" t="s">
        <v>233</v>
      </c>
      <c r="T19" s="7"/>
      <c r="U19" s="23" t="str">
        <f t="shared" si="0"/>
        <v>서해박속낙지 예약정보
블로거 : 리미리미(박혜림)
핸드폰 : 010-9396-4428
예약일 : 2020-04-19 17:00</v>
      </c>
      <c r="V19" s="26"/>
      <c r="W1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3">
      <c r="A20" s="21" t="s">
        <v>46</v>
      </c>
      <c r="B20" s="21">
        <v>9</v>
      </c>
      <c r="C20" s="83"/>
      <c r="D20" s="83"/>
      <c r="E20" s="83"/>
      <c r="F20" s="83"/>
      <c r="G20" s="27" t="str">
        <f t="shared" si="1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>COUNTIF(H:H,H20)</f>
        <v>1</v>
      </c>
      <c r="R20" s="37">
        <f>COUNTIFS(H:H,H20,P:P,"&lt;&gt;")</f>
        <v>1</v>
      </c>
      <c r="S20" s="38"/>
      <c r="T20" s="7"/>
      <c r="U20" s="23" t="str">
        <f t="shared" si="0"/>
        <v>서해박속낙지 예약정보
블로거 : 은빛게자리 (김민영)
핸드폰 : 010-7366-5122
예약일 : 2020-04-29 15:00</v>
      </c>
      <c r="V20" s="26"/>
      <c r="W2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3">
      <c r="A21" s="21" t="s">
        <v>46</v>
      </c>
      <c r="B21" s="21">
        <v>10</v>
      </c>
      <c r="C21" s="84"/>
      <c r="D21" s="84"/>
      <c r="E21" s="84"/>
      <c r="F21" s="84"/>
      <c r="G21" s="27" t="str">
        <f t="shared" si="1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>COUNTIF(H:H,H21)</f>
        <v>1</v>
      </c>
      <c r="R21" s="37">
        <f>COUNTIFS(H:H,H21,P:P,"&lt;&gt;")</f>
        <v>0</v>
      </c>
      <c r="S21" s="38"/>
      <c r="T21" s="7"/>
      <c r="U21" s="23" t="str">
        <f t="shared" si="0"/>
        <v/>
      </c>
      <c r="V21" s="3" t="s">
        <v>155</v>
      </c>
      <c r="W21" s="31" t="str">
        <f t="shared" si="2"/>
        <v/>
      </c>
      <c r="X21" s="31" t="str">
        <f t="shared" si="3"/>
        <v/>
      </c>
      <c r="Y21" s="7">
        <v>43941</v>
      </c>
      <c r="Z21" s="14" t="s">
        <v>238</v>
      </c>
    </row>
    <row r="22" spans="1:26" s="14" customFormat="1" ht="18" customHeight="1" x14ac:dyDescent="0.3">
      <c r="A22" s="85" t="s">
        <v>188</v>
      </c>
      <c r="B22" s="21">
        <v>1</v>
      </c>
      <c r="C22" s="82" t="s">
        <v>166</v>
      </c>
      <c r="D22" s="82" t="s">
        <v>167</v>
      </c>
      <c r="E22" s="82">
        <v>5</v>
      </c>
      <c r="F22" s="82" t="s">
        <v>168</v>
      </c>
      <c r="G22" s="27" t="str">
        <f t="shared" si="1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>COUNTIF(H:H,H22)</f>
        <v>1</v>
      </c>
      <c r="R22" s="37">
        <f>COUNTIFS(H:H,H22,P:P,"&lt;&gt;")</f>
        <v>1</v>
      </c>
      <c r="S22" s="38"/>
      <c r="T22" s="30" t="s">
        <v>145</v>
      </c>
      <c r="U22" s="23" t="str">
        <f t="shared" si="0"/>
        <v>서해박속낙지 예약정보
블로거 : 고고무브고(김온새)
핸드폰 : 010-7705-5979
예약일 : 2020-05-26 11:00</v>
      </c>
      <c r="V22" s="42" t="s">
        <v>277</v>
      </c>
      <c r="W2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3">
      <c r="A23" s="86"/>
      <c r="B23" s="21">
        <v>2</v>
      </c>
      <c r="C23" s="83"/>
      <c r="D23" s="83"/>
      <c r="E23" s="83"/>
      <c r="F23" s="83"/>
      <c r="G23" s="27" t="str">
        <f t="shared" si="1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>COUNTIF(H:H,H23)</f>
        <v>2</v>
      </c>
      <c r="R23" s="37">
        <f>COUNTIFS(H:H,H23,P:P,"&lt;&gt;")</f>
        <v>1</v>
      </c>
      <c r="S23" s="38"/>
      <c r="T23" s="7"/>
      <c r="U23" s="23" t="str">
        <f t="shared" si="0"/>
        <v/>
      </c>
      <c r="V23" s="26"/>
      <c r="W23" s="31" t="str">
        <f t="shared" si="2"/>
        <v/>
      </c>
      <c r="X23" s="31" t="str">
        <f t="shared" si="3"/>
        <v/>
      </c>
    </row>
    <row r="24" spans="1:26" ht="18" customHeight="1" x14ac:dyDescent="0.3">
      <c r="A24" s="86"/>
      <c r="B24" s="21">
        <v>3</v>
      </c>
      <c r="C24" s="83"/>
      <c r="D24" s="83"/>
      <c r="E24" s="83"/>
      <c r="F24" s="83"/>
      <c r="G24" s="27" t="str">
        <f t="shared" si="1"/>
        <v>Y</v>
      </c>
      <c r="H24" s="22" t="s">
        <v>177</v>
      </c>
      <c r="I24" s="41" t="s">
        <v>178</v>
      </c>
      <c r="J24" s="22" t="s">
        <v>179</v>
      </c>
      <c r="K24" s="28" t="s">
        <v>180</v>
      </c>
      <c r="L24" s="28" t="s">
        <v>291</v>
      </c>
      <c r="M24" s="28"/>
      <c r="N24" s="7">
        <v>43975</v>
      </c>
      <c r="O24" s="7" t="s">
        <v>232</v>
      </c>
      <c r="P24" s="3">
        <v>43975.5</v>
      </c>
      <c r="Q24" s="37">
        <f>COUNTIF(H:H,H24)</f>
        <v>1</v>
      </c>
      <c r="R24" s="37">
        <f>COUNTIFS(H:H,H24,P:P,"&lt;&gt;")</f>
        <v>1</v>
      </c>
      <c r="S24" s="38" t="s">
        <v>231</v>
      </c>
      <c r="T24" s="7"/>
      <c r="U24" s="23" t="str">
        <f t="shared" si="0"/>
        <v>서해박속낙지 예약정보
블로거 : Elin mom(박신해)
핸드폰 : 010-5031-1533
예약일 : 2020-05-24 12:00</v>
      </c>
      <c r="V24" s="26" t="s">
        <v>236</v>
      </c>
      <c r="W2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3">
      <c r="A25" s="86"/>
      <c r="B25" s="21">
        <v>4</v>
      </c>
      <c r="C25" s="83"/>
      <c r="D25" s="83"/>
      <c r="E25" s="83"/>
      <c r="F25" s="83"/>
      <c r="G25" s="27" t="str">
        <f t="shared" si="1"/>
        <v>Y</v>
      </c>
      <c r="H25" s="22" t="s">
        <v>181</v>
      </c>
      <c r="I25" s="41" t="s">
        <v>182</v>
      </c>
      <c r="J25" s="22" t="s">
        <v>183</v>
      </c>
      <c r="K25" s="28" t="s">
        <v>348</v>
      </c>
      <c r="L25" s="28" t="s">
        <v>356</v>
      </c>
      <c r="M25" s="28"/>
      <c r="N25" s="7">
        <v>43975</v>
      </c>
      <c r="O25" s="7" t="s">
        <v>149</v>
      </c>
      <c r="P25" s="3">
        <v>43980.541666666664</v>
      </c>
      <c r="Q25" s="37">
        <f>COUNTIF(H:H,H25)</f>
        <v>2</v>
      </c>
      <c r="R25" s="37">
        <f>COUNTIFS(H:H,H25,P:P,"&lt;&gt;")</f>
        <v>1</v>
      </c>
      <c r="S25" s="38" t="s">
        <v>276</v>
      </c>
      <c r="T25" s="30" t="s">
        <v>145</v>
      </c>
      <c r="U25" s="23" t="str">
        <f t="shared" si="0"/>
        <v>서해박속낙지 예약정보
블로거 : 로또 둥이맘(김지영)
핸드폰 : 010-2420-5227
예약일 : 2020-05-29 13:00</v>
      </c>
      <c r="V25" s="42" t="s">
        <v>278</v>
      </c>
      <c r="W2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3">
      <c r="A26" s="87"/>
      <c r="B26" s="21">
        <v>5</v>
      </c>
      <c r="C26" s="84"/>
      <c r="D26" s="84"/>
      <c r="E26" s="84"/>
      <c r="F26" s="84"/>
      <c r="G26" s="27" t="str">
        <f t="shared" si="1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>COUNTIF(H:H,H26)</f>
        <v>2</v>
      </c>
      <c r="R26" s="37">
        <f>COUNTIFS(H:H,H26,P:P,"&lt;&gt;")</f>
        <v>0</v>
      </c>
      <c r="S26" s="38"/>
      <c r="T26" s="7"/>
      <c r="U26" s="23" t="str">
        <f t="shared" si="0"/>
        <v/>
      </c>
      <c r="V26" s="26"/>
      <c r="W26" s="31" t="str">
        <f t="shared" si="2"/>
        <v/>
      </c>
      <c r="X26" s="31" t="str">
        <f t="shared" si="3"/>
        <v/>
      </c>
    </row>
    <row r="27" spans="1:26" s="14" customFormat="1" ht="18" customHeight="1" x14ac:dyDescent="0.3">
      <c r="A27" s="79" t="s">
        <v>189</v>
      </c>
      <c r="B27" s="21">
        <v>1</v>
      </c>
      <c r="C27" s="82" t="s">
        <v>229</v>
      </c>
      <c r="D27" s="82" t="s">
        <v>227</v>
      </c>
      <c r="E27" s="82">
        <v>10</v>
      </c>
      <c r="F27" s="82" t="s">
        <v>228</v>
      </c>
      <c r="G27" s="27" t="str">
        <f t="shared" si="1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340</v>
      </c>
      <c r="M27" s="28"/>
      <c r="N27" s="7">
        <v>43991</v>
      </c>
      <c r="O27" s="7" t="s">
        <v>149</v>
      </c>
      <c r="P27" s="3">
        <v>43994.791666666664</v>
      </c>
      <c r="Q27" s="37">
        <f>COUNTIF(H:H,H27)</f>
        <v>1</v>
      </c>
      <c r="R27" s="37">
        <f>COUNTIFS(H:H,H27,P:P,"&lt;&gt;")</f>
        <v>1</v>
      </c>
      <c r="S27" s="38"/>
      <c r="T27" s="7"/>
      <c r="U27" s="23" t="str">
        <f t="shared" si="0"/>
        <v>서해박속낙지 예약정보
블로거 : 고메민쓰(박영민)
핸드폰 : 010-6450-5204
예약일 : 2020-06-12 19:00</v>
      </c>
      <c r="V27" s="26"/>
      <c r="W2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3">
      <c r="A28" s="80"/>
      <c r="B28" s="21">
        <v>2</v>
      </c>
      <c r="C28" s="83"/>
      <c r="D28" s="83"/>
      <c r="E28" s="83"/>
      <c r="F28" s="83"/>
      <c r="G28" s="27" t="str">
        <f t="shared" si="1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>COUNTIF(H:H,H28)</f>
        <v>1</v>
      </c>
      <c r="R28" s="37">
        <f>COUNTIFS(H:H,H28,P:P,"&lt;&gt;")</f>
        <v>0</v>
      </c>
      <c r="S28" s="38"/>
      <c r="T28" s="7"/>
      <c r="U28" s="23" t="str">
        <f t="shared" si="0"/>
        <v/>
      </c>
      <c r="V28" s="26"/>
      <c r="W28" s="31" t="str">
        <f t="shared" si="2"/>
        <v/>
      </c>
      <c r="X28" s="31" t="str">
        <f t="shared" si="3"/>
        <v/>
      </c>
    </row>
    <row r="29" spans="1:26" ht="18" customHeight="1" x14ac:dyDescent="0.3">
      <c r="A29" s="80"/>
      <c r="B29" s="21">
        <v>3</v>
      </c>
      <c r="C29" s="83"/>
      <c r="D29" s="83"/>
      <c r="E29" s="83"/>
      <c r="F29" s="83"/>
      <c r="G29" s="27" t="str">
        <f t="shared" si="1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357</v>
      </c>
      <c r="M29" s="28"/>
      <c r="N29" s="7">
        <v>43973</v>
      </c>
      <c r="O29" s="7" t="s">
        <v>150</v>
      </c>
      <c r="P29" s="3">
        <v>43974.833333333336</v>
      </c>
      <c r="Q29" s="37">
        <f>COUNTIF(H:H,H29)</f>
        <v>2</v>
      </c>
      <c r="R29" s="37">
        <f>COUNTIFS(H:H,H29,P:P,"&lt;&gt;")</f>
        <v>1</v>
      </c>
      <c r="S29" s="38" t="s">
        <v>235</v>
      </c>
      <c r="T29" s="7"/>
      <c r="U29" s="23" t="str">
        <f t="shared" si="0"/>
        <v>서해박속낙지 예약정보
블로거 : 하브쳐(박정민)
핸드폰 : 010-8613-6397
예약일 : 2020-05-23 20:00</v>
      </c>
      <c r="V29" s="26" t="s">
        <v>230</v>
      </c>
      <c r="W2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3">
      <c r="A30" s="80"/>
      <c r="B30" s="21">
        <v>4</v>
      </c>
      <c r="C30" s="83"/>
      <c r="D30" s="83"/>
      <c r="E30" s="83"/>
      <c r="F30" s="83"/>
      <c r="G30" s="27" t="str">
        <f t="shared" si="1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>COUNTIF(H:H,H30)</f>
        <v>2</v>
      </c>
      <c r="R30" s="37">
        <f>COUNTIFS(H:H,H30,P:P,"&lt;&gt;")</f>
        <v>1</v>
      </c>
      <c r="S30" s="38" t="s">
        <v>233</v>
      </c>
      <c r="T30" s="7"/>
      <c r="U30" s="23" t="str">
        <f t="shared" si="0"/>
        <v>서해박속낙지 예약정보
블로거 : 뷰스타 도미(박미연)
핸드폰 : 010-7900-0385
예약일 : 2020-05-27 18:40</v>
      </c>
      <c r="V30" s="26"/>
      <c r="W3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3">
      <c r="A31" s="80"/>
      <c r="B31" s="21">
        <v>5</v>
      </c>
      <c r="C31" s="83"/>
      <c r="D31" s="83"/>
      <c r="E31" s="83"/>
      <c r="F31" s="83"/>
      <c r="G31" s="27" t="str">
        <f t="shared" si="1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>COUNTIF(H:H,H31)</f>
        <v>1</v>
      </c>
      <c r="R31" s="37">
        <f>COUNTIFS(H:H,H31,P:P,"&lt;&gt;")</f>
        <v>1</v>
      </c>
      <c r="S31" s="38" t="s">
        <v>234</v>
      </c>
      <c r="T31" s="30" t="s">
        <v>272</v>
      </c>
      <c r="U31" s="23" t="str">
        <f t="shared" si="0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3">
      <c r="A32" s="80"/>
      <c r="B32" s="21">
        <v>6</v>
      </c>
      <c r="C32" s="83"/>
      <c r="D32" s="83"/>
      <c r="E32" s="83"/>
      <c r="F32" s="83"/>
      <c r="G32" s="27" t="str">
        <f t="shared" si="1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342</v>
      </c>
      <c r="M32" s="28"/>
      <c r="N32" s="7">
        <v>43994</v>
      </c>
      <c r="O32" s="7" t="s">
        <v>149</v>
      </c>
      <c r="P32" s="3">
        <v>43995.458333333336</v>
      </c>
      <c r="Q32" s="37">
        <f>COUNTIF(H:H,H32)</f>
        <v>1</v>
      </c>
      <c r="R32" s="37">
        <f>COUNTIFS(H:H,H32,P:P,"&lt;&gt;")</f>
        <v>1</v>
      </c>
      <c r="S32" s="38" t="s">
        <v>299</v>
      </c>
      <c r="T32" s="7"/>
      <c r="U32" s="23" t="str">
        <f t="shared" si="0"/>
        <v>서해박속낙지 예약정보
블로거 : 고고sera(김진희)
핸드폰 : 010-8430-8470
예약일 : 2020-06-13 11:00</v>
      </c>
      <c r="V32" s="26" t="s">
        <v>308</v>
      </c>
      <c r="W3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3">
      <c r="A33" s="80"/>
      <c r="B33" s="43">
        <v>7</v>
      </c>
      <c r="C33" s="83"/>
      <c r="D33" s="83"/>
      <c r="E33" s="83"/>
      <c r="F33" s="83"/>
      <c r="G33" s="44" t="str">
        <f t="shared" si="1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>COUNTIF(H:H,H33)</f>
        <v>2</v>
      </c>
      <c r="R33" s="48">
        <f>COUNTIFS(H:H,H33,P:P,"&lt;&gt;")</f>
        <v>1</v>
      </c>
      <c r="S33" s="49"/>
      <c r="T33" s="47"/>
      <c r="U33" s="50" t="str">
        <f t="shared" si="0"/>
        <v/>
      </c>
      <c r="V33" s="51"/>
      <c r="W33" s="52" t="str">
        <f t="shared" si="2"/>
        <v/>
      </c>
      <c r="X33" s="52" t="str">
        <f t="shared" si="3"/>
        <v/>
      </c>
    </row>
    <row r="34" spans="1:25" ht="18" customHeight="1" x14ac:dyDescent="0.3">
      <c r="A34" s="80"/>
      <c r="B34" s="21">
        <v>8</v>
      </c>
      <c r="C34" s="83"/>
      <c r="D34" s="83"/>
      <c r="E34" s="83"/>
      <c r="F34" s="83"/>
      <c r="G34" s="27" t="str">
        <f t="shared" si="1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>COUNTIF(H:H,H34)</f>
        <v>2</v>
      </c>
      <c r="R34" s="37">
        <f>COUNTIFS(H:H,H34,P:P,"&lt;&gt;")</f>
        <v>1</v>
      </c>
      <c r="S34" s="38" t="s">
        <v>297</v>
      </c>
      <c r="T34" s="30" t="s">
        <v>145</v>
      </c>
      <c r="U34" s="23" t="str">
        <f t="shared" si="0"/>
        <v>서해박속낙지 예약정보
블로거 : 조슈아(이경섭)
핸드폰 : 010-4158-4689
예약일 : 2020-06-07 18:00</v>
      </c>
      <c r="V34" s="26" t="s">
        <v>298</v>
      </c>
      <c r="W3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3">
      <c r="A35" s="80"/>
      <c r="B35" s="21">
        <v>9</v>
      </c>
      <c r="C35" s="83"/>
      <c r="D35" s="83"/>
      <c r="E35" s="83"/>
      <c r="F35" s="83"/>
      <c r="G35" s="27" t="str">
        <f t="shared" si="1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>COUNTIF(H:H,H35)</f>
        <v>1</v>
      </c>
      <c r="R35" s="37">
        <f>COUNTIFS(H:H,H35,P:P,"&lt;&gt;")</f>
        <v>1</v>
      </c>
      <c r="S35" s="38" t="s">
        <v>301</v>
      </c>
      <c r="T35" s="7"/>
      <c r="U35" s="23" t="str">
        <f t="shared" si="0"/>
        <v>서해박속낙지 예약정보
블로거 : 가오링(박가원)
핸드폰 : 010-7316-3351
예약일 : 2020-05-28 17:00</v>
      </c>
      <c r="V35" s="42" t="s">
        <v>275</v>
      </c>
      <c r="W3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3">
      <c r="A36" s="81"/>
      <c r="B36" s="21">
        <v>10</v>
      </c>
      <c r="C36" s="84"/>
      <c r="D36" s="84"/>
      <c r="E36" s="84"/>
      <c r="F36" s="84"/>
      <c r="G36" s="27" t="str">
        <f t="shared" si="1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341</v>
      </c>
      <c r="M36" s="28"/>
      <c r="N36" s="7">
        <v>43993</v>
      </c>
      <c r="O36" s="7" t="s">
        <v>149</v>
      </c>
      <c r="P36" s="3">
        <v>43993.791666666664</v>
      </c>
      <c r="Q36" s="37">
        <f>COUNTIF(H:H,H36)</f>
        <v>1</v>
      </c>
      <c r="R36" s="37">
        <f>COUNTIFS(H:H,H36,P:P,"&lt;&gt;")</f>
        <v>1</v>
      </c>
      <c r="S36" s="38" t="s">
        <v>302</v>
      </c>
      <c r="T36" s="7"/>
      <c r="U36" s="23" t="str">
        <f t="shared" si="0"/>
        <v>서해박속낙지 예약정보
블로거 : 봉주르언니(김희은)
핸드폰 : 010-7254-5467
예약일 : 2020-06-11 19:00</v>
      </c>
      <c r="V36" s="26" t="s">
        <v>300</v>
      </c>
      <c r="W3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3">
      <c r="A37" s="79" t="s">
        <v>239</v>
      </c>
      <c r="B37" s="21">
        <v>1</v>
      </c>
      <c r="C37" s="82" t="s">
        <v>269</v>
      </c>
      <c r="D37" s="82" t="s">
        <v>270</v>
      </c>
      <c r="E37" s="82">
        <v>10</v>
      </c>
      <c r="F37" s="82" t="s">
        <v>268</v>
      </c>
      <c r="G37" s="27" t="str">
        <f t="shared" si="1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347</v>
      </c>
      <c r="M37" s="28"/>
      <c r="N37" s="7">
        <v>43995</v>
      </c>
      <c r="O37" s="7" t="s">
        <v>305</v>
      </c>
      <c r="P37" s="3">
        <v>43999.583333333336</v>
      </c>
      <c r="Q37" s="37">
        <f>COUNTIF(H:H,H37)</f>
        <v>1</v>
      </c>
      <c r="R37" s="37">
        <f>COUNTIFS(H:H,H37,P:P,"&lt;&gt;")</f>
        <v>1</v>
      </c>
      <c r="S37" s="38" t="s">
        <v>306</v>
      </c>
      <c r="T37" s="7"/>
      <c r="U37" s="23" t="str">
        <f t="shared" ref="U37:U46" si="4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5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6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3">
      <c r="A38" s="80"/>
      <c r="B38" s="21">
        <v>2</v>
      </c>
      <c r="C38" s="83"/>
      <c r="D38" s="83"/>
      <c r="E38" s="83"/>
      <c r="F38" s="83"/>
      <c r="G38" s="27" t="str">
        <f t="shared" si="1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346</v>
      </c>
      <c r="M38" s="28"/>
      <c r="N38" s="7">
        <v>44000</v>
      </c>
      <c r="O38" s="7" t="s">
        <v>344</v>
      </c>
      <c r="P38" s="3">
        <v>44001.583333333336</v>
      </c>
      <c r="Q38" s="37">
        <f>COUNTIF(H:H,H38)</f>
        <v>1</v>
      </c>
      <c r="R38" s="37">
        <f>COUNTIFS(H:H,H38,P:P,"&lt;&gt;")</f>
        <v>1</v>
      </c>
      <c r="S38" s="38"/>
      <c r="T38" s="30" t="s">
        <v>145</v>
      </c>
      <c r="U38" s="23" t="str">
        <f t="shared" si="4"/>
        <v>서해박속낙지 예약정보
블로거 : 보경짱(김선경)
핸드폰 : 010-7180-5991
예약일 : 2020-06-19 14:00</v>
      </c>
      <c r="V38" s="77" t="s">
        <v>345</v>
      </c>
      <c r="W38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343</v>
      </c>
    </row>
    <row r="39" spans="1:25" s="65" customFormat="1" ht="18" customHeight="1" x14ac:dyDescent="0.3">
      <c r="A39" s="80"/>
      <c r="B39" s="54">
        <v>3</v>
      </c>
      <c r="C39" s="83"/>
      <c r="D39" s="83"/>
      <c r="E39" s="83"/>
      <c r="F39" s="83"/>
      <c r="G39" s="55" t="str">
        <f t="shared" si="1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>COUNTIF(H:H,H39)</f>
        <v>2</v>
      </c>
      <c r="R39" s="60">
        <f>COUNTIFS(H:H,H39,P:P,"&lt;&gt;")</f>
        <v>1</v>
      </c>
      <c r="S39" s="61" t="s">
        <v>233</v>
      </c>
      <c r="T39" s="58"/>
      <c r="U39" s="62" t="str">
        <f t="shared" si="4"/>
        <v/>
      </c>
      <c r="V39" s="63" t="s">
        <v>230</v>
      </c>
      <c r="W39" s="64" t="str">
        <f t="shared" si="5"/>
        <v/>
      </c>
      <c r="X39" s="64" t="str">
        <f t="shared" si="6"/>
        <v/>
      </c>
    </row>
    <row r="40" spans="1:25" ht="18" customHeight="1" x14ac:dyDescent="0.3">
      <c r="A40" s="80"/>
      <c r="B40" s="21">
        <v>4</v>
      </c>
      <c r="C40" s="83"/>
      <c r="D40" s="83"/>
      <c r="E40" s="83"/>
      <c r="F40" s="83"/>
      <c r="G40" s="27" t="str">
        <f t="shared" si="1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>COUNTIF(H:H,H40)</f>
        <v>1</v>
      </c>
      <c r="R40" s="37">
        <f>COUNTIFS(H:H,H40,P:P,"&lt;&gt;")</f>
        <v>1</v>
      </c>
      <c r="S40" s="38" t="s">
        <v>233</v>
      </c>
      <c r="T40" s="30" t="s">
        <v>145</v>
      </c>
      <c r="U40" s="23" t="str">
        <f t="shared" si="4"/>
        <v>서해박속낙지 예약정보
블로거 : 드래곤맘(임혜란)
핸드폰 : 010-2335-0913
예약일 : 2020-05-28 20:00</v>
      </c>
      <c r="V40" s="66" t="s">
        <v>274</v>
      </c>
      <c r="W40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3">
      <c r="A41" s="80"/>
      <c r="B41" s="21">
        <v>5</v>
      </c>
      <c r="C41" s="83"/>
      <c r="D41" s="83"/>
      <c r="E41" s="83"/>
      <c r="F41" s="83"/>
      <c r="G41" s="27" t="str">
        <f t="shared" si="1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>COUNTIF(H:H,H41)</f>
        <v>1</v>
      </c>
      <c r="R41" s="37">
        <f>COUNTIFS(H:H,H41,P:P,"&lt;&gt;")</f>
        <v>0</v>
      </c>
      <c r="S41" s="38"/>
      <c r="T41" s="7"/>
      <c r="U41" s="23" t="str">
        <f t="shared" si="4"/>
        <v/>
      </c>
      <c r="V41" s="26"/>
      <c r="W41" s="31" t="str">
        <f t="shared" si="5"/>
        <v/>
      </c>
      <c r="X41" s="31" t="str">
        <f t="shared" si="6"/>
        <v/>
      </c>
    </row>
    <row r="42" spans="1:25" s="14" customFormat="1" ht="18" customHeight="1" x14ac:dyDescent="0.3">
      <c r="A42" s="80"/>
      <c r="B42" s="21">
        <v>6</v>
      </c>
      <c r="C42" s="83"/>
      <c r="D42" s="83"/>
      <c r="E42" s="83"/>
      <c r="F42" s="83"/>
      <c r="G42" s="27" t="str">
        <f t="shared" si="1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>COUNTIF(H:H,H42)</f>
        <v>1</v>
      </c>
      <c r="R42" s="37">
        <f>COUNTIFS(H:H,H42,P:P,"&lt;&gt;")</f>
        <v>0</v>
      </c>
      <c r="S42" s="38"/>
      <c r="T42" s="7"/>
      <c r="U42" s="23" t="str">
        <f t="shared" si="4"/>
        <v/>
      </c>
      <c r="V42" s="26"/>
      <c r="W42" s="31" t="str">
        <f t="shared" si="5"/>
        <v/>
      </c>
      <c r="X42" s="31" t="str">
        <f t="shared" si="6"/>
        <v/>
      </c>
    </row>
    <row r="43" spans="1:25" s="36" customFormat="1" ht="18" customHeight="1" x14ac:dyDescent="0.3">
      <c r="A43" s="80"/>
      <c r="B43" s="34">
        <v>7</v>
      </c>
      <c r="C43" s="83"/>
      <c r="D43" s="83"/>
      <c r="E43" s="83"/>
      <c r="F43" s="83"/>
      <c r="G43" s="27" t="str">
        <f t="shared" si="1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>COUNTIF(H:H,H43)</f>
        <v>1</v>
      </c>
      <c r="R43" s="37">
        <f>COUNTIFS(H:H,H43,P:P,"&lt;&gt;")</f>
        <v>1</v>
      </c>
      <c r="S43" s="39"/>
      <c r="T43" s="30" t="s">
        <v>145</v>
      </c>
      <c r="U43" s="23" t="str">
        <f t="shared" si="4"/>
        <v>서해박속낙지 예약정보
블로거 : 아스트랄(박성호)
핸드폰 : 010-2890-4518
예약일 : 2020-05-31 14:00</v>
      </c>
      <c r="V43" s="35"/>
      <c r="W43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3">
      <c r="A44" s="80"/>
      <c r="B44" s="54">
        <v>8</v>
      </c>
      <c r="C44" s="83"/>
      <c r="D44" s="83"/>
      <c r="E44" s="83"/>
      <c r="F44" s="83"/>
      <c r="G44" s="55" t="str">
        <f t="shared" si="1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>COUNTIF(H:H,H44)</f>
        <v>3</v>
      </c>
      <c r="R44" s="60">
        <f>COUNTIFS(H:H,H44,P:P,"&lt;&gt;")</f>
        <v>1</v>
      </c>
      <c r="S44" s="61"/>
      <c r="T44" s="58"/>
      <c r="U44" s="62" t="str">
        <f t="shared" si="4"/>
        <v/>
      </c>
      <c r="V44" s="63"/>
      <c r="W44" s="64" t="str">
        <f t="shared" si="5"/>
        <v/>
      </c>
      <c r="X44" s="64" t="str">
        <f t="shared" si="6"/>
        <v/>
      </c>
    </row>
    <row r="45" spans="1:25" s="65" customFormat="1" ht="18" customHeight="1" x14ac:dyDescent="0.3">
      <c r="A45" s="80"/>
      <c r="B45" s="54">
        <v>9</v>
      </c>
      <c r="C45" s="83"/>
      <c r="D45" s="83"/>
      <c r="E45" s="83"/>
      <c r="F45" s="83"/>
      <c r="G45" s="55" t="str">
        <f t="shared" si="1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>COUNTIF(H:H,H45)</f>
        <v>2</v>
      </c>
      <c r="R45" s="60">
        <f>COUNTIFS(H:H,H45,P:P,"&lt;&gt;")</f>
        <v>1</v>
      </c>
      <c r="S45" s="61"/>
      <c r="T45" s="58"/>
      <c r="U45" s="62" t="str">
        <f t="shared" si="4"/>
        <v/>
      </c>
      <c r="V45" s="63"/>
      <c r="W45" s="64" t="str">
        <f t="shared" si="5"/>
        <v/>
      </c>
      <c r="X45" s="64" t="str">
        <f t="shared" si="6"/>
        <v/>
      </c>
    </row>
    <row r="46" spans="1:25" ht="18" customHeight="1" x14ac:dyDescent="0.3">
      <c r="A46" s="81"/>
      <c r="B46" s="21">
        <v>10</v>
      </c>
      <c r="C46" s="84"/>
      <c r="D46" s="84"/>
      <c r="E46" s="84"/>
      <c r="F46" s="84"/>
      <c r="G46" s="27" t="str">
        <f t="shared" si="1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350</v>
      </c>
      <c r="M46" s="28"/>
      <c r="N46" s="7">
        <v>43992</v>
      </c>
      <c r="O46" s="7" t="s">
        <v>156</v>
      </c>
      <c r="P46" s="3">
        <v>43992.791666666664</v>
      </c>
      <c r="Q46" s="37">
        <f>COUNTIF(H:H,H46)</f>
        <v>1</v>
      </c>
      <c r="R46" s="37">
        <v>2</v>
      </c>
      <c r="S46" s="38" t="s">
        <v>303</v>
      </c>
      <c r="T46" s="7"/>
      <c r="U46" s="23" t="str">
        <f t="shared" si="4"/>
        <v>서해박속낙지 예약정보
블로거 : 혁채(권혁채)
핸드폰 : 010-6348-9612
예약일 : 2020-06-10 19:00</v>
      </c>
      <c r="V46" s="26"/>
      <c r="W46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3">
      <c r="A47" s="79" t="s">
        <v>339</v>
      </c>
      <c r="B47" s="21">
        <v>1</v>
      </c>
      <c r="C47" s="82" t="s">
        <v>309</v>
      </c>
      <c r="D47" s="82" t="s">
        <v>310</v>
      </c>
      <c r="E47" s="82">
        <v>10</v>
      </c>
      <c r="F47" s="82" t="s">
        <v>362</v>
      </c>
      <c r="G47" s="27" t="str">
        <f t="shared" si="1"/>
        <v>N</v>
      </c>
      <c r="H47" s="22" t="s">
        <v>311</v>
      </c>
      <c r="I47" s="22" t="s">
        <v>312</v>
      </c>
      <c r="J47" s="22" t="s">
        <v>313</v>
      </c>
      <c r="K47" s="28" t="s">
        <v>314</v>
      </c>
      <c r="L47" s="28"/>
      <c r="M47" s="28"/>
      <c r="N47" s="7">
        <v>44013</v>
      </c>
      <c r="O47" s="7" t="s">
        <v>156</v>
      </c>
      <c r="P47" s="3">
        <v>44015.791666666664</v>
      </c>
      <c r="Q47" s="37">
        <f>COUNTIF(H:H,H47)</f>
        <v>1</v>
      </c>
      <c r="R47" s="37">
        <f>COUNTIFS(H:H,H47,P:P,"&lt;&gt;")</f>
        <v>1</v>
      </c>
      <c r="S47" s="38"/>
      <c r="T47" s="7"/>
      <c r="U47" s="23"/>
      <c r="V47" s="26" t="s">
        <v>349</v>
      </c>
      <c r="W47" s="31"/>
      <c r="X47" s="31"/>
    </row>
    <row r="48" spans="1:25" s="76" customFormat="1" ht="18" customHeight="1" x14ac:dyDescent="0.3">
      <c r="A48" s="80"/>
      <c r="B48" s="67">
        <v>2</v>
      </c>
      <c r="C48" s="83"/>
      <c r="D48" s="83"/>
      <c r="E48" s="83"/>
      <c r="F48" s="83"/>
      <c r="G48" s="27" t="str">
        <f t="shared" si="1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>COUNTIF(H:H,H48)</f>
        <v>3</v>
      </c>
      <c r="R48" s="71">
        <f>COUNTIFS(H:H,H48,P:P,"&lt;&gt;")</f>
        <v>1</v>
      </c>
      <c r="S48" s="72"/>
      <c r="T48" s="70"/>
      <c r="U48" s="73" t="str">
        <f t="shared" ref="U48:U50" si="7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8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9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3">
      <c r="A49" s="80"/>
      <c r="B49" s="21">
        <v>2</v>
      </c>
      <c r="C49" s="83"/>
      <c r="D49" s="83"/>
      <c r="E49" s="83"/>
      <c r="F49" s="83"/>
      <c r="G49" s="27" t="str">
        <f t="shared" si="1"/>
        <v/>
      </c>
      <c r="H49" s="22" t="s">
        <v>315</v>
      </c>
      <c r="I49" s="22" t="s">
        <v>316</v>
      </c>
      <c r="J49" s="22" t="s">
        <v>317</v>
      </c>
      <c r="K49" s="28" t="s">
        <v>318</v>
      </c>
      <c r="L49" s="28"/>
      <c r="M49" s="28"/>
      <c r="N49" s="7"/>
      <c r="O49" s="7"/>
      <c r="P49" s="7"/>
      <c r="Q49" s="71">
        <f>COUNTIF(H:H,H49)</f>
        <v>1</v>
      </c>
      <c r="R49" s="37">
        <f>COUNTIFS(H:H,H49,P:P,"&lt;&gt;")</f>
        <v>0</v>
      </c>
      <c r="S49" s="38"/>
      <c r="T49" s="7"/>
      <c r="U49" s="23" t="str">
        <f t="shared" si="7"/>
        <v/>
      </c>
      <c r="V49" s="26"/>
      <c r="W49" s="31" t="str">
        <f t="shared" si="8"/>
        <v/>
      </c>
      <c r="X49" s="31" t="str">
        <f t="shared" si="9"/>
        <v/>
      </c>
    </row>
    <row r="50" spans="1:24" ht="18" customHeight="1" x14ac:dyDescent="0.3">
      <c r="A50" s="80"/>
      <c r="B50" s="21">
        <v>2</v>
      </c>
      <c r="C50" s="83"/>
      <c r="D50" s="83"/>
      <c r="E50" s="83"/>
      <c r="F50" s="83"/>
      <c r="G50" s="27" t="str">
        <f t="shared" si="1"/>
        <v/>
      </c>
      <c r="H50" s="22" t="s">
        <v>319</v>
      </c>
      <c r="I50" s="22" t="s">
        <v>320</v>
      </c>
      <c r="J50" s="22" t="s">
        <v>321</v>
      </c>
      <c r="K50" s="28" t="s">
        <v>322</v>
      </c>
      <c r="L50" s="28"/>
      <c r="M50" s="28"/>
      <c r="N50" s="7"/>
      <c r="O50" s="7"/>
      <c r="P50" s="7"/>
      <c r="Q50" s="71">
        <f>COUNTIF(H:H,H50)</f>
        <v>1</v>
      </c>
      <c r="R50" s="37">
        <f>COUNTIFS(H:H,H50,P:P,"&lt;&gt;")</f>
        <v>0</v>
      </c>
      <c r="S50" s="38"/>
      <c r="T50" s="7"/>
      <c r="U50" s="23" t="str">
        <f t="shared" si="7"/>
        <v/>
      </c>
      <c r="V50" s="26"/>
      <c r="W50" s="31" t="str">
        <f t="shared" si="8"/>
        <v/>
      </c>
      <c r="X50" s="31" t="str">
        <f t="shared" si="9"/>
        <v/>
      </c>
    </row>
    <row r="51" spans="1:24" ht="18" customHeight="1" x14ac:dyDescent="0.3">
      <c r="A51" s="80"/>
      <c r="B51" s="21">
        <v>2</v>
      </c>
      <c r="C51" s="83"/>
      <c r="D51" s="83"/>
      <c r="E51" s="83"/>
      <c r="F51" s="83"/>
      <c r="G51" s="27" t="str">
        <f t="shared" si="1"/>
        <v/>
      </c>
      <c r="H51" s="22" t="s">
        <v>323</v>
      </c>
      <c r="I51" s="22" t="s">
        <v>324</v>
      </c>
      <c r="J51" s="22" t="s">
        <v>325</v>
      </c>
      <c r="K51" s="28" t="s">
        <v>326</v>
      </c>
      <c r="L51" s="28"/>
      <c r="M51" s="28"/>
      <c r="N51" s="7"/>
      <c r="O51" s="7"/>
      <c r="P51" s="7"/>
      <c r="Q51" s="71">
        <f>COUNTIF(H:H,H51)</f>
        <v>1</v>
      </c>
      <c r="R51" s="37">
        <f>COUNTIFS(H:H,H51,P:P,"&lt;&gt;")</f>
        <v>0</v>
      </c>
      <c r="S51" s="38"/>
      <c r="T51" s="7"/>
      <c r="U51" s="23" t="str">
        <f t="shared" ref="U51:U55" si="10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5" si="11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5" si="12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3">
      <c r="A52" s="80"/>
      <c r="B52" s="21">
        <v>2</v>
      </c>
      <c r="C52" s="83"/>
      <c r="D52" s="83"/>
      <c r="E52" s="83"/>
      <c r="F52" s="83"/>
      <c r="G52" s="27" t="str">
        <f t="shared" si="1"/>
        <v>N</v>
      </c>
      <c r="H52" s="22" t="s">
        <v>327</v>
      </c>
      <c r="I52" s="22" t="s">
        <v>328</v>
      </c>
      <c r="J52" s="22" t="s">
        <v>329</v>
      </c>
      <c r="K52" s="28" t="s">
        <v>330</v>
      </c>
      <c r="L52" s="28"/>
      <c r="M52" s="28"/>
      <c r="N52" s="7">
        <v>44028</v>
      </c>
      <c r="O52" s="7" t="s">
        <v>149</v>
      </c>
      <c r="P52" s="3">
        <v>44028.625</v>
      </c>
      <c r="Q52" s="71">
        <f>COUNTIF(H:H,H52)</f>
        <v>1</v>
      </c>
      <c r="R52" s="37">
        <v>1</v>
      </c>
      <c r="S52" s="38"/>
      <c r="T52" s="7"/>
      <c r="U52" s="23" t="str">
        <f t="shared" si="10"/>
        <v>서해박속낙지 예약정보
블로거 : 서울708(황유리)
핸드폰 : 010-4652-8455
예약일 : 2020-07-16 15:00</v>
      </c>
      <c r="V52" s="26"/>
      <c r="W52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서울708(황유리)
예약일 : 2020-07-16 15:00</v>
      </c>
      <c r="X52" s="31" t="str">
        <f t="shared" si="12"/>
        <v>안녕하세요.
서해박속낙지 전문점입니다.
좋은 내용으로 블로그 작성해주세요~
원본 사진, 동영상 메일로 전달 부탁드립니다.
softm@nate.com 
softmnet@gmail.com
감사합니다.</v>
      </c>
    </row>
    <row r="53" spans="1:24" ht="18" customHeight="1" x14ac:dyDescent="0.3">
      <c r="A53" s="80"/>
      <c r="B53" s="21">
        <v>2</v>
      </c>
      <c r="C53" s="83"/>
      <c r="D53" s="83"/>
      <c r="E53" s="83"/>
      <c r="F53" s="83"/>
      <c r="G53" s="27" t="str">
        <f t="shared" si="1"/>
        <v/>
      </c>
      <c r="H53" s="22" t="s">
        <v>331</v>
      </c>
      <c r="I53" s="22" t="s">
        <v>332</v>
      </c>
      <c r="J53" s="22" t="s">
        <v>333</v>
      </c>
      <c r="K53" s="28" t="s">
        <v>334</v>
      </c>
      <c r="L53" s="28"/>
      <c r="M53" s="28"/>
      <c r="N53" s="7"/>
      <c r="O53" s="7"/>
      <c r="P53" s="7"/>
      <c r="Q53" s="71">
        <f>COUNTIF(H:H,H53)</f>
        <v>1</v>
      </c>
      <c r="R53" s="37">
        <f>COUNTIFS(H:H,H53,P:P,"&lt;&gt;")</f>
        <v>0</v>
      </c>
      <c r="S53" s="38"/>
      <c r="T53" s="7"/>
      <c r="U53" s="23" t="str">
        <f t="shared" si="10"/>
        <v/>
      </c>
      <c r="V53" s="26"/>
      <c r="W53" s="31" t="str">
        <f t="shared" si="11"/>
        <v/>
      </c>
      <c r="X53" s="31" t="str">
        <f t="shared" si="12"/>
        <v/>
      </c>
    </row>
    <row r="54" spans="1:24" ht="18" customHeight="1" x14ac:dyDescent="0.3">
      <c r="A54" s="80"/>
      <c r="B54" s="21">
        <v>2</v>
      </c>
      <c r="C54" s="83"/>
      <c r="D54" s="83"/>
      <c r="E54" s="83"/>
      <c r="F54" s="83"/>
      <c r="G54" s="27" t="str">
        <f t="shared" si="1"/>
        <v/>
      </c>
      <c r="H54" s="22" t="s">
        <v>335</v>
      </c>
      <c r="I54" s="22" t="s">
        <v>336</v>
      </c>
      <c r="J54" s="22" t="s">
        <v>337</v>
      </c>
      <c r="K54" s="28" t="s">
        <v>338</v>
      </c>
      <c r="L54" s="28"/>
      <c r="M54" s="28"/>
      <c r="N54" s="7"/>
      <c r="O54" s="7"/>
      <c r="P54" s="7"/>
      <c r="Q54" s="71">
        <f>COUNTIF(H:H,H54)</f>
        <v>1</v>
      </c>
      <c r="R54" s="37">
        <f>COUNTIFS(H:H,H54,P:P,"&lt;&gt;")</f>
        <v>0</v>
      </c>
      <c r="S54" s="38"/>
      <c r="T54" s="7"/>
      <c r="U54" s="23" t="str">
        <f t="shared" si="10"/>
        <v/>
      </c>
      <c r="V54" s="26"/>
      <c r="W54" s="31" t="str">
        <f t="shared" si="11"/>
        <v/>
      </c>
      <c r="X54" s="31" t="str">
        <f t="shared" si="12"/>
        <v/>
      </c>
    </row>
    <row r="55" spans="1:24" s="14" customFormat="1" ht="18" customHeight="1" x14ac:dyDescent="0.3">
      <c r="A55" s="13" t="s">
        <v>351</v>
      </c>
      <c r="B55" s="21">
        <v>1</v>
      </c>
      <c r="C55" s="78" t="s">
        <v>359</v>
      </c>
      <c r="D55" s="78" t="s">
        <v>358</v>
      </c>
      <c r="E55" s="13"/>
      <c r="F55" s="13"/>
      <c r="G55" s="27" t="str">
        <f t="shared" ref="G55" si="13">IF(P55&lt;&gt;"",IF(L55&lt;&gt;"","Y","N"),"")</f>
        <v>N</v>
      </c>
      <c r="H55" s="22" t="s">
        <v>352</v>
      </c>
      <c r="I55" s="22" t="s">
        <v>353</v>
      </c>
      <c r="J55" s="22" t="s">
        <v>354</v>
      </c>
      <c r="K55" s="28" t="s">
        <v>355</v>
      </c>
      <c r="L55" s="28"/>
      <c r="M55" s="28"/>
      <c r="N55" s="7">
        <v>44019</v>
      </c>
      <c r="O55" s="7" t="s">
        <v>156</v>
      </c>
      <c r="P55" s="3">
        <v>44021.791666666664</v>
      </c>
      <c r="Q55" s="71">
        <f>COUNTIF(H:H,H55)</f>
        <v>1</v>
      </c>
      <c r="R55" s="37" t="s">
        <v>361</v>
      </c>
      <c r="S55" s="38"/>
      <c r="T55" s="7"/>
      <c r="U55" s="23" t="str">
        <f t="shared" si="10"/>
        <v>서해박속낙지 예약정보
블로거 : 배고픈쑈니(금보선)
핸드폰 : 010-9061-8785
예약일 : 2020-07-09 19:00</v>
      </c>
      <c r="V55" s="26" t="s">
        <v>360</v>
      </c>
      <c r="W55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 t="shared" si="12"/>
        <v>안녕하세요.
서해박속낙지 전문점입니다.
좋은 내용으로 블로그 작성해주세요~
원본 사진, 동영상 메일로 전달 부탁드립니다.
softm@nate.com 
softmnet@gmail.com
감사합니다.</v>
      </c>
    </row>
  </sheetData>
  <mergeCells count="35">
    <mergeCell ref="A47:A54"/>
    <mergeCell ref="C47:C54"/>
    <mergeCell ref="D47:D54"/>
    <mergeCell ref="E47:E54"/>
    <mergeCell ref="F47:F54"/>
    <mergeCell ref="A27:A36"/>
    <mergeCell ref="E27:E36"/>
    <mergeCell ref="F27:F36"/>
    <mergeCell ref="C27:C36"/>
    <mergeCell ref="D27:D36"/>
    <mergeCell ref="A4:A7"/>
    <mergeCell ref="B4:B7"/>
    <mergeCell ref="C4:C7"/>
    <mergeCell ref="D4:D7"/>
    <mergeCell ref="E4:E7"/>
    <mergeCell ref="F4:F7"/>
    <mergeCell ref="E12:E21"/>
    <mergeCell ref="F12:F21"/>
    <mergeCell ref="D12:D21"/>
    <mergeCell ref="C12:C21"/>
    <mergeCell ref="A8:A11"/>
    <mergeCell ref="C8:C11"/>
    <mergeCell ref="D8:D11"/>
    <mergeCell ref="E8:E11"/>
    <mergeCell ref="F8:F11"/>
    <mergeCell ref="C22:C26"/>
    <mergeCell ref="D22:D26"/>
    <mergeCell ref="E22:E26"/>
    <mergeCell ref="F22:F26"/>
    <mergeCell ref="A22:A26"/>
    <mergeCell ref="A37:A46"/>
    <mergeCell ref="C37:C46"/>
    <mergeCell ref="D37:D46"/>
    <mergeCell ref="E37:E46"/>
    <mergeCell ref="F37:F46"/>
  </mergeCells>
  <phoneticPr fontId="1" type="noConversion"/>
  <conditionalFormatting sqref="P1:P2 P4:P16 P18:P21 P56:P1048576">
    <cfRule type="cellIs" dxfId="66" priority="168" operator="greaterThan">
      <formula>$N$1</formula>
    </cfRule>
  </conditionalFormatting>
  <conditionalFormatting sqref="V21">
    <cfRule type="cellIs" dxfId="65" priority="167" operator="greaterThan">
      <formula>$N$1</formula>
    </cfRule>
  </conditionalFormatting>
  <conditionalFormatting sqref="G2:G46 G56:G1048576">
    <cfRule type="cellIs" dxfId="64" priority="166" operator="equal">
      <formula>"N"</formula>
    </cfRule>
  </conditionalFormatting>
  <conditionalFormatting sqref="P17">
    <cfRule type="cellIs" dxfId="63" priority="165" operator="greaterThan">
      <formula>$N$1</formula>
    </cfRule>
  </conditionalFormatting>
  <conditionalFormatting sqref="P26">
    <cfRule type="cellIs" dxfId="62" priority="154" operator="greaterThan">
      <formula>$N$1</formula>
    </cfRule>
  </conditionalFormatting>
  <conditionalFormatting sqref="P23">
    <cfRule type="cellIs" dxfId="61" priority="160" operator="greaterThan">
      <formula>$N$1</formula>
    </cfRule>
  </conditionalFormatting>
  <conditionalFormatting sqref="P28">
    <cfRule type="cellIs" dxfId="60" priority="150" operator="greaterThan">
      <formula>$N$1</formula>
    </cfRule>
  </conditionalFormatting>
  <conditionalFormatting sqref="P33">
    <cfRule type="cellIs" dxfId="59" priority="140" operator="greaterThan">
      <formula>$N$1</formula>
    </cfRule>
  </conditionalFormatting>
  <conditionalFormatting sqref="R1:R36 R56:R1048576">
    <cfRule type="cellIs" dxfId="58" priority="132" operator="greaterThan">
      <formula>0</formula>
    </cfRule>
  </conditionalFormatting>
  <conditionalFormatting sqref="Q1:Q36 Q56:Q1048576">
    <cfRule type="cellIs" dxfId="57" priority="131" operator="greaterThan">
      <formula>1</formula>
    </cfRule>
  </conditionalFormatting>
  <conditionalFormatting sqref="P31">
    <cfRule type="cellIs" dxfId="56" priority="130" operator="greaterThan">
      <formula>$N$1</formula>
    </cfRule>
  </conditionalFormatting>
  <conditionalFormatting sqref="P29">
    <cfRule type="cellIs" dxfId="55" priority="129" operator="greaterThan">
      <formula>$N$1</formula>
    </cfRule>
  </conditionalFormatting>
  <conditionalFormatting sqref="P24">
    <cfRule type="cellIs" dxfId="54" priority="128" operator="greaterThan">
      <formula>$N$1</formula>
    </cfRule>
  </conditionalFormatting>
  <conditionalFormatting sqref="P25">
    <cfRule type="cellIs" dxfId="53" priority="127" operator="greaterThan">
      <formula>$N$1</formula>
    </cfRule>
  </conditionalFormatting>
  <conditionalFormatting sqref="P22">
    <cfRule type="cellIs" dxfId="52" priority="126" operator="greaterThan">
      <formula>$N$1</formula>
    </cfRule>
  </conditionalFormatting>
  <conditionalFormatting sqref="P42">
    <cfRule type="cellIs" dxfId="51" priority="117" operator="greaterThan">
      <formula>$N$1</formula>
    </cfRule>
  </conditionalFormatting>
  <conditionalFormatting sqref="P44">
    <cfRule type="cellIs" dxfId="50" priority="113" operator="greaterThan">
      <formula>$N$1</formula>
    </cfRule>
  </conditionalFormatting>
  <conditionalFormatting sqref="P45">
    <cfRule type="cellIs" dxfId="49" priority="111" operator="greaterThan">
      <formula>$N$1</formula>
    </cfRule>
  </conditionalFormatting>
  <conditionalFormatting sqref="R37:R46">
    <cfRule type="cellIs" dxfId="48" priority="107" operator="greaterThan">
      <formula>0</formula>
    </cfRule>
  </conditionalFormatting>
  <conditionalFormatting sqref="Q37:Q46">
    <cfRule type="cellIs" dxfId="47" priority="106" operator="greaterThan">
      <formula>1</formula>
    </cfRule>
  </conditionalFormatting>
  <conditionalFormatting sqref="P41">
    <cfRule type="cellIs" dxfId="46" priority="105" operator="greaterThan">
      <formula>$N$1</formula>
    </cfRule>
  </conditionalFormatting>
  <conditionalFormatting sqref="P39">
    <cfRule type="cellIs" dxfId="45" priority="104" operator="greaterThan">
      <formula>$N$1</formula>
    </cfRule>
  </conditionalFormatting>
  <conditionalFormatting sqref="P30">
    <cfRule type="cellIs" dxfId="44" priority="103" operator="greaterThan">
      <formula>$N$1</formula>
    </cfRule>
  </conditionalFormatting>
  <conditionalFormatting sqref="P35">
    <cfRule type="cellIs" dxfId="43" priority="102" operator="greaterThan">
      <formula>$N$1</formula>
    </cfRule>
  </conditionalFormatting>
  <conditionalFormatting sqref="P40">
    <cfRule type="cellIs" dxfId="42" priority="101" operator="greaterThan">
      <formula>$N$1</formula>
    </cfRule>
  </conditionalFormatting>
  <conditionalFormatting sqref="P43">
    <cfRule type="cellIs" dxfId="41" priority="100" operator="greaterThan">
      <formula>$N$1</formula>
    </cfRule>
  </conditionalFormatting>
  <conditionalFormatting sqref="P34">
    <cfRule type="cellIs" dxfId="40" priority="99" operator="greaterThan">
      <formula>$N$1</formula>
    </cfRule>
  </conditionalFormatting>
  <conditionalFormatting sqref="P27">
    <cfRule type="cellIs" dxfId="39" priority="98" operator="greaterThan">
      <formula>$N$1</formula>
    </cfRule>
  </conditionalFormatting>
  <conditionalFormatting sqref="P32">
    <cfRule type="cellIs" dxfId="38" priority="97" operator="greaterThan">
      <formula>$N$1</formula>
    </cfRule>
  </conditionalFormatting>
  <conditionalFormatting sqref="P36">
    <cfRule type="cellIs" dxfId="37" priority="96" operator="greaterThan">
      <formula>$N$1</formula>
    </cfRule>
  </conditionalFormatting>
  <conditionalFormatting sqref="P46">
    <cfRule type="cellIs" dxfId="36" priority="95" operator="greaterThan">
      <formula>$N$1</formula>
    </cfRule>
  </conditionalFormatting>
  <conditionalFormatting sqref="P37">
    <cfRule type="cellIs" dxfId="35" priority="94" operator="greaterThan">
      <formula>$N$1</formula>
    </cfRule>
  </conditionalFormatting>
  <conditionalFormatting sqref="R47">
    <cfRule type="cellIs" dxfId="34" priority="88" operator="greaterThan">
      <formula>0</formula>
    </cfRule>
  </conditionalFormatting>
  <conditionalFormatting sqref="Q47">
    <cfRule type="cellIs" dxfId="33" priority="87" operator="greaterThan">
      <formula>1</formula>
    </cfRule>
  </conditionalFormatting>
  <conditionalFormatting sqref="P48">
    <cfRule type="cellIs" dxfId="32" priority="51" operator="greaterThan">
      <formula>$N$1</formula>
    </cfRule>
  </conditionalFormatting>
  <conditionalFormatting sqref="P49">
    <cfRule type="cellIs" dxfId="31" priority="47" operator="greaterThan">
      <formula>$N$1</formula>
    </cfRule>
  </conditionalFormatting>
  <conditionalFormatting sqref="R48">
    <cfRule type="cellIs" dxfId="30" priority="50" operator="greaterThan">
      <formula>0</formula>
    </cfRule>
  </conditionalFormatting>
  <conditionalFormatting sqref="Q48:Q55">
    <cfRule type="cellIs" dxfId="29" priority="49" operator="greaterThan">
      <formula>1</formula>
    </cfRule>
  </conditionalFormatting>
  <conditionalFormatting sqref="P53">
    <cfRule type="cellIs" dxfId="28" priority="15" operator="greaterThan">
      <formula>$N$1</formula>
    </cfRule>
  </conditionalFormatting>
  <conditionalFormatting sqref="P51">
    <cfRule type="cellIs" dxfId="27" priority="23" operator="greaterThan">
      <formula>$N$1</formula>
    </cfRule>
  </conditionalFormatting>
  <conditionalFormatting sqref="R49">
    <cfRule type="cellIs" dxfId="26" priority="46" operator="greaterThan">
      <formula>0</formula>
    </cfRule>
  </conditionalFormatting>
  <conditionalFormatting sqref="P50">
    <cfRule type="cellIs" dxfId="24" priority="43" operator="greaterThan">
      <formula>$N$1</formula>
    </cfRule>
  </conditionalFormatting>
  <conditionalFormatting sqref="R50">
    <cfRule type="cellIs" dxfId="23" priority="42" operator="greaterThan">
      <formula>0</formula>
    </cfRule>
  </conditionalFormatting>
  <conditionalFormatting sqref="P54">
    <cfRule type="cellIs" dxfId="21" priority="27" operator="greaterThan">
      <formula>$N$1</formula>
    </cfRule>
  </conditionalFormatting>
  <conditionalFormatting sqref="R54">
    <cfRule type="cellIs" dxfId="20" priority="26" operator="greaterThan">
      <formula>0</formula>
    </cfRule>
  </conditionalFormatting>
  <conditionalFormatting sqref="R51">
    <cfRule type="cellIs" dxfId="18" priority="22" operator="greaterThan">
      <formula>0</formula>
    </cfRule>
  </conditionalFormatting>
  <conditionalFormatting sqref="R52">
    <cfRule type="cellIs" dxfId="15" priority="18" operator="greaterThan">
      <formula>0</formula>
    </cfRule>
  </conditionalFormatting>
  <conditionalFormatting sqref="R53">
    <cfRule type="cellIs" dxfId="13" priority="14" operator="greaterThan">
      <formula>0</formula>
    </cfRule>
  </conditionalFormatting>
  <conditionalFormatting sqref="P38">
    <cfRule type="cellIs" dxfId="11" priority="12" operator="greaterThan">
      <formula>$N$1</formula>
    </cfRule>
  </conditionalFormatting>
  <conditionalFormatting sqref="P47">
    <cfRule type="cellIs" dxfId="10" priority="11" operator="greaterThan">
      <formula>$N$1</formula>
    </cfRule>
  </conditionalFormatting>
  <conditionalFormatting sqref="G47:G54">
    <cfRule type="cellIs" dxfId="9" priority="10" operator="equal">
      <formula>"N"</formula>
    </cfRule>
  </conditionalFormatting>
  <conditionalFormatting sqref="R55">
    <cfRule type="cellIs" dxfId="8" priority="9" operator="greaterThan">
      <formula>0</formula>
    </cfRule>
  </conditionalFormatting>
  <conditionalFormatting sqref="P55">
    <cfRule type="cellIs" dxfId="6" priority="7" operator="greaterThan">
      <formula>$N$1</formula>
    </cfRule>
  </conditionalFormatting>
  <conditionalFormatting sqref="G55">
    <cfRule type="cellIs" dxfId="5" priority="6" operator="equal">
      <formula>"N"</formula>
    </cfRule>
  </conditionalFormatting>
  <conditionalFormatting sqref="P52">
    <cfRule type="cellIs" dxfId="4" priority="5" operator="greaterThan">
      <formula>$N$1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</hyperlinks>
  <pageMargins left="0.7" right="0.7" top="0.75" bottom="0.75" header="0.3" footer="0.3"/>
  <pageSetup paperSize="9"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"/>
  <sheetViews>
    <sheetView workbookViewId="0">
      <selection activeCell="B3" sqref="B3"/>
    </sheetView>
  </sheetViews>
  <sheetFormatPr defaultRowHeight="16.5" x14ac:dyDescent="0.3"/>
  <cols>
    <col min="2" max="2" width="55.75" customWidth="1"/>
  </cols>
  <sheetData>
    <row r="2" spans="2:2" ht="99" x14ac:dyDescent="0.3">
      <c r="B2" s="6" t="s">
        <v>151</v>
      </c>
    </row>
    <row r="3" spans="2:2" ht="132" x14ac:dyDescent="0.3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2020-07-16T05:13:31Z</dcterms:modified>
</cp:coreProperties>
</file>