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pera\Downloads\"/>
    </mc:Choice>
  </mc:AlternateContent>
  <xr:revisionPtr revIDLastSave="0" documentId="13_ncr:1_{E11613D7-F1F9-45DE-99B8-3DF3DBA344DF}" xr6:coauthVersionLast="47" xr6:coauthVersionMax="47" xr10:uidLastSave="{00000000-0000-0000-0000-000000000000}"/>
  <bookViews>
    <workbookView xWindow="-120" yWindow="-120" windowWidth="20730" windowHeight="11160" xr2:uid="{12C2DD3A-C8F3-40A7-88ED-1E1BCDBFA5A1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1" i="2"/>
  <c r="C16" i="2" s="1"/>
  <c r="C3" i="2"/>
  <c r="C4" i="2"/>
  <c r="C5" i="2"/>
  <c r="C2" i="2"/>
  <c r="B6" i="2"/>
  <c r="C6" i="2" l="1"/>
  <c r="C17" i="2"/>
  <c r="C18" i="2"/>
  <c r="C14" i="2"/>
  <c r="C15" i="2"/>
  <c r="G16" i="2" l="1"/>
  <c r="H16" i="2" s="1"/>
  <c r="G17" i="2"/>
  <c r="H17" i="2" s="1"/>
  <c r="G18" i="2"/>
  <c r="H18" i="2" s="1"/>
  <c r="G15" i="2"/>
  <c r="G19" i="2"/>
  <c r="H19" i="2" s="1"/>
  <c r="C19" i="2"/>
  <c r="C23" i="2"/>
  <c r="C21" i="2"/>
  <c r="G14" i="2"/>
  <c r="I14" i="2" s="1"/>
  <c r="I15" i="2" l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<sst xmlns="http://schemas.openxmlformats.org/spreadsheetml/2006/main" count="28" uniqueCount="22">
  <si>
    <t>Sistema</t>
  </si>
  <si>
    <t>Site</t>
  </si>
  <si>
    <t>Loja Virtual</t>
  </si>
  <si>
    <t>Aplicativo</t>
  </si>
  <si>
    <t>Serviço</t>
  </si>
  <si>
    <t>Horas</t>
  </si>
  <si>
    <t>Valor/ Hora / Consultor</t>
  </si>
  <si>
    <t>Valor (R$)</t>
  </si>
  <si>
    <t>Manutenção Mensal</t>
  </si>
  <si>
    <t>Ano 0</t>
  </si>
  <si>
    <t>Ano 1</t>
  </si>
  <si>
    <t>Ano 2</t>
  </si>
  <si>
    <t>Ano 3</t>
  </si>
  <si>
    <t>Ano 4</t>
  </si>
  <si>
    <t>Ano 5</t>
  </si>
  <si>
    <t>Período</t>
  </si>
  <si>
    <t>Benefícios</t>
  </si>
  <si>
    <t>Custos</t>
  </si>
  <si>
    <t>Fluxo</t>
  </si>
  <si>
    <t>Balanço</t>
  </si>
  <si>
    <t>22 dias no mês</t>
  </si>
  <si>
    <t>4 horas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</si>
</sst>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43" fontId="2" fillId="0" borderId="0" xfId="1" applyFont="1"/>
    <xf numFmtId="43" fontId="2" fillId="0" borderId="0" xfId="0" applyNumberFormat="1" applyFont="1"/>
    <xf numFmtId="43" fontId="3" fillId="0" borderId="0" xfId="0" applyNumberFormat="1" applyFont="1"/>
    <xf numFmtId="0" fontId="4" fillId="3" borderId="3" xfId="0" applyFont="1" applyFill="1" applyBorder="1" applyAlignment="1">
      <alignment horizontal="justify" vertical="center" wrapText="1"/>
    </xf>
    <xf numFmtId="43" fontId="4" fillId="3" borderId="4" xfId="1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horizontal="justify" vertical="center" wrapText="1"/>
    </xf>
    <xf numFmtId="43" fontId="4" fillId="4" borderId="4" xfId="1" applyFont="1" applyFill="1" applyBorder="1" applyAlignment="1">
      <alignment horizontal="justify" vertical="center" wrapText="1"/>
    </xf>
    <xf numFmtId="43" fontId="4" fillId="4" borderId="4" xfId="0" applyNumberFormat="1" applyFont="1" applyFill="1" applyBorder="1" applyAlignment="1">
      <alignment horizontal="justify" vertical="center" wrapText="1"/>
    </xf>
    <xf numFmtId="43" fontId="4" fillId="3" borderId="4" xfId="0" applyNumberFormat="1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8" fontId="2" fillId="0" borderId="0" xfId="0" applyNumberFormat="1" applyFont="1"/>
    <xf numFmtId="9" fontId="2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1F15-6DEB-4C8B-9F5C-1B862E52E622}">
  <dimension ref="A1:I23"/>
  <sheetViews>
    <sheetView tabSelected="1" topLeftCell="A4" workbookViewId="0">
      <selection activeCell="F2" sqref="F2"/>
    </sheetView>
  </sheetViews>
  <sheetFormatPr defaultColWidth="9.140625" defaultRowHeight="21" x14ac:dyDescent="0.35"/>
  <cols>
    <col min="1" max="1" width="43.42578125" style="1" customWidth="1"/>
    <col min="2" max="2" width="10" style="1" bestFit="1" customWidth="1"/>
    <col min="3" max="3" width="21.7109375" style="1" customWidth="1"/>
    <col min="4" max="4" width="9.140625" style="1"/>
    <col min="5" max="5" width="13.140625" style="1" customWidth="1"/>
    <col min="6" max="6" width="16" style="1" customWidth="1"/>
    <col min="7" max="7" width="21.140625" style="1" customWidth="1"/>
    <col min="8" max="8" width="20.85546875" style="1" customWidth="1"/>
    <col min="9" max="9" width="16.28515625" style="1" customWidth="1"/>
    <col min="10" max="16384" width="9.140625" style="1"/>
  </cols>
  <sheetData>
    <row r="1" spans="1:9" x14ac:dyDescent="0.35">
      <c r="A1" s="2" t="s">
        <v>4</v>
      </c>
      <c r="B1" s="2" t="s">
        <v>5</v>
      </c>
      <c r="C1" s="2" t="s">
        <v>7</v>
      </c>
      <c r="F1" s="1" t="s">
        <v>20</v>
      </c>
    </row>
    <row r="2" spans="1:9" x14ac:dyDescent="0.35">
      <c r="A2" s="1" t="s">
        <v>0</v>
      </c>
      <c r="B2" s="1">
        <v>352</v>
      </c>
      <c r="C2" s="4">
        <f>B2*$B$8</f>
        <v>21120</v>
      </c>
      <c r="F2" s="1" t="s">
        <v>21</v>
      </c>
    </row>
    <row r="3" spans="1:9" x14ac:dyDescent="0.35">
      <c r="A3" s="1" t="s">
        <v>1</v>
      </c>
      <c r="B3" s="1">
        <v>0</v>
      </c>
      <c r="C3" s="4">
        <f t="shared" ref="C3:C5" si="0">B3*$B$8</f>
        <v>0</v>
      </c>
    </row>
    <row r="4" spans="1:9" x14ac:dyDescent="0.35">
      <c r="A4" s="1" t="s">
        <v>2</v>
      </c>
      <c r="B4" s="1">
        <v>0</v>
      </c>
      <c r="C4" s="4">
        <f t="shared" si="0"/>
        <v>0</v>
      </c>
    </row>
    <row r="5" spans="1:9" x14ac:dyDescent="0.35">
      <c r="A5" s="1" t="s">
        <v>3</v>
      </c>
      <c r="B5" s="1">
        <v>264</v>
      </c>
      <c r="C5" s="4">
        <f t="shared" si="0"/>
        <v>15840</v>
      </c>
    </row>
    <row r="6" spans="1:9" x14ac:dyDescent="0.35">
      <c r="B6" s="2">
        <f>SUM(B2:B5)</f>
        <v>616</v>
      </c>
      <c r="C6" s="5">
        <f>SUM(C2:C5)</f>
        <v>36960</v>
      </c>
    </row>
    <row r="8" spans="1:9" x14ac:dyDescent="0.35">
      <c r="A8" s="1" t="s">
        <v>6</v>
      </c>
      <c r="B8" s="3">
        <v>60</v>
      </c>
    </row>
    <row r="11" spans="1:9" x14ac:dyDescent="0.35">
      <c r="A11" s="1" t="s">
        <v>8</v>
      </c>
      <c r="B11" s="1">
        <v>20</v>
      </c>
      <c r="C11" s="4">
        <f>B11*B8</f>
        <v>1200</v>
      </c>
    </row>
    <row r="12" spans="1:9" ht="21.75" thickBot="1" x14ac:dyDescent="0.4"/>
    <row r="13" spans="1:9" ht="21.75" thickBot="1" x14ac:dyDescent="0.4">
      <c r="A13" s="1" t="s">
        <v>9</v>
      </c>
      <c r="C13" s="4">
        <f>(C6+12*C11)*(-1)</f>
        <v>-51360</v>
      </c>
      <c r="E13" s="12" t="s">
        <v>15</v>
      </c>
      <c r="F13" s="13" t="s">
        <v>16</v>
      </c>
      <c r="G13" s="13" t="s">
        <v>17</v>
      </c>
      <c r="H13" s="13" t="s">
        <v>18</v>
      </c>
      <c r="I13" s="13" t="s">
        <v>19</v>
      </c>
    </row>
    <row r="14" spans="1:9" ht="22.5" thickTop="1" thickBot="1" x14ac:dyDescent="0.4">
      <c r="A14" s="1" t="s">
        <v>10</v>
      </c>
      <c r="C14" s="4">
        <f>(12*C11)*(-1)</f>
        <v>-14400</v>
      </c>
      <c r="E14" s="6" t="s">
        <v>9</v>
      </c>
      <c r="F14" s="7">
        <v>0</v>
      </c>
      <c r="G14" s="7">
        <f>C13</f>
        <v>-51360</v>
      </c>
      <c r="H14" s="7">
        <v>0</v>
      </c>
      <c r="I14" s="7">
        <f>G14</f>
        <v>-51360</v>
      </c>
    </row>
    <row r="15" spans="1:9" ht="21.75" thickBot="1" x14ac:dyDescent="0.4">
      <c r="A15" s="1" t="s">
        <v>11</v>
      </c>
      <c r="C15" s="4">
        <f>12*15000-(12*C11)</f>
        <v>165600</v>
      </c>
      <c r="E15" s="8" t="s">
        <v>10</v>
      </c>
      <c r="F15" s="9">
        <v>0</v>
      </c>
      <c r="G15" s="9">
        <f>C14</f>
        <v>-14400</v>
      </c>
      <c r="H15" s="9">
        <v>0</v>
      </c>
      <c r="I15" s="10">
        <f>I14+G15</f>
        <v>-65760</v>
      </c>
    </row>
    <row r="16" spans="1:9" ht="21.75" thickBot="1" x14ac:dyDescent="0.4">
      <c r="A16" s="1" t="s">
        <v>12</v>
      </c>
      <c r="C16" s="4">
        <f>12*15000-(12*C11)</f>
        <v>165600</v>
      </c>
      <c r="E16" s="6" t="s">
        <v>11</v>
      </c>
      <c r="F16" s="7">
        <v>180000</v>
      </c>
      <c r="G16" s="7">
        <f>C14</f>
        <v>-14400</v>
      </c>
      <c r="H16" s="11">
        <f>F16+G16</f>
        <v>165600</v>
      </c>
      <c r="I16" s="11">
        <f>I15+H16</f>
        <v>99840</v>
      </c>
    </row>
    <row r="17" spans="1:9" ht="21.75" thickBot="1" x14ac:dyDescent="0.4">
      <c r="A17" s="1" t="s">
        <v>13</v>
      </c>
      <c r="C17" s="4">
        <f>12*15000-(12*C11)</f>
        <v>165600</v>
      </c>
      <c r="E17" s="8" t="s">
        <v>12</v>
      </c>
      <c r="F17" s="9">
        <v>180000</v>
      </c>
      <c r="G17" s="9">
        <f>C14</f>
        <v>-14400</v>
      </c>
      <c r="H17" s="10">
        <f>F17+G17</f>
        <v>165600</v>
      </c>
      <c r="I17" s="10">
        <f>H17+I16</f>
        <v>265440</v>
      </c>
    </row>
    <row r="18" spans="1:9" ht="21.75" thickBot="1" x14ac:dyDescent="0.4">
      <c r="A18" s="1" t="s">
        <v>14</v>
      </c>
      <c r="C18" s="4">
        <f>12*15000-(12*C11)</f>
        <v>165600</v>
      </c>
      <c r="E18" s="6" t="s">
        <v>13</v>
      </c>
      <c r="F18" s="7">
        <v>180000</v>
      </c>
      <c r="G18" s="7">
        <f>C14</f>
        <v>-14400</v>
      </c>
      <c r="H18" s="11">
        <f>F18+G18</f>
        <v>165600</v>
      </c>
      <c r="I18" s="11">
        <f>H18+I17</f>
        <v>431040</v>
      </c>
    </row>
    <row r="19" spans="1:9" ht="21.75" thickBot="1" x14ac:dyDescent="0.4">
      <c r="C19" s="4">
        <f>SUM(C13:C18)</f>
        <v>596640</v>
      </c>
      <c r="E19" s="8" t="s">
        <v>14</v>
      </c>
      <c r="F19" s="9">
        <v>180000</v>
      </c>
      <c r="G19" s="9">
        <f>C14</f>
        <v>-14400</v>
      </c>
      <c r="H19" s="10">
        <f>F19+G19</f>
        <v>165600</v>
      </c>
      <c r="I19" s="10">
        <f>H19+I18</f>
        <v>596640</v>
      </c>
    </row>
    <row r="21" spans="1:9" x14ac:dyDescent="0.35">
      <c r="C21" s="14">
        <f>NPV(15%,C14:C18)+C13</f>
        <v>347235.14510025346</v>
      </c>
    </row>
    <row r="23" spans="1:9" x14ac:dyDescent="0.35">
      <c r="C23" s="15">
        <f>IRR(C13:C18)</f>
        <v>1.2317549945617756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>Universidade Católica de Santos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CEITELABINFO</dc:creator>
  <cp:lastModifiedBy>Matheus Gatto Pera Goncalves</cp:lastModifiedBy>
  <dcterms:created xsi:type="dcterms:W3CDTF">2019-11-11T23:14:48Z</dcterms:created>
  <dcterms:modified xsi:type="dcterms:W3CDTF">2021-12-08T02:09:19Z</dcterms:modified>
</cp:coreProperties>
</file>