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iskO/Dropbox (Personal)/AmateurRadio/"/>
    </mc:Choice>
  </mc:AlternateContent>
  <bookViews>
    <workbookView xWindow="13220" yWindow="2600" windowWidth="34100" windowHeight="198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J11" i="1"/>
  <c r="M11" i="1"/>
  <c r="L11" i="1"/>
  <c r="K11" i="1"/>
  <c r="F11" i="1"/>
  <c r="I11" i="1"/>
  <c r="H11" i="1"/>
  <c r="G11" i="1"/>
  <c r="D11" i="1"/>
  <c r="E4" i="1"/>
  <c r="J4" i="1"/>
  <c r="M4" i="1"/>
  <c r="L4" i="1"/>
  <c r="K4" i="1"/>
  <c r="F4" i="1"/>
  <c r="I4" i="1"/>
  <c r="H4" i="1"/>
  <c r="G4" i="1"/>
  <c r="D4" i="1"/>
  <c r="D3" i="1"/>
  <c r="E3" i="1"/>
  <c r="J3" i="1"/>
  <c r="M3" i="1"/>
  <c r="L3" i="1"/>
  <c r="K3" i="1"/>
  <c r="F3" i="1"/>
  <c r="I3" i="1"/>
  <c r="H3" i="1"/>
  <c r="G3" i="1"/>
  <c r="E15" i="1"/>
  <c r="J15" i="1"/>
  <c r="M15" i="1"/>
  <c r="L15" i="1"/>
  <c r="K15" i="1"/>
  <c r="F15" i="1"/>
  <c r="I15" i="1"/>
  <c r="H15" i="1"/>
  <c r="G15" i="1"/>
  <c r="D15" i="1"/>
  <c r="E14" i="1"/>
  <c r="J14" i="1"/>
  <c r="M14" i="1"/>
  <c r="L14" i="1"/>
  <c r="K14" i="1"/>
  <c r="F14" i="1"/>
  <c r="I14" i="1"/>
  <c r="H14" i="1"/>
  <c r="G14" i="1"/>
  <c r="D14" i="1"/>
  <c r="D16" i="1"/>
  <c r="E16" i="1"/>
  <c r="F16" i="1"/>
  <c r="G16" i="1"/>
  <c r="H16" i="1"/>
  <c r="I16" i="1"/>
  <c r="J16" i="1"/>
  <c r="K16" i="1"/>
  <c r="L16" i="1"/>
  <c r="M16" i="1"/>
  <c r="E12" i="1"/>
  <c r="J12" i="1"/>
  <c r="M12" i="1"/>
  <c r="L12" i="1"/>
  <c r="K12" i="1"/>
  <c r="F12" i="1"/>
  <c r="I12" i="1"/>
  <c r="H12" i="1"/>
  <c r="G12" i="1"/>
  <c r="D12" i="1"/>
  <c r="D13" i="1"/>
  <c r="D10" i="1"/>
  <c r="D9" i="1"/>
  <c r="D8" i="1"/>
  <c r="D7" i="1"/>
  <c r="D6" i="1"/>
  <c r="D5" i="1"/>
  <c r="D2" i="1"/>
  <c r="E2" i="1"/>
  <c r="F2" i="1"/>
  <c r="E5" i="1"/>
  <c r="F5" i="1"/>
  <c r="E6" i="1"/>
  <c r="J6" i="1"/>
  <c r="M6" i="1"/>
  <c r="E7" i="1"/>
  <c r="F7" i="1"/>
  <c r="E8" i="1"/>
  <c r="F8" i="1"/>
  <c r="E9" i="1"/>
  <c r="F9" i="1"/>
  <c r="E10" i="1"/>
  <c r="J10" i="1"/>
  <c r="E13" i="1"/>
  <c r="F13" i="1"/>
  <c r="F6" i="1"/>
  <c r="G6" i="1"/>
  <c r="J2" i="1"/>
  <c r="J5" i="1"/>
  <c r="K5" i="1"/>
  <c r="J7" i="1"/>
  <c r="J8" i="1"/>
  <c r="J9" i="1"/>
  <c r="L9" i="1"/>
  <c r="J13" i="1"/>
  <c r="K13" i="1"/>
  <c r="M10" i="1"/>
  <c r="L10" i="1"/>
  <c r="K10" i="1"/>
  <c r="F10" i="1"/>
  <c r="I10" i="1"/>
  <c r="L6" i="1"/>
  <c r="K6" i="1"/>
  <c r="K7" i="1"/>
  <c r="I8" i="1"/>
  <c r="H8" i="1"/>
  <c r="G8" i="1"/>
  <c r="G7" i="1"/>
  <c r="I7" i="1"/>
  <c r="H7" i="1"/>
  <c r="I13" i="1"/>
  <c r="H13" i="1"/>
  <c r="G13" i="1"/>
  <c r="I9" i="1"/>
  <c r="H9" i="1"/>
  <c r="G9" i="1"/>
  <c r="H5" i="1"/>
  <c r="G5" i="1"/>
  <c r="I5" i="1"/>
  <c r="I2" i="1"/>
  <c r="G2" i="1"/>
  <c r="H2" i="1"/>
  <c r="H6" i="1"/>
  <c r="I6" i="1"/>
  <c r="G10" i="1"/>
  <c r="M9" i="1"/>
  <c r="K9" i="1"/>
  <c r="M2" i="1"/>
  <c r="L2" i="1"/>
  <c r="K2" i="1"/>
  <c r="L5" i="1"/>
  <c r="M5" i="1"/>
  <c r="L13" i="1"/>
  <c r="M13" i="1"/>
  <c r="H10" i="1"/>
  <c r="M8" i="1"/>
  <c r="K8" i="1"/>
  <c r="L8" i="1"/>
  <c r="L7" i="1"/>
  <c r="M7" i="1"/>
</calcChain>
</file>

<file path=xl/sharedStrings.xml><?xml version="1.0" encoding="utf-8"?>
<sst xmlns="http://schemas.openxmlformats.org/spreadsheetml/2006/main" count="24" uniqueCount="23">
  <si>
    <t>Center</t>
  </si>
  <si>
    <t>Bandwidth</t>
  </si>
  <si>
    <t>Start</t>
  </si>
  <si>
    <t>End</t>
  </si>
  <si>
    <t>10 Meters</t>
  </si>
  <si>
    <t>15 Meters</t>
  </si>
  <si>
    <t>12 Meters</t>
  </si>
  <si>
    <t>17 Meters</t>
  </si>
  <si>
    <t>20 Meters</t>
  </si>
  <si>
    <t>30 Meters</t>
  </si>
  <si>
    <t>40 Meters</t>
  </si>
  <si>
    <t>160 Meters</t>
  </si>
  <si>
    <t>Band</t>
  </si>
  <si>
    <t>Inverted V</t>
  </si>
  <si>
    <t>Flat Top</t>
  </si>
  <si>
    <t>Each Side</t>
  </si>
  <si>
    <t>A 75 Meters</t>
  </si>
  <si>
    <t>A 80 Meters</t>
  </si>
  <si>
    <t>B 75 Meters</t>
  </si>
  <si>
    <t>B 80 Meters</t>
  </si>
  <si>
    <t>CW 10 Meters</t>
  </si>
  <si>
    <t>Phone 10 Meters</t>
  </si>
  <si>
    <t>80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</si>
</sst>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"/>
    <numFmt numFmtId="165" formatCode="#.00&quot; ft&quot;"/>
    <numFmt numFmtId="166" formatCode="###&quot;.&quot;###&quot; MHz&quot;"/>
    <numFmt numFmtId="167" formatCode="###&quot; kHz&quot;"/>
    <numFmt numFmtId="168" formatCode="#&quot; ft&quot;"/>
    <numFmt numFmtId="169" formatCode="0&quot; in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  <family val="3"/>
    </font>
    <font>
      <sz val="12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right"/>
    </xf>
    <xf numFmtId="166" fontId="4" fillId="0" borderId="0" xfId="1" applyNumberFormat="1" applyFont="1"/>
    <xf numFmtId="165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166" fontId="5" fillId="0" borderId="0" xfId="1" applyNumberFormat="1" applyFont="1"/>
    <xf numFmtId="165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43" fontId="5" fillId="0" borderId="0" xfId="1" applyFont="1"/>
    <xf numFmtId="164" fontId="5" fillId="0" borderId="0" xfId="0" applyNumberFormat="1" applyFont="1"/>
    <xf numFmtId="0" fontId="5" fillId="0" borderId="0" xfId="1" applyNumberFormat="1" applyFont="1" applyAlignment="1">
      <alignment horizontal="right"/>
    </xf>
    <xf numFmtId="166" fontId="5" fillId="0" borderId="0" xfId="1" applyNumberFormat="1" applyFont="1" applyAlignment="1">
      <alignment horizontal="right"/>
    </xf>
    <xf numFmtId="0" fontId="4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167" fontId="4" fillId="0" borderId="0" xfId="1" applyNumberFormat="1" applyFont="1" applyAlignment="1">
      <alignment horizontal="righ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showRuler="0" zoomScale="140" zoomScaleNormal="140" zoomScalePageLayoutView="140" workbookViewId="0">
      <selection activeCell="C11" sqref="C11"/>
    </sheetView>
  </sheetViews>
  <sheetFormatPr baseColWidth="10" defaultColWidth="10.6640625" defaultRowHeight="15" x14ac:dyDescent="0.15"/>
  <cols>
    <col min="1" max="1" width="16.1640625" style="6" bestFit="1" customWidth="1"/>
    <col min="2" max="7" width="12.5" style="6" customWidth="1"/>
    <col min="8" max="8" width="8" style="6" customWidth="1"/>
    <col min="9" max="9" width="6.6640625" style="6" customWidth="1"/>
    <col min="10" max="10" width="13" style="6" customWidth="1"/>
    <col min="11" max="11" width="12.5" style="6" customWidth="1"/>
    <col min="12" max="12" width="8.5" style="6" customWidth="1"/>
    <col min="13" max="13" width="7.5" style="6" customWidth="1"/>
    <col min="14" max="16384" width="10.6640625" style="6"/>
  </cols>
  <sheetData>
    <row r="1" spans="1:13" x14ac:dyDescent="0.15">
      <c r="A1" s="5" t="s">
        <v>12</v>
      </c>
      <c r="B1" s="5" t="s">
        <v>2</v>
      </c>
      <c r="C1" s="5" t="s">
        <v>3</v>
      </c>
      <c r="D1" s="12" t="s">
        <v>1</v>
      </c>
      <c r="E1" s="5" t="s">
        <v>0</v>
      </c>
      <c r="F1" s="5" t="s">
        <v>14</v>
      </c>
      <c r="G1" s="5" t="s">
        <v>15</v>
      </c>
      <c r="H1" s="5"/>
      <c r="I1" s="5"/>
      <c r="J1" s="5" t="s">
        <v>13</v>
      </c>
      <c r="K1" s="5" t="s">
        <v>15</v>
      </c>
      <c r="L1" s="5"/>
      <c r="M1" s="5"/>
    </row>
    <row r="2" spans="1:13" x14ac:dyDescent="0.15">
      <c r="A2" s="9" t="s">
        <v>4</v>
      </c>
      <c r="B2" s="7">
        <v>28000</v>
      </c>
      <c r="C2" s="7">
        <v>29700</v>
      </c>
      <c r="D2" s="13">
        <f t="shared" ref="D2:D16" si="0">C2-B2</f>
        <v>1700</v>
      </c>
      <c r="E2" s="7">
        <f t="shared" ref="E2:E16" si="1">((C2-B2)/2)+B2</f>
        <v>28850</v>
      </c>
      <c r="F2" s="8">
        <f t="shared" ref="F2:F16" si="2">468000/$E2</f>
        <v>16.221837088388217</v>
      </c>
      <c r="G2" s="8">
        <f t="shared" ref="G2:G16" si="3">ROUND(F2/2,2)</f>
        <v>8.11</v>
      </c>
      <c r="H2" s="16">
        <f t="shared" ref="H2:H16" si="4">TRUNC(F2/2)</f>
        <v>8</v>
      </c>
      <c r="I2" s="17">
        <f t="shared" ref="I2:I16" si="5">ROUND(((F2/2)-TRUNC((F2/2)))*12,0)</f>
        <v>1</v>
      </c>
      <c r="J2" s="8">
        <f t="shared" ref="J2:J16" si="6">(468000/$E2)*0.95</f>
        <v>15.410745233968806</v>
      </c>
      <c r="K2" s="8">
        <f t="shared" ref="K2:K16" si="7">ROUND(J2/2,2)</f>
        <v>7.71</v>
      </c>
      <c r="L2" s="16">
        <f t="shared" ref="L2:L16" si="8">TRUNC(J2/2)</f>
        <v>7</v>
      </c>
      <c r="M2" s="17">
        <f t="shared" ref="M2:M16" si="9">ROUND(((J2/2)-TRUNC((J2/2)))*12,0)</f>
        <v>8</v>
      </c>
    </row>
    <row r="3" spans="1:13" x14ac:dyDescent="0.15">
      <c r="A3" s="9" t="s">
        <v>20</v>
      </c>
      <c r="B3" s="7">
        <v>28000</v>
      </c>
      <c r="C3" s="7">
        <v>28300</v>
      </c>
      <c r="D3" s="15">
        <f t="shared" si="0"/>
        <v>300</v>
      </c>
      <c r="E3" s="7">
        <f t="shared" ref="E3:E4" si="10">((C3-B3)/2)+B3</f>
        <v>28150</v>
      </c>
      <c r="F3" s="8">
        <f t="shared" si="2"/>
        <v>16.625222024866787</v>
      </c>
      <c r="G3" s="8">
        <f t="shared" ref="G3:G4" si="11">ROUND(F3/2,2)</f>
        <v>8.31</v>
      </c>
      <c r="H3" s="16">
        <f t="shared" ref="H3:H4" si="12">TRUNC(F3/2)</f>
        <v>8</v>
      </c>
      <c r="I3" s="17">
        <f t="shared" ref="I3:I4" si="13">ROUND(((F3/2)-TRUNC((F3/2)))*12,0)</f>
        <v>4</v>
      </c>
      <c r="J3" s="8">
        <f t="shared" si="6"/>
        <v>15.793960923623446</v>
      </c>
      <c r="K3" s="8">
        <f t="shared" ref="K3:K4" si="14">ROUND(J3/2,2)</f>
        <v>7.9</v>
      </c>
      <c r="L3" s="16">
        <f t="shared" ref="L3:L4" si="15">TRUNC(J3/2)</f>
        <v>7</v>
      </c>
      <c r="M3" s="17">
        <f t="shared" ref="M3:M4" si="16">ROUND(((J3/2)-TRUNC((J3/2)))*12,0)</f>
        <v>11</v>
      </c>
    </row>
    <row r="4" spans="1:13" x14ac:dyDescent="0.15">
      <c r="A4" s="9" t="s">
        <v>21</v>
      </c>
      <c r="B4" s="7">
        <v>28300</v>
      </c>
      <c r="C4" s="7">
        <v>29700</v>
      </c>
      <c r="D4" s="13">
        <f t="shared" ref="D4" si="17">C4-B4</f>
        <v>1400</v>
      </c>
      <c r="E4" s="7">
        <f t="shared" si="10"/>
        <v>29000</v>
      </c>
      <c r="F4" s="8">
        <f t="shared" si="2"/>
        <v>16.137931034482758</v>
      </c>
      <c r="G4" s="8">
        <f t="shared" si="11"/>
        <v>8.07</v>
      </c>
      <c r="H4" s="16">
        <f t="shared" si="12"/>
        <v>8</v>
      </c>
      <c r="I4" s="17">
        <f t="shared" si="13"/>
        <v>1</v>
      </c>
      <c r="J4" s="8">
        <f t="shared" si="6"/>
        <v>15.33103448275862</v>
      </c>
      <c r="K4" s="8">
        <f t="shared" si="14"/>
        <v>7.67</v>
      </c>
      <c r="L4" s="16">
        <f t="shared" si="15"/>
        <v>7</v>
      </c>
      <c r="M4" s="17">
        <f t="shared" si="16"/>
        <v>8</v>
      </c>
    </row>
    <row r="5" spans="1:13" x14ac:dyDescent="0.15">
      <c r="A5" s="9" t="s">
        <v>6</v>
      </c>
      <c r="B5" s="7">
        <v>24890</v>
      </c>
      <c r="C5" s="7">
        <v>24990</v>
      </c>
      <c r="D5" s="15">
        <f t="shared" si="0"/>
        <v>100</v>
      </c>
      <c r="E5" s="7">
        <f t="shared" si="1"/>
        <v>24940</v>
      </c>
      <c r="F5" s="8">
        <f t="shared" si="2"/>
        <v>18.765036086607857</v>
      </c>
      <c r="G5" s="8">
        <f t="shared" si="3"/>
        <v>9.3800000000000008</v>
      </c>
      <c r="H5" s="16">
        <f t="shared" si="4"/>
        <v>9</v>
      </c>
      <c r="I5" s="17">
        <f t="shared" si="5"/>
        <v>5</v>
      </c>
      <c r="J5" s="8">
        <f t="shared" si="6"/>
        <v>17.826784282277462</v>
      </c>
      <c r="K5" s="8">
        <f t="shared" si="7"/>
        <v>8.91</v>
      </c>
      <c r="L5" s="16">
        <f t="shared" si="8"/>
        <v>8</v>
      </c>
      <c r="M5" s="17">
        <f t="shared" si="9"/>
        <v>11</v>
      </c>
    </row>
    <row r="6" spans="1:13" x14ac:dyDescent="0.15">
      <c r="A6" s="9" t="s">
        <v>5</v>
      </c>
      <c r="B6" s="7">
        <v>21000</v>
      </c>
      <c r="C6" s="7">
        <v>21450</v>
      </c>
      <c r="D6" s="15">
        <f t="shared" si="0"/>
        <v>450</v>
      </c>
      <c r="E6" s="7">
        <f t="shared" si="1"/>
        <v>21225</v>
      </c>
      <c r="F6" s="8">
        <f t="shared" si="2"/>
        <v>22.049469964664311</v>
      </c>
      <c r="G6" s="8">
        <f t="shared" si="3"/>
        <v>11.02</v>
      </c>
      <c r="H6" s="16">
        <f t="shared" si="4"/>
        <v>11</v>
      </c>
      <c r="I6" s="17">
        <f t="shared" si="5"/>
        <v>0</v>
      </c>
      <c r="J6" s="8">
        <f t="shared" si="6"/>
        <v>20.946996466431095</v>
      </c>
      <c r="K6" s="8">
        <f t="shared" si="7"/>
        <v>10.47</v>
      </c>
      <c r="L6" s="16">
        <f t="shared" si="8"/>
        <v>10</v>
      </c>
      <c r="M6" s="17">
        <f t="shared" si="9"/>
        <v>6</v>
      </c>
    </row>
    <row r="7" spans="1:13" x14ac:dyDescent="0.15">
      <c r="A7" s="9" t="s">
        <v>7</v>
      </c>
      <c r="B7" s="7">
        <v>18068</v>
      </c>
      <c r="C7" s="7">
        <v>18168</v>
      </c>
      <c r="D7" s="15">
        <f t="shared" si="0"/>
        <v>100</v>
      </c>
      <c r="E7" s="7">
        <f t="shared" si="1"/>
        <v>18118</v>
      </c>
      <c r="F7" s="8">
        <f t="shared" si="2"/>
        <v>25.830665636383706</v>
      </c>
      <c r="G7" s="8">
        <f t="shared" si="3"/>
        <v>12.92</v>
      </c>
      <c r="H7" s="16">
        <f t="shared" si="4"/>
        <v>12</v>
      </c>
      <c r="I7" s="17">
        <f t="shared" si="5"/>
        <v>11</v>
      </c>
      <c r="J7" s="8">
        <f t="shared" si="6"/>
        <v>24.539132354564519</v>
      </c>
      <c r="K7" s="8">
        <f t="shared" si="7"/>
        <v>12.27</v>
      </c>
      <c r="L7" s="16">
        <f t="shared" si="8"/>
        <v>12</v>
      </c>
      <c r="M7" s="17">
        <f t="shared" si="9"/>
        <v>3</v>
      </c>
    </row>
    <row r="8" spans="1:13" x14ac:dyDescent="0.15">
      <c r="A8" s="9" t="s">
        <v>8</v>
      </c>
      <c r="B8" s="7">
        <v>14000</v>
      </c>
      <c r="C8" s="7">
        <v>14350</v>
      </c>
      <c r="D8" s="15">
        <f t="shared" si="0"/>
        <v>350</v>
      </c>
      <c r="E8" s="7">
        <f t="shared" si="1"/>
        <v>14175</v>
      </c>
      <c r="F8" s="8">
        <f t="shared" si="2"/>
        <v>33.015873015873019</v>
      </c>
      <c r="G8" s="8">
        <f t="shared" si="3"/>
        <v>16.510000000000002</v>
      </c>
      <c r="H8" s="16">
        <f t="shared" si="4"/>
        <v>16</v>
      </c>
      <c r="I8" s="17">
        <f t="shared" si="5"/>
        <v>6</v>
      </c>
      <c r="J8" s="8">
        <f t="shared" si="6"/>
        <v>31.365079365079367</v>
      </c>
      <c r="K8" s="8">
        <f t="shared" si="7"/>
        <v>15.68</v>
      </c>
      <c r="L8" s="16">
        <f t="shared" si="8"/>
        <v>15</v>
      </c>
      <c r="M8" s="17">
        <f t="shared" si="9"/>
        <v>8</v>
      </c>
    </row>
    <row r="9" spans="1:13" x14ac:dyDescent="0.15">
      <c r="A9" s="9" t="s">
        <v>9</v>
      </c>
      <c r="B9" s="7">
        <v>10100</v>
      </c>
      <c r="C9" s="7">
        <v>10150</v>
      </c>
      <c r="D9" s="15">
        <f t="shared" si="0"/>
        <v>50</v>
      </c>
      <c r="E9" s="7">
        <f t="shared" si="1"/>
        <v>10125</v>
      </c>
      <c r="F9" s="8">
        <f t="shared" si="2"/>
        <v>46.222222222222221</v>
      </c>
      <c r="G9" s="8">
        <f t="shared" si="3"/>
        <v>23.11</v>
      </c>
      <c r="H9" s="16">
        <f t="shared" si="4"/>
        <v>23</v>
      </c>
      <c r="I9" s="17">
        <f t="shared" si="5"/>
        <v>1</v>
      </c>
      <c r="J9" s="8">
        <f t="shared" si="6"/>
        <v>43.911111111111111</v>
      </c>
      <c r="K9" s="8">
        <f t="shared" si="7"/>
        <v>21.96</v>
      </c>
      <c r="L9" s="16">
        <f t="shared" si="8"/>
        <v>21</v>
      </c>
      <c r="M9" s="17">
        <f t="shared" si="9"/>
        <v>11</v>
      </c>
    </row>
    <row r="10" spans="1:13" x14ac:dyDescent="0.15">
      <c r="A10" s="9" t="s">
        <v>10</v>
      </c>
      <c r="B10" s="7">
        <v>7000</v>
      </c>
      <c r="C10" s="7">
        <v>7300</v>
      </c>
      <c r="D10" s="15">
        <f t="shared" si="0"/>
        <v>300</v>
      </c>
      <c r="E10" s="7">
        <f t="shared" si="1"/>
        <v>7150</v>
      </c>
      <c r="F10" s="8">
        <f t="shared" si="2"/>
        <v>65.454545454545453</v>
      </c>
      <c r="G10" s="8">
        <f t="shared" si="3"/>
        <v>32.729999999999997</v>
      </c>
      <c r="H10" s="16">
        <f t="shared" si="4"/>
        <v>32</v>
      </c>
      <c r="I10" s="17">
        <f t="shared" si="5"/>
        <v>9</v>
      </c>
      <c r="J10" s="8">
        <f t="shared" si="6"/>
        <v>62.18181818181818</v>
      </c>
      <c r="K10" s="8">
        <f t="shared" si="7"/>
        <v>31.09</v>
      </c>
      <c r="L10" s="16">
        <f t="shared" si="8"/>
        <v>31</v>
      </c>
      <c r="M10" s="17">
        <f t="shared" si="9"/>
        <v>1</v>
      </c>
    </row>
    <row r="11" spans="1:13" x14ac:dyDescent="0.15">
      <c r="A11" s="9" t="s">
        <v>22</v>
      </c>
      <c r="B11" s="7">
        <v>3500</v>
      </c>
      <c r="C11" s="7">
        <v>4000</v>
      </c>
      <c r="D11" s="15">
        <f t="shared" si="0"/>
        <v>500</v>
      </c>
      <c r="E11" s="7">
        <f t="shared" si="1"/>
        <v>3750</v>
      </c>
      <c r="F11" s="8">
        <f t="shared" si="2"/>
        <v>124.8</v>
      </c>
      <c r="G11" s="8">
        <f t="shared" ref="G11" si="18">ROUND(F11/2,2)</f>
        <v>62.4</v>
      </c>
      <c r="H11" s="16">
        <f t="shared" si="4"/>
        <v>62</v>
      </c>
      <c r="I11" s="17">
        <f t="shared" si="5"/>
        <v>5</v>
      </c>
      <c r="J11" s="8">
        <f t="shared" si="6"/>
        <v>118.55999999999999</v>
      </c>
      <c r="K11" s="8">
        <f t="shared" ref="K11" si="19">ROUND(J11/2,2)</f>
        <v>59.28</v>
      </c>
      <c r="L11" s="16">
        <f t="shared" si="8"/>
        <v>59</v>
      </c>
      <c r="M11" s="17">
        <f t="shared" si="9"/>
        <v>3</v>
      </c>
    </row>
    <row r="12" spans="1:13" x14ac:dyDescent="0.15">
      <c r="A12" s="9" t="s">
        <v>16</v>
      </c>
      <c r="B12" s="7">
        <v>3800</v>
      </c>
      <c r="C12" s="7">
        <v>4000</v>
      </c>
      <c r="D12" s="15">
        <f t="shared" ref="D12" si="20">C12-B12</f>
        <v>200</v>
      </c>
      <c r="E12" s="7">
        <f t="shared" ref="E12" si="21">((C12-B12)/2)+B12</f>
        <v>3900</v>
      </c>
      <c r="F12" s="8">
        <f t="shared" si="2"/>
        <v>120</v>
      </c>
      <c r="G12" s="8">
        <f t="shared" si="3"/>
        <v>60</v>
      </c>
      <c r="H12" s="16">
        <f t="shared" ref="H12" si="22">TRUNC(F12/2)</f>
        <v>60</v>
      </c>
      <c r="I12" s="17">
        <f t="shared" ref="I12" si="23">ROUND(((F12/2)-TRUNC((F12/2)))*12,0)</f>
        <v>0</v>
      </c>
      <c r="J12" s="8">
        <f t="shared" si="6"/>
        <v>114</v>
      </c>
      <c r="K12" s="8">
        <f t="shared" si="7"/>
        <v>57</v>
      </c>
      <c r="L12" s="16">
        <f t="shared" ref="L12" si="24">TRUNC(J12/2)</f>
        <v>57</v>
      </c>
      <c r="M12" s="17">
        <f t="shared" ref="M12" si="25">ROUND(((J12/2)-TRUNC((J12/2)))*12,0)</f>
        <v>0</v>
      </c>
    </row>
    <row r="13" spans="1:13" x14ac:dyDescent="0.15">
      <c r="A13" s="9" t="s">
        <v>17</v>
      </c>
      <c r="B13" s="7">
        <v>3500</v>
      </c>
      <c r="C13" s="7">
        <v>3800</v>
      </c>
      <c r="D13" s="15">
        <f t="shared" si="0"/>
        <v>300</v>
      </c>
      <c r="E13" s="7">
        <f t="shared" si="1"/>
        <v>3650</v>
      </c>
      <c r="F13" s="8">
        <f t="shared" si="2"/>
        <v>128.21917808219177</v>
      </c>
      <c r="G13" s="8">
        <f t="shared" si="3"/>
        <v>64.11</v>
      </c>
      <c r="H13" s="16">
        <f t="shared" si="4"/>
        <v>64</v>
      </c>
      <c r="I13" s="17">
        <f t="shared" si="5"/>
        <v>1</v>
      </c>
      <c r="J13" s="8">
        <f t="shared" si="6"/>
        <v>121.80821917808218</v>
      </c>
      <c r="K13" s="8">
        <f t="shared" si="7"/>
        <v>60.9</v>
      </c>
      <c r="L13" s="16">
        <f t="shared" si="8"/>
        <v>60</v>
      </c>
      <c r="M13" s="17">
        <f t="shared" si="9"/>
        <v>11</v>
      </c>
    </row>
    <row r="14" spans="1:13" x14ac:dyDescent="0.15">
      <c r="A14" s="9" t="s">
        <v>18</v>
      </c>
      <c r="B14" s="7">
        <v>3600</v>
      </c>
      <c r="C14" s="7">
        <v>4000</v>
      </c>
      <c r="D14" s="15">
        <f t="shared" si="0"/>
        <v>400</v>
      </c>
      <c r="E14" s="7">
        <f t="shared" si="1"/>
        <v>3800</v>
      </c>
      <c r="F14" s="8">
        <f t="shared" si="2"/>
        <v>123.15789473684211</v>
      </c>
      <c r="G14" s="8">
        <f t="shared" si="3"/>
        <v>61.58</v>
      </c>
      <c r="H14" s="16">
        <f t="shared" si="4"/>
        <v>61</v>
      </c>
      <c r="I14" s="17">
        <f t="shared" si="5"/>
        <v>7</v>
      </c>
      <c r="J14" s="8">
        <f t="shared" si="6"/>
        <v>117</v>
      </c>
      <c r="K14" s="8">
        <f t="shared" si="7"/>
        <v>58.5</v>
      </c>
      <c r="L14" s="16">
        <f t="shared" si="8"/>
        <v>58</v>
      </c>
      <c r="M14" s="17">
        <f t="shared" si="9"/>
        <v>6</v>
      </c>
    </row>
    <row r="15" spans="1:13" x14ac:dyDescent="0.15">
      <c r="A15" s="9" t="s">
        <v>19</v>
      </c>
      <c r="B15" s="7">
        <v>3500</v>
      </c>
      <c r="C15" s="7">
        <v>3600</v>
      </c>
      <c r="D15" s="15">
        <f t="shared" ref="D15" si="26">C15-B15</f>
        <v>100</v>
      </c>
      <c r="E15" s="7">
        <f t="shared" ref="E15" si="27">((C15-B15)/2)+B15</f>
        <v>3550</v>
      </c>
      <c r="F15" s="8">
        <f t="shared" si="2"/>
        <v>131.83098591549296</v>
      </c>
      <c r="G15" s="8">
        <f t="shared" si="3"/>
        <v>65.92</v>
      </c>
      <c r="H15" s="16">
        <f t="shared" ref="H15" si="28">TRUNC(F15/2)</f>
        <v>65</v>
      </c>
      <c r="I15" s="17">
        <f t="shared" ref="I15" si="29">ROUND(((F15/2)-TRUNC((F15/2)))*12,0)</f>
        <v>11</v>
      </c>
      <c r="J15" s="8">
        <f t="shared" si="6"/>
        <v>125.2394366197183</v>
      </c>
      <c r="K15" s="8">
        <f t="shared" si="7"/>
        <v>62.62</v>
      </c>
      <c r="L15" s="16">
        <f t="shared" ref="L15" si="30">TRUNC(J15/2)</f>
        <v>62</v>
      </c>
      <c r="M15" s="17">
        <f t="shared" ref="M15" si="31">ROUND(((J15/2)-TRUNC((J15/2)))*12,0)</f>
        <v>7</v>
      </c>
    </row>
    <row r="16" spans="1:13" x14ac:dyDescent="0.15">
      <c r="A16" s="9" t="s">
        <v>11</v>
      </c>
      <c r="B16" s="7">
        <v>1800</v>
      </c>
      <c r="C16" s="7">
        <v>2000</v>
      </c>
      <c r="D16" s="15">
        <f t="shared" si="0"/>
        <v>200</v>
      </c>
      <c r="E16" s="7">
        <f t="shared" si="1"/>
        <v>1900</v>
      </c>
      <c r="F16" s="8">
        <f t="shared" si="2"/>
        <v>246.31578947368422</v>
      </c>
      <c r="G16" s="8">
        <f t="shared" si="3"/>
        <v>123.16</v>
      </c>
      <c r="H16" s="16">
        <f t="shared" si="4"/>
        <v>123</v>
      </c>
      <c r="I16" s="17">
        <f t="shared" si="5"/>
        <v>2</v>
      </c>
      <c r="J16" s="8">
        <f t="shared" si="6"/>
        <v>234</v>
      </c>
      <c r="K16" s="8">
        <f t="shared" si="7"/>
        <v>117</v>
      </c>
      <c r="L16" s="16">
        <f t="shared" si="8"/>
        <v>117</v>
      </c>
      <c r="M16" s="17">
        <f t="shared" si="9"/>
        <v>0</v>
      </c>
    </row>
    <row r="18" spans="1:13" ht="16" x14ac:dyDescent="0.2">
      <c r="A18" s="1"/>
      <c r="B18" s="1"/>
      <c r="C18" s="1"/>
      <c r="D18" s="14"/>
      <c r="E18" s="1"/>
      <c r="F18" s="1"/>
      <c r="G18" s="1"/>
      <c r="H18" s="1"/>
      <c r="I18" s="1"/>
      <c r="J18" s="1"/>
      <c r="K18" s="1"/>
      <c r="L18" s="1"/>
      <c r="M18" s="1"/>
    </row>
    <row r="19" spans="1:13" ht="16" x14ac:dyDescent="0.2">
      <c r="A19" s="4"/>
      <c r="B19" s="2"/>
      <c r="C19" s="2"/>
      <c r="D19" s="18"/>
      <c r="E19" s="2"/>
      <c r="F19" s="3"/>
      <c r="G19" s="3"/>
      <c r="H19" s="19"/>
      <c r="I19" s="20"/>
      <c r="J19" s="3"/>
      <c r="K19" s="3"/>
      <c r="L19" s="19"/>
      <c r="M19" s="20"/>
    </row>
    <row r="20" spans="1:13" ht="16" x14ac:dyDescent="0.2">
      <c r="A20" s="4"/>
      <c r="B20" s="2"/>
      <c r="C20" s="2"/>
      <c r="D20" s="21"/>
      <c r="E20" s="2"/>
      <c r="F20" s="3"/>
      <c r="G20" s="3"/>
      <c r="H20" s="19"/>
      <c r="I20" s="20"/>
      <c r="J20" s="3"/>
      <c r="K20" s="3"/>
      <c r="L20" s="19"/>
      <c r="M20" s="20"/>
    </row>
    <row r="21" spans="1:13" ht="16" x14ac:dyDescent="0.2">
      <c r="A21" s="4"/>
      <c r="B21" s="2"/>
      <c r="C21" s="2"/>
      <c r="D21" s="21"/>
      <c r="E21" s="2"/>
      <c r="F21" s="3"/>
      <c r="G21" s="3"/>
      <c r="H21" s="19"/>
      <c r="I21" s="20"/>
      <c r="J21" s="3"/>
      <c r="K21" s="3"/>
      <c r="L21" s="19"/>
      <c r="M21" s="20"/>
    </row>
    <row r="22" spans="1:13" ht="16" x14ac:dyDescent="0.2">
      <c r="A22" s="4"/>
      <c r="B22" s="2"/>
      <c r="C22" s="2"/>
      <c r="D22" s="21"/>
      <c r="E22" s="2"/>
      <c r="F22" s="3"/>
      <c r="G22" s="3"/>
      <c r="H22" s="19"/>
      <c r="I22" s="20"/>
      <c r="J22" s="3"/>
      <c r="K22" s="3"/>
      <c r="L22" s="19"/>
      <c r="M22" s="20"/>
    </row>
    <row r="23" spans="1:13" ht="16" x14ac:dyDescent="0.2">
      <c r="A23" s="4"/>
      <c r="B23" s="2"/>
      <c r="C23" s="2"/>
      <c r="D23" s="21"/>
      <c r="E23" s="2"/>
      <c r="F23" s="3"/>
      <c r="G23" s="3"/>
      <c r="H23" s="19"/>
      <c r="I23" s="20"/>
      <c r="J23" s="3"/>
      <c r="K23" s="3"/>
      <c r="L23" s="19"/>
      <c r="M23" s="20"/>
    </row>
    <row r="24" spans="1:13" ht="16" x14ac:dyDescent="0.2">
      <c r="A24" s="4"/>
      <c r="B24" s="2"/>
      <c r="C24" s="2"/>
      <c r="D24" s="21"/>
      <c r="E24" s="2"/>
      <c r="F24" s="3"/>
      <c r="G24" s="3"/>
      <c r="H24" s="19"/>
      <c r="I24" s="20"/>
      <c r="J24" s="3"/>
      <c r="K24" s="3"/>
      <c r="L24" s="19"/>
      <c r="M24" s="20"/>
    </row>
    <row r="25" spans="1:13" ht="16" x14ac:dyDescent="0.2">
      <c r="A25" s="4"/>
      <c r="B25" s="2"/>
      <c r="C25" s="2"/>
      <c r="D25" s="21"/>
      <c r="E25" s="2"/>
      <c r="F25" s="3"/>
      <c r="G25" s="3"/>
      <c r="H25" s="19"/>
      <c r="I25" s="20"/>
      <c r="J25" s="3"/>
      <c r="K25" s="3"/>
      <c r="L25" s="19"/>
      <c r="M25" s="20"/>
    </row>
    <row r="26" spans="1:13" ht="16" x14ac:dyDescent="0.2">
      <c r="A26" s="4"/>
      <c r="B26" s="2"/>
      <c r="C26" s="2"/>
      <c r="D26" s="21"/>
      <c r="E26" s="2"/>
      <c r="F26" s="3"/>
      <c r="G26" s="3"/>
      <c r="H26" s="19"/>
      <c r="I26" s="20"/>
      <c r="J26" s="3"/>
      <c r="K26" s="3"/>
      <c r="L26" s="19"/>
      <c r="M26" s="20"/>
    </row>
    <row r="27" spans="1:13" ht="16" x14ac:dyDescent="0.2">
      <c r="A27" s="4"/>
      <c r="B27" s="2"/>
      <c r="C27" s="2"/>
      <c r="D27" s="21"/>
      <c r="E27" s="2"/>
      <c r="F27" s="3"/>
      <c r="G27" s="3"/>
      <c r="H27" s="19"/>
      <c r="I27" s="20"/>
      <c r="J27" s="3"/>
      <c r="K27" s="3"/>
      <c r="L27" s="19"/>
      <c r="M27" s="20"/>
    </row>
    <row r="30" spans="1:13" x14ac:dyDescent="0.15">
      <c r="B30" s="10"/>
      <c r="C30" s="10"/>
      <c r="D30" s="10"/>
      <c r="E30" s="10"/>
    </row>
    <row r="31" spans="1:13" x14ac:dyDescent="0.15">
      <c r="B31" s="11"/>
      <c r="C31" s="11"/>
      <c r="D31" s="11"/>
      <c r="E31" s="11"/>
    </row>
    <row r="42" spans="6:9" x14ac:dyDescent="0.15">
      <c r="F42" s="11"/>
      <c r="G42" s="11"/>
      <c r="H42" s="11"/>
      <c r="I42" s="11"/>
    </row>
    <row r="43" spans="6:9" x14ac:dyDescent="0.15">
      <c r="F43" s="11"/>
      <c r="G43" s="11"/>
      <c r="H43" s="11"/>
      <c r="I43" s="11"/>
    </row>
    <row r="44" spans="6:9" x14ac:dyDescent="0.15">
      <c r="F44" s="11"/>
      <c r="G44" s="11"/>
      <c r="H44" s="11"/>
      <c r="I44" s="11"/>
    </row>
    <row r="45" spans="6:9" x14ac:dyDescent="0.15">
      <c r="F45" s="11"/>
      <c r="G45" s="11"/>
      <c r="H45" s="11"/>
      <c r="I45" s="11"/>
    </row>
    <row r="46" spans="6:9" x14ac:dyDescent="0.15">
      <c r="F46" s="11"/>
      <c r="G46" s="11"/>
      <c r="H46" s="11"/>
      <c r="I46" s="11"/>
    </row>
    <row r="47" spans="6:9" x14ac:dyDescent="0.15">
      <c r="F47" s="11"/>
      <c r="G47" s="11"/>
      <c r="H47" s="11"/>
      <c r="I47" s="11"/>
    </row>
    <row r="48" spans="6:9" x14ac:dyDescent="0.15">
      <c r="F48" s="11"/>
      <c r="G48" s="11"/>
      <c r="H48" s="11"/>
      <c r="I48" s="11"/>
    </row>
    <row r="49" spans="6:9" x14ac:dyDescent="0.15">
      <c r="F49" s="11"/>
      <c r="G49" s="11"/>
      <c r="H49" s="11"/>
      <c r="I49" s="11"/>
    </row>
    <row r="50" spans="6:9" x14ac:dyDescent="0.15">
      <c r="F50" s="11"/>
      <c r="G50" s="11"/>
      <c r="H50" s="11"/>
      <c r="I50" s="11"/>
    </row>
    <row r="51" spans="6:9" x14ac:dyDescent="0.15">
      <c r="F51" s="11"/>
      <c r="G51" s="11"/>
      <c r="H51" s="11"/>
      <c r="I51" s="11"/>
    </row>
    <row r="52" spans="6:9" x14ac:dyDescent="0.15">
      <c r="F52" s="11"/>
      <c r="G52" s="11"/>
      <c r="H52" s="11"/>
      <c r="I52" s="11"/>
    </row>
    <row r="53" spans="6:9" x14ac:dyDescent="0.15">
      <c r="F53" s="11"/>
      <c r="G53" s="11"/>
      <c r="H53" s="11"/>
      <c r="I53" s="11"/>
    </row>
    <row r="54" spans="6:9" x14ac:dyDescent="0.15">
      <c r="F54" s="11"/>
      <c r="G54" s="11"/>
      <c r="H54" s="11"/>
      <c r="I54" s="11"/>
    </row>
    <row r="55" spans="6:9" x14ac:dyDescent="0.15">
      <c r="F55" s="11"/>
      <c r="G55" s="11"/>
      <c r="H55" s="11"/>
      <c r="I55" s="11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Lambert</dc:creator>
  <cp:lastModifiedBy>Microsoft Office User</cp:lastModifiedBy>
  <dcterms:created xsi:type="dcterms:W3CDTF">2015-03-28T20:05:57Z</dcterms:created>
  <dcterms:modified xsi:type="dcterms:W3CDTF">2015-03-29T16:46:41Z</dcterms:modified>
</cp:coreProperties>
</file>