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255" windowHeight="11595"/>
  </bookViews>
  <sheets>
    <sheet name="국내선물 시그마1호" sheetId="1" r:id="rId1"/>
  </sheets>
  <calcPr calcId="124519"/>
</workbook>
</file>

<file path=xl/calcChain.xml><?xml version="1.0" encoding="utf-8"?>
<calcChain xmlns="http://schemas.openxmlformats.org/spreadsheetml/2006/main">
  <c r="Q7" i="1"/>
  <c r="J8"/>
  <c r="J9"/>
  <c r="J10"/>
  <c r="J11"/>
  <c r="J12"/>
  <c r="J13"/>
  <c r="J14"/>
  <c r="J15"/>
  <c r="J16"/>
  <c r="J17"/>
  <c r="J18"/>
  <c r="J19"/>
  <c r="J20"/>
  <c r="J21"/>
  <c r="J7"/>
  <c r="D16"/>
  <c r="K16" s="1"/>
  <c r="M16" s="1"/>
  <c r="D13"/>
  <c r="K13" s="1"/>
  <c r="M13" s="1"/>
  <c r="K8"/>
  <c r="M8" s="1"/>
  <c r="N8" s="1"/>
  <c r="K9"/>
  <c r="M9" s="1"/>
  <c r="K10"/>
  <c r="M10" s="1"/>
  <c r="K12"/>
  <c r="M12" s="1"/>
  <c r="K14"/>
  <c r="M14" s="1"/>
  <c r="K15"/>
  <c r="M15" s="1"/>
  <c r="K17"/>
  <c r="M17" s="1"/>
  <c r="K18"/>
  <c r="M18" s="1"/>
  <c r="K19"/>
  <c r="M19" s="1"/>
  <c r="K20"/>
  <c r="M20" s="1"/>
  <c r="K21"/>
  <c r="M21" s="1"/>
  <c r="K7"/>
  <c r="M7" s="1"/>
  <c r="O7" s="1"/>
  <c r="D11"/>
  <c r="K11" s="1"/>
  <c r="M11" s="1"/>
  <c r="Q8" l="1"/>
  <c r="P8"/>
  <c r="P7"/>
  <c r="N9"/>
  <c r="O8"/>
  <c r="P9" s="1"/>
  <c r="Q9" l="1"/>
  <c r="N10"/>
  <c r="O9"/>
  <c r="P10" s="1"/>
  <c r="Q10" l="1"/>
  <c r="N11"/>
  <c r="O10"/>
  <c r="P11" s="1"/>
  <c r="N12" l="1"/>
  <c r="Q11"/>
  <c r="O11"/>
  <c r="N13" l="1"/>
  <c r="Q12"/>
  <c r="O12"/>
  <c r="P12"/>
  <c r="N14" l="1"/>
  <c r="Q13"/>
  <c r="O13"/>
  <c r="P13"/>
  <c r="N15" l="1"/>
  <c r="Q14"/>
  <c r="O14"/>
  <c r="P14"/>
  <c r="N16" l="1"/>
  <c r="Q15"/>
  <c r="O15"/>
  <c r="P15"/>
  <c r="O16" l="1"/>
  <c r="P16"/>
  <c r="N17"/>
  <c r="Q16"/>
  <c r="O17" l="1"/>
  <c r="P17"/>
  <c r="N18"/>
  <c r="Q17"/>
  <c r="O18" l="1"/>
  <c r="P18"/>
  <c r="N19"/>
  <c r="Q18"/>
  <c r="O19" l="1"/>
  <c r="P19"/>
  <c r="N20"/>
  <c r="Q19"/>
  <c r="O20" l="1"/>
  <c r="P20"/>
  <c r="N21"/>
  <c r="Q20"/>
  <c r="O21" l="1"/>
  <c r="P21"/>
  <c r="Q21"/>
</calcChain>
</file>

<file path=xl/sharedStrings.xml><?xml version="1.0" encoding="utf-8"?>
<sst xmlns="http://schemas.openxmlformats.org/spreadsheetml/2006/main" count="22" uniqueCount="22">
  <si>
    <t>일자</t>
  </si>
  <si>
    <t>현금순유입액</t>
  </si>
  <si>
    <t>대용증감액</t>
  </si>
  <si>
    <t>선물정산손익</t>
  </si>
  <si>
    <t>선물수수료</t>
  </si>
  <si>
    <t>옵션매매손익</t>
  </si>
  <si>
    <t>옵션수수료</t>
  </si>
  <si>
    <t>EUREX결제차금</t>
  </si>
  <si>
    <t>EUREX수수료</t>
  </si>
  <si>
    <t>수수료계</t>
  </si>
  <si>
    <t>실현손익(당일)</t>
  </si>
  <si>
    <t>옵션평가익증감</t>
  </si>
  <si>
    <t>당일손익합</t>
  </si>
  <si>
    <t>누적손익</t>
  </si>
  <si>
    <t>평가총액</t>
  </si>
  <si>
    <t>일간수익률</t>
  </si>
  <si>
    <t>일간누적수익률</t>
  </si>
  <si>
    <t>원금</t>
    <phoneticPr fontId="2" type="noConversion"/>
  </si>
  <si>
    <t>K200 국내선물 시그마1호 수익일지</t>
    <phoneticPr fontId="2" type="noConversion"/>
  </si>
  <si>
    <t>계약수량</t>
    <phoneticPr fontId="2" type="noConversion"/>
  </si>
  <si>
    <t>3계약</t>
    <phoneticPr fontId="2" type="noConversion"/>
  </si>
  <si>
    <t>updated : 2017/09/21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</si>
</sst>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41" fontId="0" fillId="2" borderId="0" xfId="1" applyFont="1" applyFill="1" applyAlignment="1">
      <alignment horizontal="center" vertical="center"/>
    </xf>
    <xf numFmtId="0" fontId="0" fillId="3" borderId="0" xfId="0" applyFill="1">
      <alignment vertical="center"/>
    </xf>
    <xf numFmtId="41" fontId="0" fillId="3" borderId="0" xfId="1" applyFont="1" applyFill="1">
      <alignment vertical="center"/>
    </xf>
    <xf numFmtId="42" fontId="3" fillId="3" borderId="0" xfId="2" applyFont="1" applyFill="1" applyAlignment="1">
      <alignment horizontal="center" vertical="center"/>
    </xf>
    <xf numFmtId="0" fontId="3" fillId="3" borderId="0" xfId="0" applyFont="1" applyFill="1">
      <alignment vertical="center"/>
    </xf>
    <xf numFmtId="42" fontId="3" fillId="3" borderId="0" xfId="2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>
      <alignment vertical="center"/>
    </xf>
    <xf numFmtId="3" fontId="0" fillId="3" borderId="0" xfId="0" applyNumberFormat="1" applyFill="1">
      <alignment vertical="center"/>
    </xf>
    <xf numFmtId="176" fontId="0" fillId="3" borderId="0" xfId="3" applyNumberFormat="1" applyFont="1" applyFill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0.12006745257537367"/>
          <c:y val="5.4868373060996803E-2"/>
          <c:w val="0.74985723714619024"/>
          <c:h val="0.84165890707803215"/>
        </c:manualLayout>
      </c:layout>
      <c:lineChart>
        <c:grouping val="standard"/>
        <c:ser>
          <c:idx val="0"/>
          <c:order val="0"/>
          <c:val>
            <c:numRef>
              <c:f>'국내선물 시그마1호'!$N$7:$N$21</c:f>
              <c:numCache>
                <c:formatCode>#,##0</c:formatCode>
                <c:ptCount val="15"/>
                <c:pt idx="0">
                  <c:v>227909</c:v>
                </c:pt>
                <c:pt idx="1">
                  <c:v>899718</c:v>
                </c:pt>
                <c:pt idx="2">
                  <c:v>1583732</c:v>
                </c:pt>
                <c:pt idx="3">
                  <c:v>2198429</c:v>
                </c:pt>
                <c:pt idx="4">
                  <c:v>1825199</c:v>
                </c:pt>
                <c:pt idx="5">
                  <c:v>1844259</c:v>
                </c:pt>
                <c:pt idx="6">
                  <c:v>1747896</c:v>
                </c:pt>
                <c:pt idx="7">
                  <c:v>2404502</c:v>
                </c:pt>
                <c:pt idx="8">
                  <c:v>3284474</c:v>
                </c:pt>
                <c:pt idx="9">
                  <c:v>2522182</c:v>
                </c:pt>
                <c:pt idx="10">
                  <c:v>3293991</c:v>
                </c:pt>
                <c:pt idx="11">
                  <c:v>4138550</c:v>
                </c:pt>
                <c:pt idx="12">
                  <c:v>3895403</c:v>
                </c:pt>
                <c:pt idx="13">
                  <c:v>3426978</c:v>
                </c:pt>
                <c:pt idx="14">
                  <c:v>3865000</c:v>
                </c:pt>
              </c:numCache>
            </c:numRef>
          </c:val>
        </c:ser>
        <c:marker val="1"/>
        <c:axId val="59860480"/>
        <c:axId val="59862016"/>
      </c:lineChart>
      <c:catAx>
        <c:axId val="59860480"/>
        <c:scaling>
          <c:orientation val="minMax"/>
        </c:scaling>
        <c:axPos val="b"/>
        <c:tickLblPos val="nextTo"/>
        <c:crossAx val="59862016"/>
        <c:crosses val="autoZero"/>
        <c:auto val="1"/>
        <c:lblAlgn val="ctr"/>
        <c:lblOffset val="100"/>
      </c:catAx>
      <c:valAx>
        <c:axId val="59862016"/>
        <c:scaling>
          <c:orientation val="minMax"/>
        </c:scaling>
        <c:axPos val="l"/>
        <c:majorGridlines/>
        <c:numFmt formatCode="#,##0" sourceLinked="1"/>
        <c:tickLblPos val="nextTo"/>
        <c:crossAx val="5986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23</xdr:row>
      <xdr:rowOff>123826</xdr:rowOff>
    </xdr:from>
    <xdr:to>
      <xdr:col>8</xdr:col>
      <xdr:colOff>47625</xdr:colOff>
      <xdr:row>36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/>
  </sheetViews>
  <sheetFormatPr defaultRowHeight="16.5"/>
  <cols>
    <col min="1" max="1" width="13.875" style="3" customWidth="1"/>
    <col min="2" max="3" width="9" style="3"/>
    <col min="4" max="4" width="11.875" style="3" customWidth="1"/>
    <col min="5" max="10" width="9" style="3"/>
    <col min="11" max="11" width="14.375" style="3" bestFit="1" customWidth="1"/>
    <col min="12" max="13" width="9" style="3"/>
    <col min="14" max="14" width="12.25" style="3" bestFit="1" customWidth="1"/>
    <col min="15" max="15" width="14.625" style="4" bestFit="1" customWidth="1"/>
    <col min="16" max="16" width="11" style="3" bestFit="1" customWidth="1"/>
    <col min="17" max="17" width="15.125" style="3" bestFit="1" customWidth="1"/>
    <col min="18" max="16384" width="9" style="3"/>
  </cols>
  <sheetData>
    <row r="1" spans="1:17">
      <c r="A1" s="3" t="s">
        <v>18</v>
      </c>
    </row>
    <row r="3" spans="1:17" s="6" customFormat="1">
      <c r="A3" s="12" t="s">
        <v>17</v>
      </c>
      <c r="B3" s="5">
        <v>100000000</v>
      </c>
      <c r="C3" s="5"/>
    </row>
    <row r="4" spans="1:17" s="6" customFormat="1">
      <c r="A4" s="12" t="s">
        <v>19</v>
      </c>
      <c r="B4" s="7"/>
      <c r="C4" s="7" t="s">
        <v>20</v>
      </c>
    </row>
    <row r="5" spans="1:17">
      <c r="A5" s="13" t="s">
        <v>21</v>
      </c>
      <c r="B5" s="13"/>
    </row>
    <row r="6" spans="1:17" s="8" customFormat="1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2" t="s">
        <v>14</v>
      </c>
      <c r="P6" s="1" t="s">
        <v>15</v>
      </c>
      <c r="Q6" s="1" t="s">
        <v>16</v>
      </c>
    </row>
    <row r="7" spans="1:17">
      <c r="A7" s="9">
        <v>42979</v>
      </c>
      <c r="B7" s="3">
        <v>0</v>
      </c>
      <c r="C7" s="3">
        <v>0</v>
      </c>
      <c r="D7" s="10">
        <v>325002</v>
      </c>
      <c r="E7" s="10">
        <v>97093</v>
      </c>
      <c r="F7" s="3">
        <v>0</v>
      </c>
      <c r="G7" s="3">
        <v>0</v>
      </c>
      <c r="H7" s="3">
        <v>0</v>
      </c>
      <c r="I7" s="3">
        <v>0</v>
      </c>
      <c r="J7" s="10">
        <f>E7</f>
        <v>97093</v>
      </c>
      <c r="K7" s="10">
        <f>D7-E7</f>
        <v>227909</v>
      </c>
      <c r="L7" s="3">
        <v>0</v>
      </c>
      <c r="M7" s="10">
        <f>K7</f>
        <v>227909</v>
      </c>
      <c r="N7" s="10">
        <v>227909</v>
      </c>
      <c r="O7" s="4">
        <f>100000000+M7</f>
        <v>100227909</v>
      </c>
      <c r="P7" s="11">
        <f>M7/B3</f>
        <v>2.2790900000000001E-3</v>
      </c>
      <c r="Q7" s="11">
        <f>N7/B3</f>
        <v>2.2790900000000001E-3</v>
      </c>
    </row>
    <row r="8" spans="1:17">
      <c r="A8" s="9">
        <v>42982</v>
      </c>
      <c r="B8" s="3">
        <v>0</v>
      </c>
      <c r="C8" s="3">
        <v>0</v>
      </c>
      <c r="D8" s="10">
        <v>700000</v>
      </c>
      <c r="E8" s="10">
        <v>28191</v>
      </c>
      <c r="F8" s="3">
        <v>0</v>
      </c>
      <c r="G8" s="3">
        <v>0</v>
      </c>
      <c r="H8" s="3">
        <v>0</v>
      </c>
      <c r="I8" s="3">
        <v>0</v>
      </c>
      <c r="J8" s="10">
        <f t="shared" ref="J8:J21" si="0">E8</f>
        <v>28191</v>
      </c>
      <c r="K8" s="10">
        <f t="shared" ref="K8:K21" si="1">D8-E8</f>
        <v>671809</v>
      </c>
      <c r="L8" s="3">
        <v>0</v>
      </c>
      <c r="M8" s="10">
        <f t="shared" ref="M8:M21" si="2">K8</f>
        <v>671809</v>
      </c>
      <c r="N8" s="10">
        <f>M8+N7</f>
        <v>899718</v>
      </c>
      <c r="O8" s="4">
        <f>N8+O7</f>
        <v>101127627</v>
      </c>
      <c r="P8" s="11">
        <f>M8/O7</f>
        <v>6.7028136843601113E-3</v>
      </c>
      <c r="Q8" s="11">
        <f>N8/O7</f>
        <v>8.9767212443791471E-3</v>
      </c>
    </row>
    <row r="9" spans="1:17">
      <c r="A9" s="9">
        <v>42983</v>
      </c>
      <c r="B9" s="3">
        <v>0</v>
      </c>
      <c r="C9" s="3">
        <v>0</v>
      </c>
      <c r="D9" s="10">
        <v>700000</v>
      </c>
      <c r="E9" s="10">
        <v>15986</v>
      </c>
      <c r="F9" s="3">
        <v>0</v>
      </c>
      <c r="G9" s="3">
        <v>0</v>
      </c>
      <c r="H9" s="3">
        <v>0</v>
      </c>
      <c r="I9" s="3">
        <v>0</v>
      </c>
      <c r="J9" s="10">
        <f t="shared" si="0"/>
        <v>15986</v>
      </c>
      <c r="K9" s="10">
        <f t="shared" si="1"/>
        <v>684014</v>
      </c>
      <c r="L9" s="3">
        <v>0</v>
      </c>
      <c r="M9" s="10">
        <f t="shared" si="2"/>
        <v>684014</v>
      </c>
      <c r="N9" s="10">
        <f t="shared" ref="N9:N21" si="3">M9+N8</f>
        <v>1583732</v>
      </c>
      <c r="O9" s="4">
        <f t="shared" ref="O9:O21" si="4">N9+O8</f>
        <v>102711359</v>
      </c>
      <c r="P9" s="11">
        <f t="shared" ref="P9:P21" si="5">M9/O8</f>
        <v>6.763868789287422E-3</v>
      </c>
      <c r="Q9" s="11">
        <f t="shared" ref="Q9:Q21" si="6">N9/O8</f>
        <v>1.5660725431636994E-2</v>
      </c>
    </row>
    <row r="10" spans="1:17">
      <c r="A10" s="9">
        <v>42984</v>
      </c>
      <c r="B10" s="3">
        <v>0</v>
      </c>
      <c r="C10" s="3">
        <v>0</v>
      </c>
      <c r="D10" s="10">
        <v>662502</v>
      </c>
      <c r="E10" s="10">
        <v>47805</v>
      </c>
      <c r="F10" s="3">
        <v>0</v>
      </c>
      <c r="G10" s="3">
        <v>0</v>
      </c>
      <c r="H10" s="3">
        <v>0</v>
      </c>
      <c r="I10" s="3">
        <v>0</v>
      </c>
      <c r="J10" s="10">
        <f t="shared" si="0"/>
        <v>47805</v>
      </c>
      <c r="K10" s="10">
        <f t="shared" si="1"/>
        <v>614697</v>
      </c>
      <c r="L10" s="3">
        <v>0</v>
      </c>
      <c r="M10" s="10">
        <f t="shared" si="2"/>
        <v>614697</v>
      </c>
      <c r="N10" s="10">
        <f t="shared" si="3"/>
        <v>2198429</v>
      </c>
      <c r="O10" s="4">
        <f t="shared" si="4"/>
        <v>104909788</v>
      </c>
      <c r="P10" s="11">
        <f t="shared" si="5"/>
        <v>5.984703210868819E-3</v>
      </c>
      <c r="Q10" s="11">
        <f t="shared" si="6"/>
        <v>2.1403952020535529E-2</v>
      </c>
    </row>
    <row r="11" spans="1:17">
      <c r="A11" s="9">
        <v>42985</v>
      </c>
      <c r="B11" s="3">
        <v>0</v>
      </c>
      <c r="C11" s="3">
        <v>0</v>
      </c>
      <c r="D11" s="10">
        <f>-5324998+5000000</f>
        <v>-324998</v>
      </c>
      <c r="E11" s="10">
        <v>48232</v>
      </c>
      <c r="F11" s="3">
        <v>0</v>
      </c>
      <c r="G11" s="3">
        <v>0</v>
      </c>
      <c r="H11" s="3">
        <v>0</v>
      </c>
      <c r="I11" s="3">
        <v>0</v>
      </c>
      <c r="J11" s="10">
        <f t="shared" si="0"/>
        <v>48232</v>
      </c>
      <c r="K11" s="10">
        <f t="shared" si="1"/>
        <v>-373230</v>
      </c>
      <c r="L11" s="3">
        <v>0</v>
      </c>
      <c r="M11" s="10">
        <f t="shared" si="2"/>
        <v>-373230</v>
      </c>
      <c r="N11" s="10">
        <f t="shared" si="3"/>
        <v>1825199</v>
      </c>
      <c r="O11" s="4">
        <f t="shared" si="4"/>
        <v>106734987</v>
      </c>
      <c r="P11" s="11">
        <f t="shared" si="5"/>
        <v>-3.5576280070263797E-3</v>
      </c>
      <c r="Q11" s="11">
        <f t="shared" si="6"/>
        <v>1.7397795141860357E-2</v>
      </c>
    </row>
    <row r="12" spans="1:17">
      <c r="A12" s="9">
        <v>42986</v>
      </c>
      <c r="B12" s="3">
        <v>0</v>
      </c>
      <c r="C12" s="3">
        <v>0</v>
      </c>
      <c r="D12" s="10">
        <v>37500</v>
      </c>
      <c r="E12" s="10">
        <v>18440</v>
      </c>
      <c r="F12" s="3">
        <v>0</v>
      </c>
      <c r="G12" s="3">
        <v>0</v>
      </c>
      <c r="H12" s="3">
        <v>0</v>
      </c>
      <c r="I12" s="3">
        <v>0</v>
      </c>
      <c r="J12" s="10">
        <f t="shared" si="0"/>
        <v>18440</v>
      </c>
      <c r="K12" s="10">
        <f t="shared" si="1"/>
        <v>19060</v>
      </c>
      <c r="L12" s="3">
        <v>0</v>
      </c>
      <c r="M12" s="10">
        <f t="shared" si="2"/>
        <v>19060</v>
      </c>
      <c r="N12" s="10">
        <f t="shared" si="3"/>
        <v>1844259</v>
      </c>
      <c r="O12" s="4">
        <f t="shared" si="4"/>
        <v>108579246</v>
      </c>
      <c r="P12" s="11">
        <f t="shared" si="5"/>
        <v>1.7857312335644917E-4</v>
      </c>
      <c r="Q12" s="11">
        <f t="shared" si="6"/>
        <v>1.727886096055832E-2</v>
      </c>
    </row>
    <row r="13" spans="1:17">
      <c r="A13" s="9">
        <v>42989</v>
      </c>
      <c r="B13" s="3">
        <v>0</v>
      </c>
      <c r="C13" s="3">
        <v>0</v>
      </c>
      <c r="D13" s="10">
        <f>-5012498+5000000</f>
        <v>-12498</v>
      </c>
      <c r="E13" s="10">
        <v>83865</v>
      </c>
      <c r="F13" s="3">
        <v>0</v>
      </c>
      <c r="G13" s="3">
        <v>0</v>
      </c>
      <c r="H13" s="3">
        <v>0</v>
      </c>
      <c r="I13" s="3">
        <v>0</v>
      </c>
      <c r="J13" s="10">
        <f t="shared" si="0"/>
        <v>83865</v>
      </c>
      <c r="K13" s="10">
        <f t="shared" si="1"/>
        <v>-96363</v>
      </c>
      <c r="L13" s="3">
        <v>0</v>
      </c>
      <c r="M13" s="10">
        <f t="shared" si="2"/>
        <v>-96363</v>
      </c>
      <c r="N13" s="10">
        <f t="shared" si="3"/>
        <v>1747896</v>
      </c>
      <c r="O13" s="4">
        <f t="shared" si="4"/>
        <v>110327142</v>
      </c>
      <c r="P13" s="11">
        <f t="shared" si="5"/>
        <v>-8.8749004574962696E-4</v>
      </c>
      <c r="Q13" s="11">
        <f t="shared" si="6"/>
        <v>1.6097883015323205E-2</v>
      </c>
    </row>
    <row r="14" spans="1:17">
      <c r="A14" s="9">
        <v>42990</v>
      </c>
      <c r="B14" s="3">
        <v>0</v>
      </c>
      <c r="C14" s="3">
        <v>0</v>
      </c>
      <c r="D14" s="10">
        <v>712500</v>
      </c>
      <c r="E14" s="10">
        <v>55894</v>
      </c>
      <c r="F14" s="3">
        <v>0</v>
      </c>
      <c r="G14" s="3">
        <v>0</v>
      </c>
      <c r="H14" s="3">
        <v>0</v>
      </c>
      <c r="I14" s="3">
        <v>0</v>
      </c>
      <c r="J14" s="10">
        <f t="shared" si="0"/>
        <v>55894</v>
      </c>
      <c r="K14" s="10">
        <f t="shared" si="1"/>
        <v>656606</v>
      </c>
      <c r="L14" s="3">
        <v>0</v>
      </c>
      <c r="M14" s="10">
        <f t="shared" si="2"/>
        <v>656606</v>
      </c>
      <c r="N14" s="10">
        <f t="shared" si="3"/>
        <v>2404502</v>
      </c>
      <c r="O14" s="4">
        <f t="shared" si="4"/>
        <v>112731644</v>
      </c>
      <c r="P14" s="11">
        <f t="shared" si="5"/>
        <v>5.9514457466867034E-3</v>
      </c>
      <c r="Q14" s="11">
        <f t="shared" si="6"/>
        <v>2.1794292468846878E-2</v>
      </c>
    </row>
    <row r="15" spans="1:17">
      <c r="A15" s="9">
        <v>42991</v>
      </c>
      <c r="B15" s="3">
        <v>0</v>
      </c>
      <c r="C15" s="3">
        <v>0</v>
      </c>
      <c r="D15" s="10">
        <v>950002</v>
      </c>
      <c r="E15" s="10">
        <v>70030</v>
      </c>
      <c r="F15" s="3">
        <v>0</v>
      </c>
      <c r="G15" s="3">
        <v>0</v>
      </c>
      <c r="H15" s="3">
        <v>0</v>
      </c>
      <c r="I15" s="3">
        <v>0</v>
      </c>
      <c r="J15" s="10">
        <f t="shared" si="0"/>
        <v>70030</v>
      </c>
      <c r="K15" s="10">
        <f t="shared" si="1"/>
        <v>879972</v>
      </c>
      <c r="L15" s="3">
        <v>0</v>
      </c>
      <c r="M15" s="10">
        <f t="shared" si="2"/>
        <v>879972</v>
      </c>
      <c r="N15" s="10">
        <f t="shared" si="3"/>
        <v>3284474</v>
      </c>
      <c r="O15" s="4">
        <f t="shared" si="4"/>
        <v>116016118</v>
      </c>
      <c r="P15" s="11">
        <f t="shared" si="5"/>
        <v>7.8059005331280367E-3</v>
      </c>
      <c r="Q15" s="11">
        <f t="shared" si="6"/>
        <v>2.9135333110195751E-2</v>
      </c>
    </row>
    <row r="16" spans="1:17">
      <c r="A16" s="9">
        <v>42992</v>
      </c>
      <c r="B16" s="3">
        <v>0</v>
      </c>
      <c r="C16" s="3">
        <v>0</v>
      </c>
      <c r="D16" s="10">
        <f>-391464394+390800000</f>
        <v>-664394</v>
      </c>
      <c r="E16" s="10">
        <v>97898</v>
      </c>
      <c r="F16" s="3">
        <v>0</v>
      </c>
      <c r="G16" s="3">
        <v>0</v>
      </c>
      <c r="H16" s="3">
        <v>0</v>
      </c>
      <c r="I16" s="3">
        <v>0</v>
      </c>
      <c r="J16" s="10">
        <f t="shared" si="0"/>
        <v>97898</v>
      </c>
      <c r="K16" s="10">
        <f t="shared" si="1"/>
        <v>-762292</v>
      </c>
      <c r="L16" s="3">
        <v>0</v>
      </c>
      <c r="M16" s="10">
        <f t="shared" si="2"/>
        <v>-762292</v>
      </c>
      <c r="N16" s="10">
        <f t="shared" si="3"/>
        <v>2522182</v>
      </c>
      <c r="O16" s="4">
        <f t="shared" si="4"/>
        <v>118538300</v>
      </c>
      <c r="P16" s="11">
        <f t="shared" si="5"/>
        <v>-6.5705697892770379E-3</v>
      </c>
      <c r="Q16" s="11">
        <f t="shared" si="6"/>
        <v>2.1739927550411573E-2</v>
      </c>
    </row>
    <row r="17" spans="1:17">
      <c r="A17" s="9">
        <v>42993</v>
      </c>
      <c r="B17" s="3">
        <v>0</v>
      </c>
      <c r="C17" s="3">
        <v>0</v>
      </c>
      <c r="D17" s="10">
        <v>800000</v>
      </c>
      <c r="E17" s="10">
        <v>28191</v>
      </c>
      <c r="F17" s="3">
        <v>0</v>
      </c>
      <c r="G17" s="3">
        <v>0</v>
      </c>
      <c r="H17" s="3">
        <v>0</v>
      </c>
      <c r="I17" s="3">
        <v>0</v>
      </c>
      <c r="J17" s="10">
        <f t="shared" si="0"/>
        <v>28191</v>
      </c>
      <c r="K17" s="10">
        <f t="shared" si="1"/>
        <v>771809</v>
      </c>
      <c r="L17" s="3">
        <v>0</v>
      </c>
      <c r="M17" s="10">
        <f t="shared" si="2"/>
        <v>771809</v>
      </c>
      <c r="N17" s="10">
        <f t="shared" si="3"/>
        <v>3293991</v>
      </c>
      <c r="O17" s="4">
        <f t="shared" si="4"/>
        <v>121832291</v>
      </c>
      <c r="P17" s="11">
        <f t="shared" si="5"/>
        <v>6.5110517022768169E-3</v>
      </c>
      <c r="Q17" s="11">
        <f t="shared" si="6"/>
        <v>2.7788411003026026E-2</v>
      </c>
    </row>
    <row r="18" spans="1:17">
      <c r="A18" s="9">
        <v>42996</v>
      </c>
      <c r="B18" s="3">
        <v>0</v>
      </c>
      <c r="C18" s="3">
        <v>0</v>
      </c>
      <c r="D18" s="10">
        <v>887500</v>
      </c>
      <c r="E18" s="10">
        <v>42941</v>
      </c>
      <c r="F18" s="3">
        <v>0</v>
      </c>
      <c r="G18" s="3">
        <v>0</v>
      </c>
      <c r="H18" s="3">
        <v>0</v>
      </c>
      <c r="I18" s="3">
        <v>0</v>
      </c>
      <c r="J18" s="10">
        <f t="shared" si="0"/>
        <v>42941</v>
      </c>
      <c r="K18" s="10">
        <f t="shared" si="1"/>
        <v>844559</v>
      </c>
      <c r="L18" s="3">
        <v>0</v>
      </c>
      <c r="M18" s="10">
        <f t="shared" si="2"/>
        <v>844559</v>
      </c>
      <c r="N18" s="10">
        <f t="shared" si="3"/>
        <v>4138550</v>
      </c>
      <c r="O18" s="4">
        <f t="shared" si="4"/>
        <v>125970841</v>
      </c>
      <c r="P18" s="11">
        <f t="shared" si="5"/>
        <v>6.93214412261196E-3</v>
      </c>
      <c r="Q18" s="11">
        <f t="shared" si="6"/>
        <v>3.3969237268960166E-2</v>
      </c>
    </row>
    <row r="19" spans="1:17">
      <c r="A19" s="9">
        <v>42997</v>
      </c>
      <c r="B19" s="3">
        <v>0</v>
      </c>
      <c r="C19" s="3">
        <v>0</v>
      </c>
      <c r="D19" s="10">
        <v>-200000</v>
      </c>
      <c r="E19" s="10">
        <v>43147</v>
      </c>
      <c r="F19" s="3">
        <v>0</v>
      </c>
      <c r="G19" s="3">
        <v>0</v>
      </c>
      <c r="H19" s="3">
        <v>0</v>
      </c>
      <c r="I19" s="3">
        <v>0</v>
      </c>
      <c r="J19" s="10">
        <f t="shared" si="0"/>
        <v>43147</v>
      </c>
      <c r="K19" s="10">
        <f t="shared" si="1"/>
        <v>-243147</v>
      </c>
      <c r="L19" s="3">
        <v>0</v>
      </c>
      <c r="M19" s="10">
        <f t="shared" si="2"/>
        <v>-243147</v>
      </c>
      <c r="N19" s="10">
        <f t="shared" si="3"/>
        <v>3895403</v>
      </c>
      <c r="O19" s="4">
        <f t="shared" si="4"/>
        <v>129866244</v>
      </c>
      <c r="P19" s="11">
        <f t="shared" si="5"/>
        <v>-1.9301847798253566E-3</v>
      </c>
      <c r="Q19" s="11">
        <f t="shared" si="6"/>
        <v>3.0923053057969184E-2</v>
      </c>
    </row>
    <row r="20" spans="1:17">
      <c r="A20" s="9">
        <v>42998</v>
      </c>
      <c r="B20" s="3">
        <v>0</v>
      </c>
      <c r="C20" s="3">
        <v>0</v>
      </c>
      <c r="D20" s="10">
        <v>-375000</v>
      </c>
      <c r="E20" s="10">
        <v>93425</v>
      </c>
      <c r="F20" s="3">
        <v>0</v>
      </c>
      <c r="G20" s="3">
        <v>0</v>
      </c>
      <c r="H20" s="3">
        <v>0</v>
      </c>
      <c r="I20" s="3">
        <v>0</v>
      </c>
      <c r="J20" s="10">
        <f t="shared" si="0"/>
        <v>93425</v>
      </c>
      <c r="K20" s="10">
        <f t="shared" si="1"/>
        <v>-468425</v>
      </c>
      <c r="L20" s="3">
        <v>0</v>
      </c>
      <c r="M20" s="10">
        <f t="shared" si="2"/>
        <v>-468425</v>
      </c>
      <c r="N20" s="10">
        <f t="shared" si="3"/>
        <v>3426978</v>
      </c>
      <c r="O20" s="4">
        <f t="shared" si="4"/>
        <v>133293222</v>
      </c>
      <c r="P20" s="11">
        <f t="shared" si="5"/>
        <v>-3.6069804251826982E-3</v>
      </c>
      <c r="Q20" s="11">
        <f t="shared" si="6"/>
        <v>2.6388520176189895E-2</v>
      </c>
    </row>
    <row r="21" spans="1:17">
      <c r="A21" s="9">
        <v>42999</v>
      </c>
      <c r="B21" s="3">
        <v>0</v>
      </c>
      <c r="C21" s="3">
        <v>0</v>
      </c>
      <c r="D21" s="10">
        <v>450000</v>
      </c>
      <c r="E21" s="10">
        <v>11978</v>
      </c>
      <c r="F21" s="3">
        <v>0</v>
      </c>
      <c r="G21" s="3">
        <v>0</v>
      </c>
      <c r="H21" s="3">
        <v>0</v>
      </c>
      <c r="I21" s="3">
        <v>0</v>
      </c>
      <c r="J21" s="10">
        <f t="shared" si="0"/>
        <v>11978</v>
      </c>
      <c r="K21" s="10">
        <f t="shared" si="1"/>
        <v>438022</v>
      </c>
      <c r="L21" s="3">
        <v>0</v>
      </c>
      <c r="M21" s="10">
        <f t="shared" si="2"/>
        <v>438022</v>
      </c>
      <c r="N21" s="10">
        <f t="shared" si="3"/>
        <v>3865000</v>
      </c>
      <c r="O21" s="4">
        <f t="shared" si="4"/>
        <v>137158222</v>
      </c>
      <c r="P21" s="11">
        <f t="shared" si="5"/>
        <v>3.2861535900152524E-3</v>
      </c>
      <c r="Q21" s="11">
        <f t="shared" si="6"/>
        <v>2.8996223078769902E-2</v>
      </c>
    </row>
  </sheetData>
  <mergeCells count="2">
    <mergeCell ref="B3:C3"/>
    <mergeCell ref="A5:B5"/>
  </mergeCells>
  <phoneticPr fontId="2" type="noConversion"/>
  <conditionalFormatting sqref="M7:N4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국내선물 시그마1호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2017-09-22T02:28:48Z</dcterms:created>
  <dcterms:modified xsi:type="dcterms:W3CDTF">2017-09-22T02:48:01Z</dcterms:modified>
</cp:coreProperties>
</file>