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20775" windowHeight="14190" tabRatio="845" activeTab="5"/>
  </bookViews>
  <sheets>
    <sheet name="시스템선정" sheetId="116" r:id="rId1"/>
    <sheet name="일수익비교" sheetId="126" r:id="rId2"/>
    <sheet name="최초7배" sheetId="125" r:id="rId3"/>
    <sheet name="기초7배" sheetId="131" r:id="rId4"/>
    <sheet name="Sheet6" sheetId="132" r:id="rId5"/>
    <sheet name="Sheet7" sheetId="133" r:id="rId6"/>
  </sheets>
  <definedNames>
    <definedName name="_xlnm._FilterDatabase" localSheetId="1" hidden="1">일수익비교!$B$10:$M$10</definedName>
  </definedNames>
  <calcPr calcId="125725"/>
  <fileRecoveryPr autoRecover="0"/>
</workbook>
</file>

<file path=xl/calcChain.xml><?xml version="1.0" encoding="utf-8"?>
<calcChain xmlns="http://schemas.openxmlformats.org/spreadsheetml/2006/main">
  <c r="E11" i="126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D1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C1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M5"/>
  <c r="M4"/>
  <c r="K5"/>
  <c r="K4"/>
  <c r="I5"/>
  <c r="I4"/>
  <c r="M9"/>
  <c r="M8"/>
  <c r="M7"/>
  <c r="M6"/>
  <c r="C8" i="132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7"/>
  <c r="M3" i="131"/>
  <c r="K9" i="126"/>
  <c r="K8"/>
  <c r="K7"/>
  <c r="K6"/>
  <c r="M4" i="125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3"/>
  <c r="I9" i="126" l="1"/>
  <c r="I6"/>
  <c r="I7"/>
  <c r="I8"/>
  <c r="O8" i="116"/>
  <c r="P8"/>
  <c r="Q8"/>
  <c r="R8"/>
  <c r="O17"/>
  <c r="P17"/>
  <c r="Q17"/>
  <c r="R17"/>
  <c r="O9"/>
  <c r="P9"/>
  <c r="Q9"/>
  <c r="R9"/>
  <c r="O10"/>
  <c r="P10"/>
  <c r="Q10"/>
  <c r="R10"/>
  <c r="O11"/>
  <c r="P11"/>
  <c r="Q11"/>
  <c r="R11"/>
  <c r="O12"/>
  <c r="P12"/>
  <c r="Q12"/>
  <c r="R12"/>
  <c r="O18"/>
  <c r="P18"/>
  <c r="Q18"/>
  <c r="R18"/>
  <c r="O13"/>
  <c r="P13"/>
  <c r="Q13"/>
  <c r="R13"/>
  <c r="O14"/>
  <c r="P14"/>
  <c r="Q14"/>
  <c r="R14"/>
  <c r="O19"/>
  <c r="P19"/>
  <c r="Q19"/>
  <c r="R19"/>
  <c r="O20"/>
  <c r="P20"/>
  <c r="Q20"/>
  <c r="R20"/>
  <c r="O21"/>
  <c r="P21"/>
  <c r="Q21"/>
  <c r="R21"/>
  <c r="O22"/>
  <c r="P22"/>
  <c r="Q22"/>
  <c r="R22"/>
  <c r="D20" l="1"/>
  <c r="D14"/>
  <c r="D13"/>
  <c r="D18"/>
  <c r="D10"/>
  <c r="D17"/>
  <c r="D8"/>
  <c r="D22"/>
  <c r="D9"/>
  <c r="D11"/>
  <c r="D12"/>
  <c r="D21"/>
  <c r="D19"/>
  <c r="M55" i="131"/>
  <c r="M103"/>
  <c r="M40"/>
  <c r="M108"/>
  <c r="M38"/>
  <c r="M57"/>
  <c r="M105"/>
  <c r="M76"/>
  <c r="M13"/>
  <c r="M82"/>
  <c r="M18"/>
  <c r="M43"/>
  <c r="M28"/>
  <c r="M46"/>
  <c r="M63"/>
  <c r="M111"/>
  <c r="M48"/>
  <c r="M36"/>
  <c r="M70"/>
  <c r="M65"/>
  <c r="M113"/>
  <c r="M100"/>
  <c r="M37"/>
  <c r="M90"/>
  <c r="M26"/>
  <c r="M59"/>
  <c r="M52"/>
  <c r="M62"/>
  <c r="M71"/>
  <c r="M7"/>
  <c r="M56"/>
  <c r="M104"/>
  <c r="M94"/>
  <c r="M73"/>
  <c r="M9"/>
  <c r="M107"/>
  <c r="M61"/>
  <c r="M98"/>
  <c r="M34"/>
  <c r="M75"/>
  <c r="M68"/>
  <c r="M5"/>
  <c r="M79"/>
  <c r="M15"/>
  <c r="M64"/>
  <c r="M112"/>
  <c r="M109"/>
  <c r="M81"/>
  <c r="M17"/>
  <c r="M11"/>
  <c r="M85"/>
  <c r="M6"/>
  <c r="M42"/>
  <c r="M83"/>
  <c r="M84"/>
  <c r="M29"/>
  <c r="M87"/>
  <c r="M23"/>
  <c r="M72"/>
  <c r="M8"/>
  <c r="M21"/>
  <c r="M89"/>
  <c r="M25"/>
  <c r="M35"/>
  <c r="M4"/>
  <c r="M30"/>
  <c r="M50"/>
  <c r="M99"/>
  <c r="M92"/>
  <c r="M53"/>
  <c r="M95"/>
  <c r="M31"/>
  <c r="M80"/>
  <c r="M16"/>
  <c r="M45"/>
  <c r="M97"/>
  <c r="M33"/>
  <c r="M51"/>
  <c r="M20"/>
  <c r="M54"/>
  <c r="M58"/>
  <c r="M106"/>
  <c r="M115"/>
  <c r="M77"/>
  <c r="M110"/>
  <c r="M39"/>
  <c r="M88"/>
  <c r="M24"/>
  <c r="M69"/>
  <c r="M102"/>
  <c r="M41"/>
  <c r="M67"/>
  <c r="M44"/>
  <c r="M78"/>
  <c r="M66"/>
  <c r="M114"/>
  <c r="M19"/>
  <c r="M101"/>
  <c r="M47"/>
  <c r="M96"/>
  <c r="M32"/>
  <c r="M93"/>
  <c r="M14"/>
  <c r="M49"/>
  <c r="M91"/>
  <c r="M60"/>
  <c r="M86"/>
  <c r="M74"/>
  <c r="M10"/>
  <c r="M27"/>
  <c r="M12"/>
  <c r="M22"/>
</calcChain>
</file>

<file path=xl/sharedStrings.xml><?xml version="1.0" encoding="utf-8"?>
<sst xmlns="http://schemas.openxmlformats.org/spreadsheetml/2006/main" count="150" uniqueCount="85">
  <si>
    <t>가병1</t>
    <phoneticPr fontId="9" type="noConversion"/>
  </si>
  <si>
    <t>은설4</t>
    <phoneticPr fontId="9" type="noConversion"/>
  </si>
  <si>
    <t>목돌강1</t>
    <phoneticPr fontId="9" type="noConversion"/>
  </si>
  <si>
    <t>모방1</t>
    <phoneticPr fontId="9" type="noConversion"/>
  </si>
  <si>
    <t>우가2</t>
    <phoneticPr fontId="9" type="noConversion"/>
  </si>
  <si>
    <t>애니1</t>
    <phoneticPr fontId="9" type="noConversion"/>
  </si>
  <si>
    <t>가상1</t>
    <phoneticPr fontId="9" type="noConversion"/>
  </si>
  <si>
    <t>재진입</t>
    <phoneticPr fontId="9" type="noConversion"/>
  </si>
  <si>
    <t>6차</t>
  </si>
  <si>
    <t>0일</t>
    <phoneticPr fontId="12" type="noConversion"/>
  </si>
  <si>
    <t>후보_은퇴설계2호(44틱)</t>
    <phoneticPr fontId="12" type="noConversion"/>
  </si>
  <si>
    <t>후보_은퇴설계1호(44틱)</t>
    <phoneticPr fontId="12" type="noConversion"/>
  </si>
  <si>
    <t>목표1_돌파이중1호(44틱)</t>
    <phoneticPr fontId="12" type="noConversion"/>
  </si>
  <si>
    <t>은퇴설계3호(44틱)</t>
    <phoneticPr fontId="12" type="noConversion"/>
  </si>
  <si>
    <t>목표1_돌파강도1호(44틱)</t>
    <phoneticPr fontId="12" type="noConversion"/>
  </si>
  <si>
    <t>은퇴설계4호(44틱)</t>
    <phoneticPr fontId="12" type="noConversion"/>
  </si>
  <si>
    <t>1일</t>
    <phoneticPr fontId="12" type="noConversion"/>
  </si>
  <si>
    <t>우연가격1호 (1분)</t>
    <phoneticPr fontId="12" type="noConversion"/>
  </si>
  <si>
    <t>우연가격1호 (67틱)</t>
    <phoneticPr fontId="12" type="noConversion"/>
  </si>
  <si>
    <t>가격상한1호(44틱)</t>
    <phoneticPr fontId="12" type="noConversion"/>
  </si>
  <si>
    <t>애니헬프1호(1분, 선물전용)</t>
    <phoneticPr fontId="12" type="noConversion"/>
  </si>
  <si>
    <t>가은병합1호(44틱)</t>
    <phoneticPr fontId="12" type="noConversion"/>
  </si>
  <si>
    <t>모방투자2호(450틱)</t>
    <phoneticPr fontId="12" type="noConversion"/>
  </si>
  <si>
    <t>모방투자1호(300틱,13.8.1)</t>
    <phoneticPr fontId="12" type="noConversion"/>
  </si>
  <si>
    <t>3개월</t>
    <phoneticPr fontId="12" type="noConversion"/>
  </si>
  <si>
    <t>6개월</t>
    <phoneticPr fontId="12" type="noConversion"/>
  </si>
  <si>
    <t>1년</t>
    <phoneticPr fontId="12" type="noConversion"/>
  </si>
  <si>
    <t>2년</t>
    <phoneticPr fontId="12" type="noConversion"/>
  </si>
  <si>
    <t>MDD</t>
    <phoneticPr fontId="12" type="noConversion"/>
  </si>
  <si>
    <t>손익</t>
    <phoneticPr fontId="12" type="noConversion"/>
  </si>
  <si>
    <t>연평균손익</t>
    <phoneticPr fontId="12" type="noConversion"/>
  </si>
  <si>
    <t>환산값</t>
    <phoneticPr fontId="12" type="noConversion"/>
  </si>
  <si>
    <t>최근3개월</t>
    <phoneticPr fontId="12" type="noConversion"/>
  </si>
  <si>
    <t>최근6개월</t>
    <phoneticPr fontId="12" type="noConversion"/>
  </si>
  <si>
    <t>최근1년</t>
    <phoneticPr fontId="12" type="noConversion"/>
  </si>
  <si>
    <t>최근2년</t>
    <phoneticPr fontId="12" type="noConversion"/>
  </si>
  <si>
    <t>시스템명</t>
    <phoneticPr fontId="12" type="noConversion"/>
  </si>
  <si>
    <t>환산값평균</t>
    <phoneticPr fontId="12" type="noConversion"/>
  </si>
  <si>
    <t>실전시스템 선정기준표(2015년도)</t>
    <phoneticPr fontId="12" type="noConversion"/>
  </si>
  <si>
    <t>3차</t>
  </si>
  <si>
    <t>4차</t>
  </si>
  <si>
    <t>5차</t>
  </si>
  <si>
    <t>7차</t>
  </si>
  <si>
    <t>8차</t>
  </si>
  <si>
    <t>9차</t>
  </si>
  <si>
    <t>10차</t>
  </si>
  <si>
    <t>2차</t>
  </si>
  <si>
    <t>1차</t>
    <phoneticPr fontId="9" type="noConversion"/>
  </si>
  <si>
    <t>년/월</t>
  </si>
  <si>
    <t>승률</t>
    <phoneticPr fontId="9" type="noConversion"/>
  </si>
  <si>
    <t>수익평균</t>
    <phoneticPr fontId="9" type="noConversion"/>
  </si>
  <si>
    <t>손실평균</t>
    <phoneticPr fontId="9" type="noConversion"/>
  </si>
  <si>
    <t>1그룹 (실전군)</t>
    <phoneticPr fontId="9" type="noConversion"/>
  </si>
  <si>
    <t>2그룹 (후보군)</t>
    <phoneticPr fontId="9" type="noConversion"/>
  </si>
  <si>
    <t>기준일</t>
    <phoneticPr fontId="12" type="noConversion"/>
  </si>
  <si>
    <t>11차</t>
  </si>
  <si>
    <t>12차</t>
  </si>
  <si>
    <t>13차</t>
  </si>
  <si>
    <t>14차</t>
  </si>
  <si>
    <t>15차</t>
  </si>
  <si>
    <t>16차</t>
  </si>
  <si>
    <t>연평균수익</t>
    <phoneticPr fontId="9" type="noConversion"/>
  </si>
  <si>
    <t>MDD</t>
    <phoneticPr fontId="9" type="noConversion"/>
  </si>
  <si>
    <t>종목명</t>
  </si>
  <si>
    <t>합계</t>
  </si>
  <si>
    <t>평균</t>
  </si>
  <si>
    <t>연결선물지수</t>
  </si>
  <si>
    <t>시스템명</t>
  </si>
  <si>
    <t>00실전_가격상한1호_선물44틱(7.31,6.16,240,0.31,0.6)</t>
  </si>
  <si>
    <t>00실전목표_돌파강도1호_선물44틱(16.69,2.61,0.58,0.55,1.21)</t>
  </si>
  <si>
    <t>00실전_우연가격2호_선물67틱(180,5.74,0.69,0.86)</t>
  </si>
  <si>
    <t>00실전_모방투자1호_선물300틱(3.2,1.6,0.81,0.66)</t>
  </si>
  <si>
    <t>00실전_애니헬프1호_선물1분(0,1.52,2.19,0.58,0.32,0.4,2.85)</t>
  </si>
  <si>
    <t>표준편차</t>
  </si>
  <si>
    <t>Sharpe Ratio</t>
  </si>
  <si>
    <t>N/A</t>
  </si>
  <si>
    <t>현행</t>
    <phoneticPr fontId="9" type="noConversion"/>
  </si>
  <si>
    <t>00실전_가은병합1호_선물44틱(8.33,4.69,1.78,0.31,0.5)</t>
  </si>
  <si>
    <t>00실전_은퇴설계4호_선물44틱(9.47,2.02,411,0.3,0.65)</t>
  </si>
  <si>
    <t>누계</t>
    <phoneticPr fontId="9" type="noConversion"/>
  </si>
  <si>
    <t>현행</t>
    <phoneticPr fontId="9" type="noConversion"/>
  </si>
  <si>
    <t>기초</t>
    <phoneticPr fontId="9" type="noConversion"/>
  </si>
  <si>
    <t>2년최초7배</t>
    <phoneticPr fontId="9" type="noConversion"/>
  </si>
  <si>
    <t>2년기초7배</t>
    <phoneticPr fontId="9" type="noConversion"/>
  </si>
  <si>
    <t>1년최초7배</t>
    <phoneticPr fontId="9" type="noConversion"/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</si>
</sst>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_-* #,##0.0_-;\-* #,##0.0_-;_-* &quot;-&quot;_-;_-@_-"/>
    <numFmt numFmtId="177" formatCode="_-* #,##0.00_-;\-* #,##0.00_-;_-* &quot;-&quot;_-;_-@_-"/>
    <numFmt numFmtId="178" formatCode="#,##0.00_ ;[Red]\-#,##0.00\ "/>
    <numFmt numFmtId="179" formatCode="[Red]#,##0.00;[Blue]\-#,##0.00"/>
    <numFmt numFmtId="180" formatCode="&quot;MDD X &quot;##"/>
  </numFmts>
  <fonts count="1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돋움"/>
      <family val="3"/>
      <charset val="129"/>
    </font>
    <font>
      <b/>
      <sz val="20"/>
      <color theme="1"/>
      <name val="HY헤드라인M"/>
      <family val="1"/>
      <charset val="129"/>
    </font>
    <font>
      <sz val="11"/>
      <color rgb="FFFF00FF"/>
      <name val="돋움"/>
      <family val="3"/>
      <charset val="129"/>
    </font>
    <font>
      <b/>
      <sz val="11"/>
      <color rgb="FFFF00FF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1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1" fillId="0" borderId="0" xfId="14" applyAlignment="1">
      <alignment vertical="center" shrinkToFit="1"/>
    </xf>
    <xf numFmtId="0" fontId="1" fillId="0" borderId="0" xfId="14" applyAlignment="1">
      <alignment horizontal="center" vertical="center" shrinkToFit="1"/>
    </xf>
    <xf numFmtId="176" fontId="0" fillId="0" borderId="0" xfId="15" applyNumberFormat="1" applyFont="1" applyAlignment="1">
      <alignment vertical="center" shrinkToFit="1"/>
    </xf>
    <xf numFmtId="0" fontId="11" fillId="8" borderId="1" xfId="14" applyFont="1" applyFill="1" applyBorder="1" applyAlignment="1">
      <alignment vertical="center" shrinkToFit="1"/>
    </xf>
    <xf numFmtId="0" fontId="13" fillId="8" borderId="1" xfId="14" applyFont="1" applyFill="1" applyBorder="1" applyAlignment="1">
      <alignment vertical="center" shrinkToFit="1"/>
    </xf>
    <xf numFmtId="0" fontId="13" fillId="8" borderId="1" xfId="14" applyFont="1" applyFill="1" applyBorder="1" applyAlignment="1">
      <alignment horizontal="center" vertical="center" shrinkToFit="1"/>
    </xf>
    <xf numFmtId="178" fontId="13" fillId="0" borderId="1" xfId="14" applyNumberFormat="1" applyFont="1" applyFill="1" applyBorder="1" applyAlignment="1">
      <alignment vertical="center" shrinkToFit="1"/>
    </xf>
    <xf numFmtId="179" fontId="13" fillId="9" borderId="1" xfId="14" applyNumberFormat="1" applyFont="1" applyFill="1" applyBorder="1" applyAlignment="1">
      <alignment vertical="center" shrinkToFit="1"/>
    </xf>
    <xf numFmtId="0" fontId="13" fillId="6" borderId="1" xfId="14" applyFont="1" applyFill="1" applyBorder="1" applyAlignment="1">
      <alignment horizontal="center" vertical="center" shrinkToFit="1"/>
    </xf>
    <xf numFmtId="0" fontId="13" fillId="5" borderId="1" xfId="14" applyFont="1" applyFill="1" applyBorder="1" applyAlignment="1">
      <alignment vertical="center" shrinkToFit="1"/>
    </xf>
    <xf numFmtId="178" fontId="13" fillId="9" borderId="1" xfId="14" applyNumberFormat="1" applyFont="1" applyFill="1" applyBorder="1" applyAlignment="1">
      <alignment vertical="center" shrinkToFit="1"/>
    </xf>
    <xf numFmtId="179" fontId="13" fillId="10" borderId="1" xfId="14" applyNumberFormat="1" applyFont="1" applyFill="1" applyBorder="1" applyAlignment="1">
      <alignment vertical="center" shrinkToFit="1"/>
    </xf>
    <xf numFmtId="0" fontId="13" fillId="2" borderId="1" xfId="14" applyFont="1" applyFill="1" applyBorder="1" applyAlignment="1">
      <alignment vertical="center" shrinkToFit="1"/>
    </xf>
    <xf numFmtId="0" fontId="13" fillId="11" borderId="1" xfId="14" applyFont="1" applyFill="1" applyBorder="1" applyAlignment="1">
      <alignment horizontal="center" vertical="center" shrinkToFit="1"/>
    </xf>
    <xf numFmtId="0" fontId="13" fillId="12" borderId="1" xfId="14" applyFont="1" applyFill="1" applyBorder="1" applyAlignment="1">
      <alignment horizontal="center" vertical="center" shrinkToFit="1"/>
    </xf>
    <xf numFmtId="0" fontId="15" fillId="0" borderId="0" xfId="14" applyFont="1" applyAlignment="1">
      <alignment vertical="center" shrinkToFit="1"/>
    </xf>
    <xf numFmtId="0" fontId="14" fillId="0" borderId="0" xfId="0" applyNumberFormat="1" applyFont="1" applyAlignment="1">
      <alignment shrinkToFit="1"/>
    </xf>
    <xf numFmtId="0" fontId="0" fillId="0" borderId="0" xfId="0" applyNumberFormat="1" applyAlignment="1">
      <alignment shrinkToFit="1"/>
    </xf>
    <xf numFmtId="0" fontId="10" fillId="3" borderId="1" xfId="0" applyNumberFormat="1" applyFont="1" applyFill="1" applyBorder="1" applyAlignment="1">
      <alignment horizontal="center" shrinkToFit="1"/>
    </xf>
    <xf numFmtId="0" fontId="0" fillId="0" borderId="0" xfId="0" applyNumberFormat="1" applyAlignment="1">
      <alignment horizontal="center" shrinkToFit="1"/>
    </xf>
    <xf numFmtId="177" fontId="10" fillId="3" borderId="1" xfId="2" applyNumberFormat="1" applyFont="1" applyFill="1" applyBorder="1" applyAlignment="1">
      <alignment horizontal="right" shrinkToFit="1"/>
    </xf>
    <xf numFmtId="177" fontId="10" fillId="7" borderId="1" xfId="2" applyNumberFormat="1" applyFont="1" applyFill="1" applyBorder="1" applyAlignment="1">
      <alignment horizontal="right" shrinkToFit="1"/>
    </xf>
    <xf numFmtId="177" fontId="10" fillId="6" borderId="1" xfId="2" applyNumberFormat="1" applyFont="1" applyFill="1" applyBorder="1" applyAlignment="1">
      <alignment horizontal="right" shrinkToFit="1"/>
    </xf>
    <xf numFmtId="177" fontId="0" fillId="0" borderId="0" xfId="2" applyNumberFormat="1" applyFont="1" applyAlignment="1">
      <alignment shrinkToFit="1"/>
    </xf>
    <xf numFmtId="177" fontId="17" fillId="4" borderId="1" xfId="2" applyNumberFormat="1" applyFont="1" applyFill="1" applyBorder="1" applyAlignment="1">
      <alignment horizontal="right" shrinkToFit="1"/>
    </xf>
    <xf numFmtId="177" fontId="17" fillId="3" borderId="1" xfId="2" applyNumberFormat="1" applyFont="1" applyFill="1" applyBorder="1" applyAlignment="1">
      <alignment horizontal="right" shrinkToFit="1"/>
    </xf>
    <xf numFmtId="177" fontId="16" fillId="0" borderId="0" xfId="2" applyNumberFormat="1" applyFont="1" applyAlignment="1">
      <alignment shrinkToFit="1"/>
    </xf>
    <xf numFmtId="0" fontId="13" fillId="2" borderId="1" xfId="14" applyFont="1" applyFill="1" applyBorder="1" applyAlignment="1">
      <alignment horizontal="center" vertical="center" shrinkToFit="1"/>
    </xf>
    <xf numFmtId="0" fontId="10" fillId="2" borderId="1" xfId="0" applyNumberFormat="1" applyFont="1" applyFill="1" applyBorder="1" applyAlignment="1">
      <alignment horizontal="center" vertical="center" shrinkToFit="1"/>
    </xf>
    <xf numFmtId="177" fontId="10" fillId="2" borderId="1" xfId="2" applyNumberFormat="1" applyFont="1" applyFill="1" applyBorder="1" applyAlignment="1">
      <alignment horizontal="center" vertical="center" shrinkToFit="1"/>
    </xf>
    <xf numFmtId="180" fontId="10" fillId="2" borderId="1" xfId="2" applyNumberFormat="1" applyFont="1" applyFill="1" applyBorder="1" applyAlignment="1">
      <alignment horizontal="center" vertical="center" shrinkToFit="1"/>
    </xf>
    <xf numFmtId="14" fontId="0" fillId="0" borderId="0" xfId="0" applyNumberFormat="1"/>
    <xf numFmtId="41" fontId="0" fillId="0" borderId="0" xfId="2" applyFont="1" applyAlignment="1"/>
    <xf numFmtId="41" fontId="0" fillId="3" borderId="1" xfId="2" applyFont="1" applyFill="1" applyBorder="1" applyAlignment="1"/>
    <xf numFmtId="10" fontId="0" fillId="3" borderId="1" xfId="16" applyNumberFormat="1" applyFont="1" applyFill="1" applyBorder="1" applyAlignment="1"/>
    <xf numFmtId="0" fontId="0" fillId="0" borderId="0" xfId="0" applyFill="1" applyBorder="1"/>
    <xf numFmtId="0" fontId="13" fillId="0" borderId="1" xfId="14" applyFont="1" applyFill="1" applyBorder="1" applyAlignment="1">
      <alignment horizontal="center" vertical="center" shrinkToFit="1"/>
    </xf>
    <xf numFmtId="176" fontId="13" fillId="0" borderId="1" xfId="15" applyNumberFormat="1" applyFont="1" applyFill="1" applyBorder="1" applyAlignment="1">
      <alignment horizontal="center" vertical="center" shrinkToFit="1"/>
    </xf>
    <xf numFmtId="0" fontId="0" fillId="6" borderId="1" xfId="0" applyNumberFormat="1" applyFont="1" applyFill="1" applyBorder="1" applyAlignment="1">
      <alignment horizontal="center" shrinkToFit="1"/>
    </xf>
    <xf numFmtId="0" fontId="0" fillId="7" borderId="1" xfId="0" applyNumberFormat="1" applyFont="1" applyFill="1" applyBorder="1" applyAlignment="1">
      <alignment horizontal="center" shrinkToFit="1"/>
    </xf>
    <xf numFmtId="0" fontId="10" fillId="0" borderId="1" xfId="0" applyNumberFormat="1" applyFont="1" applyFill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shrinkToFit="1"/>
    </xf>
    <xf numFmtId="0" fontId="0" fillId="3" borderId="1" xfId="0" applyNumberFormat="1" applyFont="1" applyFill="1" applyBorder="1" applyAlignment="1">
      <alignment horizontal="center" shrinkToFit="1"/>
    </xf>
    <xf numFmtId="178" fontId="13" fillId="13" borderId="1" xfId="14" applyNumberFormat="1" applyFont="1" applyFill="1" applyBorder="1" applyAlignment="1">
      <alignment horizontal="center" vertical="center" shrinkToFit="1"/>
    </xf>
    <xf numFmtId="178" fontId="13" fillId="6" borderId="1" xfId="14" applyNumberFormat="1" applyFont="1" applyFill="1" applyBorder="1" applyAlignment="1">
      <alignment horizontal="center" vertical="center" shrinkToFit="1"/>
    </xf>
    <xf numFmtId="0" fontId="15" fillId="0" borderId="0" xfId="14" applyFont="1" applyAlignment="1">
      <alignment horizontal="center" vertical="center" shrinkToFit="1"/>
    </xf>
    <xf numFmtId="0" fontId="13" fillId="2" borderId="5" xfId="14" applyFont="1" applyFill="1" applyBorder="1" applyAlignment="1">
      <alignment horizontal="center" vertical="center" shrinkToFit="1"/>
    </xf>
    <xf numFmtId="0" fontId="13" fillId="2" borderId="6" xfId="14" applyFont="1" applyFill="1" applyBorder="1" applyAlignment="1">
      <alignment horizontal="center" vertical="center" shrinkToFit="1"/>
    </xf>
    <xf numFmtId="0" fontId="13" fillId="2" borderId="4" xfId="14" applyFont="1" applyFill="1" applyBorder="1" applyAlignment="1">
      <alignment horizontal="center" vertical="center" shrinkToFit="1"/>
    </xf>
    <xf numFmtId="0" fontId="13" fillId="2" borderId="3" xfId="14" applyFont="1" applyFill="1" applyBorder="1" applyAlignment="1">
      <alignment horizontal="center" vertical="center" shrinkToFit="1"/>
    </xf>
    <xf numFmtId="0" fontId="13" fillId="2" borderId="2" xfId="14" applyFont="1" applyFill="1" applyBorder="1" applyAlignment="1">
      <alignment horizontal="center" vertical="center" shrinkToFit="1"/>
    </xf>
    <xf numFmtId="176" fontId="13" fillId="2" borderId="3" xfId="15" applyNumberFormat="1" applyFont="1" applyFill="1" applyBorder="1" applyAlignment="1">
      <alignment horizontal="center" vertical="center" shrinkToFit="1"/>
    </xf>
    <xf numFmtId="176" fontId="13" fillId="2" borderId="2" xfId="15" applyNumberFormat="1" applyFont="1" applyFill="1" applyBorder="1" applyAlignment="1">
      <alignment horizontal="center" vertical="center" shrinkToFit="1"/>
    </xf>
    <xf numFmtId="0" fontId="10" fillId="6" borderId="1" xfId="0" applyNumberFormat="1" applyFont="1" applyFill="1" applyBorder="1" applyAlignment="1">
      <alignment horizontal="center" vertical="center" shrinkToFit="1"/>
    </xf>
    <xf numFmtId="4" fontId="0" fillId="0" borderId="0" xfId="0" applyNumberFormat="1"/>
    <xf numFmtId="41" fontId="10" fillId="3" borderId="1" xfId="2" applyFont="1" applyFill="1" applyBorder="1" applyAlignment="1"/>
    <xf numFmtId="0" fontId="10" fillId="2" borderId="1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41" fontId="10" fillId="2" borderId="1" xfId="2" applyFont="1" applyFill="1" applyBorder="1" applyAlignment="1">
      <alignment horizontal="center"/>
    </xf>
    <xf numFmtId="177" fontId="10" fillId="2" borderId="1" xfId="2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41" fontId="0" fillId="0" borderId="0" xfId="0" applyNumberFormat="1"/>
  </cellXfs>
  <cellStyles count="17">
    <cellStyle name="백분율" xfId="16" builtinId="5"/>
    <cellStyle name="쉼표 [0]" xfId="2" builtinId="6"/>
    <cellStyle name="쉼표 [0] 2" xfId="6"/>
    <cellStyle name="쉼표 [0] 2 2" xfId="7"/>
    <cellStyle name="쉼표 [0] 2 3" xfId="11"/>
    <cellStyle name="쉼표 [0] 3" xfId="13"/>
    <cellStyle name="쉼표 [0] 4" xfId="15"/>
    <cellStyle name="표준" xfId="0" builtinId="0"/>
    <cellStyle name="표준 2" xfId="1"/>
    <cellStyle name="표준 3" xfId="3"/>
    <cellStyle name="표준 4" xfId="4"/>
    <cellStyle name="표준 5" xfId="5"/>
    <cellStyle name="표준 6" xfId="8"/>
    <cellStyle name="표준 6 2" xfId="9"/>
    <cellStyle name="표준 6 3" xfId="10"/>
    <cellStyle name="표준 7" xfId="12"/>
    <cellStyle name="표준 8" xfId="14"/>
  </cellStyles>
  <dxfs count="10"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00FF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0000FF"/>
      <color rgb="FFFF00FF"/>
      <color rgb="FF008000"/>
      <color rgb="FFFFCCCC"/>
      <color rgb="FF6600FF"/>
      <color rgb="FF3333CC"/>
      <color rgb="FFFFCC00"/>
      <color rgb="FFCC66FF"/>
      <color rgb="FF333399"/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3"/>
  <sheetViews>
    <sheetView workbookViewId="0">
      <selection activeCell="F27" sqref="F27"/>
    </sheetView>
  </sheetViews>
  <sheetFormatPr defaultRowHeight="16.5"/>
  <cols>
    <col min="1" max="1" width="3.33203125" style="1" customWidth="1"/>
    <col min="2" max="2" width="21.88671875" style="1" customWidth="1"/>
    <col min="3" max="3" width="5.5546875" style="2" customWidth="1"/>
    <col min="4" max="4" width="11.5546875" style="3" customWidth="1"/>
    <col min="5" max="5" width="0.77734375" style="3" customWidth="1"/>
    <col min="6" max="13" width="7.6640625" style="1" customWidth="1"/>
    <col min="14" max="14" width="0.5546875" style="1" customWidth="1"/>
    <col min="15" max="18" width="9.44140625" style="1" customWidth="1"/>
    <col min="19" max="16384" width="8.88671875" style="1"/>
  </cols>
  <sheetData>
    <row r="2" spans="1:18" ht="25.5">
      <c r="A2" s="16"/>
      <c r="B2" s="46" t="s">
        <v>38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ht="12.75" customHeight="1"/>
    <row r="4" spans="1:18" ht="18" customHeight="1">
      <c r="B4" s="50" t="s">
        <v>36</v>
      </c>
      <c r="C4" s="50" t="s">
        <v>54</v>
      </c>
      <c r="D4" s="52" t="s">
        <v>37</v>
      </c>
      <c r="E4" s="38"/>
      <c r="F4" s="47" t="s">
        <v>35</v>
      </c>
      <c r="G4" s="49"/>
      <c r="H4" s="47" t="s">
        <v>34</v>
      </c>
      <c r="I4" s="49"/>
      <c r="J4" s="47" t="s">
        <v>33</v>
      </c>
      <c r="K4" s="49"/>
      <c r="L4" s="47" t="s">
        <v>32</v>
      </c>
      <c r="M4" s="49"/>
      <c r="N4" s="37"/>
      <c r="O4" s="47" t="s">
        <v>31</v>
      </c>
      <c r="P4" s="48"/>
      <c r="Q4" s="48"/>
      <c r="R4" s="49"/>
    </row>
    <row r="5" spans="1:18" ht="18" customHeight="1">
      <c r="B5" s="51"/>
      <c r="C5" s="51"/>
      <c r="D5" s="53"/>
      <c r="E5" s="38"/>
      <c r="F5" s="14" t="s">
        <v>30</v>
      </c>
      <c r="G5" s="15" t="s">
        <v>28</v>
      </c>
      <c r="H5" s="14" t="s">
        <v>29</v>
      </c>
      <c r="I5" s="15" t="s">
        <v>28</v>
      </c>
      <c r="J5" s="14" t="s">
        <v>29</v>
      </c>
      <c r="K5" s="15" t="s">
        <v>28</v>
      </c>
      <c r="L5" s="14" t="s">
        <v>29</v>
      </c>
      <c r="M5" s="15" t="s">
        <v>28</v>
      </c>
      <c r="N5" s="37"/>
      <c r="O5" s="28" t="s">
        <v>27</v>
      </c>
      <c r="P5" s="28" t="s">
        <v>26</v>
      </c>
      <c r="Q5" s="28" t="s">
        <v>25</v>
      </c>
      <c r="R5" s="28" t="s">
        <v>24</v>
      </c>
    </row>
    <row r="6" spans="1:18" ht="21.95" customHeight="1">
      <c r="B6" s="44" t="s">
        <v>52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>
      <c r="B7" s="5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21.95" customHeight="1">
      <c r="B8" s="13" t="s">
        <v>23</v>
      </c>
      <c r="C8" s="14" t="s">
        <v>16</v>
      </c>
      <c r="D8" s="11">
        <f t="shared" ref="D8:D14" si="0">AVERAGE(O8:R8)</f>
        <v>20.832499999999996</v>
      </c>
      <c r="E8" s="7"/>
      <c r="F8" s="12">
        <v>39.53</v>
      </c>
      <c r="G8" s="12">
        <v>-5.45</v>
      </c>
      <c r="H8" s="12">
        <v>44.98</v>
      </c>
      <c r="I8" s="12">
        <v>-5.33</v>
      </c>
      <c r="J8" s="12">
        <v>12.22</v>
      </c>
      <c r="K8" s="12">
        <v>-4.6900000000000004</v>
      </c>
      <c r="L8" s="12">
        <v>6.76</v>
      </c>
      <c r="M8" s="12">
        <v>-4.6900000000000004</v>
      </c>
      <c r="N8" s="37"/>
      <c r="O8" s="7">
        <f t="shared" ref="O8:O14" si="1">F8+G8</f>
        <v>34.08</v>
      </c>
      <c r="P8" s="7">
        <f t="shared" ref="P8:P14" si="2">H8+I8</f>
        <v>39.65</v>
      </c>
      <c r="Q8" s="7">
        <f t="shared" ref="Q8:Q14" si="3">J8+K8</f>
        <v>7.53</v>
      </c>
      <c r="R8" s="7">
        <f t="shared" ref="R8:R14" si="4">L8+M8</f>
        <v>2.0699999999999994</v>
      </c>
    </row>
    <row r="9" spans="1:18" ht="21.95" customHeight="1">
      <c r="B9" s="13" t="s">
        <v>21</v>
      </c>
      <c r="C9" s="9" t="s">
        <v>9</v>
      </c>
      <c r="D9" s="11">
        <f t="shared" si="0"/>
        <v>11.3</v>
      </c>
      <c r="E9" s="7"/>
      <c r="F9" s="12">
        <v>23.12</v>
      </c>
      <c r="G9" s="12">
        <v>-4.42</v>
      </c>
      <c r="H9" s="12">
        <v>24.91</v>
      </c>
      <c r="I9" s="12">
        <v>-3.26</v>
      </c>
      <c r="J9" s="12">
        <v>4.5</v>
      </c>
      <c r="K9" s="12">
        <v>-3.26</v>
      </c>
      <c r="L9" s="12">
        <v>6.66</v>
      </c>
      <c r="M9" s="12">
        <v>-3.05</v>
      </c>
      <c r="N9" s="37"/>
      <c r="O9" s="7">
        <f t="shared" si="1"/>
        <v>18.700000000000003</v>
      </c>
      <c r="P9" s="7">
        <f t="shared" si="2"/>
        <v>21.65</v>
      </c>
      <c r="Q9" s="7">
        <f t="shared" si="3"/>
        <v>1.2400000000000002</v>
      </c>
      <c r="R9" s="7">
        <f t="shared" si="4"/>
        <v>3.6100000000000003</v>
      </c>
    </row>
    <row r="10" spans="1:18" ht="21.95" customHeight="1">
      <c r="B10" s="13" t="s">
        <v>20</v>
      </c>
      <c r="C10" s="14" t="s">
        <v>16</v>
      </c>
      <c r="D10" s="11">
        <f t="shared" si="0"/>
        <v>8.6999999999999993</v>
      </c>
      <c r="E10" s="7"/>
      <c r="F10" s="12">
        <v>23.67</v>
      </c>
      <c r="G10" s="12">
        <v>-16.05</v>
      </c>
      <c r="H10" s="12">
        <v>38.369999999999997</v>
      </c>
      <c r="I10" s="12">
        <v>-10.3</v>
      </c>
      <c r="J10" s="12">
        <v>8.44</v>
      </c>
      <c r="K10" s="12">
        <v>-10.3</v>
      </c>
      <c r="L10" s="12">
        <v>8.14</v>
      </c>
      <c r="M10" s="12">
        <v>-7.17</v>
      </c>
      <c r="N10" s="37"/>
      <c r="O10" s="7">
        <f t="shared" si="1"/>
        <v>7.620000000000001</v>
      </c>
      <c r="P10" s="7">
        <f t="shared" si="2"/>
        <v>28.069999999999997</v>
      </c>
      <c r="Q10" s="7">
        <f t="shared" si="3"/>
        <v>-1.8600000000000012</v>
      </c>
      <c r="R10" s="7">
        <f t="shared" si="4"/>
        <v>0.97000000000000064</v>
      </c>
    </row>
    <row r="11" spans="1:18" ht="21.95" customHeight="1">
      <c r="B11" s="13" t="s">
        <v>19</v>
      </c>
      <c r="C11" s="9" t="s">
        <v>9</v>
      </c>
      <c r="D11" s="11">
        <f t="shared" si="0"/>
        <v>8.4600000000000009</v>
      </c>
      <c r="E11" s="7"/>
      <c r="F11" s="12">
        <v>18.899999999999999</v>
      </c>
      <c r="G11" s="12">
        <v>-5.72</v>
      </c>
      <c r="H11" s="12">
        <v>17.16</v>
      </c>
      <c r="I11" s="12">
        <v>-4.18</v>
      </c>
      <c r="J11" s="12">
        <v>6.64</v>
      </c>
      <c r="K11" s="12">
        <v>-4.18</v>
      </c>
      <c r="L11" s="12">
        <v>7.12</v>
      </c>
      <c r="M11" s="12">
        <v>-1.9</v>
      </c>
      <c r="N11" s="37"/>
      <c r="O11" s="7">
        <f t="shared" si="1"/>
        <v>13.18</v>
      </c>
      <c r="P11" s="7">
        <f t="shared" si="2"/>
        <v>12.98</v>
      </c>
      <c r="Q11" s="7">
        <f t="shared" si="3"/>
        <v>2.46</v>
      </c>
      <c r="R11" s="7">
        <f t="shared" si="4"/>
        <v>5.2200000000000006</v>
      </c>
    </row>
    <row r="12" spans="1:18" ht="21.95" customHeight="1">
      <c r="B12" s="13" t="s">
        <v>18</v>
      </c>
      <c r="C12" s="14" t="s">
        <v>16</v>
      </c>
      <c r="D12" s="11">
        <f t="shared" si="0"/>
        <v>7.3049999999999997</v>
      </c>
      <c r="E12" s="7"/>
      <c r="F12" s="12">
        <v>21.28</v>
      </c>
      <c r="G12" s="12">
        <v>-5.76</v>
      </c>
      <c r="H12" s="12">
        <v>14.75</v>
      </c>
      <c r="I12" s="12">
        <v>-5.76</v>
      </c>
      <c r="J12" s="12">
        <v>7.57</v>
      </c>
      <c r="K12" s="12">
        <v>-5.15</v>
      </c>
      <c r="L12" s="12">
        <v>5.19</v>
      </c>
      <c r="M12" s="12">
        <v>-2.9</v>
      </c>
      <c r="N12" s="37"/>
      <c r="O12" s="7">
        <f t="shared" si="1"/>
        <v>15.520000000000001</v>
      </c>
      <c r="P12" s="7">
        <f t="shared" si="2"/>
        <v>8.99</v>
      </c>
      <c r="Q12" s="7">
        <f t="shared" si="3"/>
        <v>2.42</v>
      </c>
      <c r="R12" s="7">
        <f t="shared" si="4"/>
        <v>2.2900000000000005</v>
      </c>
    </row>
    <row r="13" spans="1:18" ht="21.95" customHeight="1">
      <c r="B13" s="13" t="s">
        <v>15</v>
      </c>
      <c r="C13" s="9" t="s">
        <v>9</v>
      </c>
      <c r="D13" s="11">
        <f t="shared" si="0"/>
        <v>5.1749999999999998</v>
      </c>
      <c r="E13" s="7"/>
      <c r="F13" s="12">
        <v>16.649999999999999</v>
      </c>
      <c r="G13" s="12">
        <v>-6.61</v>
      </c>
      <c r="H13" s="12">
        <v>13.2</v>
      </c>
      <c r="I13" s="12">
        <v>-6.61</v>
      </c>
      <c r="J13" s="12">
        <v>6.35</v>
      </c>
      <c r="K13" s="12">
        <v>-5.0999999999999996</v>
      </c>
      <c r="L13" s="12">
        <v>7.34</v>
      </c>
      <c r="M13" s="12">
        <v>-4.5199999999999996</v>
      </c>
      <c r="N13" s="37"/>
      <c r="O13" s="7">
        <f t="shared" si="1"/>
        <v>10.039999999999999</v>
      </c>
      <c r="P13" s="7">
        <f t="shared" si="2"/>
        <v>6.589999999999999</v>
      </c>
      <c r="Q13" s="7">
        <f t="shared" si="3"/>
        <v>1.25</v>
      </c>
      <c r="R13" s="7">
        <f t="shared" si="4"/>
        <v>2.8200000000000003</v>
      </c>
    </row>
    <row r="14" spans="1:18" ht="21.95" customHeight="1">
      <c r="B14" s="13" t="s">
        <v>14</v>
      </c>
      <c r="C14" s="9" t="s">
        <v>9</v>
      </c>
      <c r="D14" s="11">
        <f t="shared" si="0"/>
        <v>4.4724999999999993</v>
      </c>
      <c r="E14" s="7"/>
      <c r="F14" s="12">
        <v>20.72</v>
      </c>
      <c r="G14" s="12">
        <v>-7.51</v>
      </c>
      <c r="H14" s="12">
        <v>17.91</v>
      </c>
      <c r="I14" s="12">
        <v>-7.51</v>
      </c>
      <c r="J14" s="12">
        <v>4.34</v>
      </c>
      <c r="K14" s="12">
        <v>-7.51</v>
      </c>
      <c r="L14" s="12">
        <v>1.98</v>
      </c>
      <c r="M14" s="12">
        <v>-4.53</v>
      </c>
      <c r="N14" s="37"/>
      <c r="O14" s="7">
        <f t="shared" si="1"/>
        <v>13.209999999999999</v>
      </c>
      <c r="P14" s="7">
        <f t="shared" si="2"/>
        <v>10.4</v>
      </c>
      <c r="Q14" s="7">
        <f t="shared" si="3"/>
        <v>-3.17</v>
      </c>
      <c r="R14" s="7">
        <f t="shared" si="4"/>
        <v>-2.5500000000000003</v>
      </c>
    </row>
    <row r="15" spans="1:18" ht="21.95" customHeight="1">
      <c r="B15" s="45" t="s">
        <v>53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>
      <c r="B16" s="5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2:18" ht="21.95" customHeight="1">
      <c r="B17" s="13" t="s">
        <v>22</v>
      </c>
      <c r="C17" s="14" t="s">
        <v>16</v>
      </c>
      <c r="D17" s="11">
        <f t="shared" ref="D17:D22" si="5">AVERAGE(O17:R17)</f>
        <v>16.8675</v>
      </c>
      <c r="E17" s="7"/>
      <c r="F17" s="12">
        <v>39.979999999999997</v>
      </c>
      <c r="G17" s="12">
        <v>-6.74</v>
      </c>
      <c r="H17" s="12">
        <v>34.71</v>
      </c>
      <c r="I17" s="12">
        <v>-6.74</v>
      </c>
      <c r="J17" s="12">
        <v>10</v>
      </c>
      <c r="K17" s="12">
        <v>-6.72</v>
      </c>
      <c r="L17" s="12">
        <v>8.4499999999999993</v>
      </c>
      <c r="M17" s="12">
        <v>-5.47</v>
      </c>
      <c r="N17" s="37"/>
      <c r="O17" s="7">
        <f t="shared" ref="O17:O22" si="6">F17+G17</f>
        <v>33.239999999999995</v>
      </c>
      <c r="P17" s="7">
        <f t="shared" ref="P17:P22" si="7">H17+I17</f>
        <v>27.97</v>
      </c>
      <c r="Q17" s="7">
        <f t="shared" ref="Q17:Q22" si="8">J17+K17</f>
        <v>3.2800000000000002</v>
      </c>
      <c r="R17" s="7">
        <f t="shared" ref="R17:R22" si="9">L17+M17</f>
        <v>2.9799999999999995</v>
      </c>
    </row>
    <row r="18" spans="2:18" ht="21.95" customHeight="1">
      <c r="B18" s="13" t="s">
        <v>17</v>
      </c>
      <c r="C18" s="14" t="s">
        <v>16</v>
      </c>
      <c r="D18" s="11">
        <f t="shared" si="5"/>
        <v>6.1524999999999999</v>
      </c>
      <c r="E18" s="7"/>
      <c r="F18" s="12">
        <v>20.9</v>
      </c>
      <c r="G18" s="12">
        <v>-7.57</v>
      </c>
      <c r="H18" s="12">
        <v>13.35</v>
      </c>
      <c r="I18" s="12">
        <v>-6.01</v>
      </c>
      <c r="J18" s="12">
        <v>8.07</v>
      </c>
      <c r="K18" s="12">
        <v>-4.7699999999999996</v>
      </c>
      <c r="L18" s="12">
        <v>5.41</v>
      </c>
      <c r="M18" s="12">
        <v>-4.7699999999999996</v>
      </c>
      <c r="N18" s="37"/>
      <c r="O18" s="7">
        <f t="shared" si="6"/>
        <v>13.329999999999998</v>
      </c>
      <c r="P18" s="7">
        <f t="shared" si="7"/>
        <v>7.34</v>
      </c>
      <c r="Q18" s="7">
        <f t="shared" si="8"/>
        <v>3.3000000000000007</v>
      </c>
      <c r="R18" s="7">
        <f t="shared" si="9"/>
        <v>0.64000000000000057</v>
      </c>
    </row>
    <row r="19" spans="2:18" ht="21.95" customHeight="1">
      <c r="B19" s="13" t="s">
        <v>13</v>
      </c>
      <c r="C19" s="9" t="s">
        <v>9</v>
      </c>
      <c r="D19" s="11">
        <f t="shared" si="5"/>
        <v>3.2825000000000002</v>
      </c>
      <c r="E19" s="7"/>
      <c r="F19" s="12">
        <v>16.91</v>
      </c>
      <c r="G19" s="12">
        <v>-6.76</v>
      </c>
      <c r="H19" s="12">
        <v>8.91</v>
      </c>
      <c r="I19" s="12">
        <v>-6.76</v>
      </c>
      <c r="J19" s="12">
        <v>4.58</v>
      </c>
      <c r="K19" s="12">
        <v>-6.33</v>
      </c>
      <c r="L19" s="12">
        <v>7.1</v>
      </c>
      <c r="M19" s="12">
        <v>-4.5199999999999996</v>
      </c>
      <c r="N19" s="37"/>
      <c r="O19" s="7">
        <f t="shared" si="6"/>
        <v>10.15</v>
      </c>
      <c r="P19" s="7">
        <f t="shared" si="7"/>
        <v>2.1500000000000004</v>
      </c>
      <c r="Q19" s="7">
        <f t="shared" si="8"/>
        <v>-1.75</v>
      </c>
      <c r="R19" s="7">
        <f t="shared" si="9"/>
        <v>2.58</v>
      </c>
    </row>
    <row r="20" spans="2:18" ht="21.95" customHeight="1">
      <c r="B20" s="13" t="s">
        <v>12</v>
      </c>
      <c r="C20" s="9" t="s">
        <v>9</v>
      </c>
      <c r="D20" s="11">
        <f t="shared" si="5"/>
        <v>2.2374999999999998</v>
      </c>
      <c r="E20" s="7"/>
      <c r="F20" s="12">
        <v>18.82</v>
      </c>
      <c r="G20" s="12">
        <v>-6.96</v>
      </c>
      <c r="H20" s="12">
        <v>10.75</v>
      </c>
      <c r="I20" s="12">
        <v>-6.82</v>
      </c>
      <c r="J20" s="12">
        <v>2.11</v>
      </c>
      <c r="K20" s="12">
        <v>-6.82</v>
      </c>
      <c r="L20" s="12">
        <v>1.1599999999999999</v>
      </c>
      <c r="M20" s="12">
        <v>-3.29</v>
      </c>
      <c r="N20" s="37"/>
      <c r="O20" s="7">
        <f t="shared" si="6"/>
        <v>11.86</v>
      </c>
      <c r="P20" s="7">
        <f t="shared" si="7"/>
        <v>3.9299999999999997</v>
      </c>
      <c r="Q20" s="7">
        <f t="shared" si="8"/>
        <v>-4.7100000000000009</v>
      </c>
      <c r="R20" s="7">
        <f t="shared" si="9"/>
        <v>-2.13</v>
      </c>
    </row>
    <row r="21" spans="2:18" ht="21.95" customHeight="1">
      <c r="B21" s="10" t="s">
        <v>11</v>
      </c>
      <c r="C21" s="9" t="s">
        <v>9</v>
      </c>
      <c r="D21" s="11">
        <f t="shared" si="5"/>
        <v>-1.1125</v>
      </c>
      <c r="E21" s="7"/>
      <c r="F21" s="8">
        <v>15.64</v>
      </c>
      <c r="G21" s="8">
        <v>-8.66</v>
      </c>
      <c r="H21" s="8">
        <v>6.67</v>
      </c>
      <c r="I21" s="8">
        <v>-8.43</v>
      </c>
      <c r="J21" s="8">
        <v>-0.04</v>
      </c>
      <c r="K21" s="8">
        <v>-7.17</v>
      </c>
      <c r="L21" s="8">
        <v>4.0199999999999996</v>
      </c>
      <c r="M21" s="8">
        <v>-6.48</v>
      </c>
      <c r="N21" s="37"/>
      <c r="O21" s="7">
        <f t="shared" si="6"/>
        <v>6.98</v>
      </c>
      <c r="P21" s="7">
        <f t="shared" si="7"/>
        <v>-1.7599999999999998</v>
      </c>
      <c r="Q21" s="7">
        <f t="shared" si="8"/>
        <v>-7.21</v>
      </c>
      <c r="R21" s="7">
        <f t="shared" si="9"/>
        <v>-2.4600000000000009</v>
      </c>
    </row>
    <row r="22" spans="2:18" ht="21.95" customHeight="1">
      <c r="B22" s="10" t="s">
        <v>10</v>
      </c>
      <c r="C22" s="9" t="s">
        <v>9</v>
      </c>
      <c r="D22" s="11">
        <f t="shared" si="5"/>
        <v>-1.125</v>
      </c>
      <c r="E22" s="7"/>
      <c r="F22" s="8">
        <v>15.97</v>
      </c>
      <c r="G22" s="8">
        <v>-8.66</v>
      </c>
      <c r="H22" s="8">
        <v>5.5</v>
      </c>
      <c r="I22" s="8">
        <v>-8.58</v>
      </c>
      <c r="J22" s="8">
        <v>0.69</v>
      </c>
      <c r="K22" s="8">
        <v>-7.75</v>
      </c>
      <c r="L22" s="8">
        <v>4.71</v>
      </c>
      <c r="M22" s="8">
        <v>-6.38</v>
      </c>
      <c r="N22" s="37"/>
      <c r="O22" s="7">
        <f t="shared" si="6"/>
        <v>7.3100000000000005</v>
      </c>
      <c r="P22" s="7">
        <f t="shared" si="7"/>
        <v>-3.08</v>
      </c>
      <c r="Q22" s="7">
        <f t="shared" si="8"/>
        <v>-7.0600000000000005</v>
      </c>
      <c r="R22" s="7">
        <f t="shared" si="9"/>
        <v>-1.67</v>
      </c>
    </row>
    <row r="23" spans="2:18"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4"/>
      <c r="P23" s="4"/>
      <c r="Q23" s="4"/>
      <c r="R23" s="4"/>
    </row>
  </sheetData>
  <mergeCells count="11">
    <mergeCell ref="B6:R6"/>
    <mergeCell ref="B15:R15"/>
    <mergeCell ref="B2:R2"/>
    <mergeCell ref="O4:R4"/>
    <mergeCell ref="F4:G4"/>
    <mergeCell ref="H4:I4"/>
    <mergeCell ref="J4:K4"/>
    <mergeCell ref="L4:M4"/>
    <mergeCell ref="B4:B5"/>
    <mergeCell ref="C4:C5"/>
    <mergeCell ref="D4:D5"/>
  </mergeCells>
  <phoneticPr fontId="9" type="noConversion"/>
  <conditionalFormatting sqref="D17:E22 D8:E14 O17:R22 O8:R14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500"/>
  <sheetViews>
    <sheetView workbookViewId="0">
      <pane ySplit="10" topLeftCell="A11" activePane="bottomLeft" state="frozen"/>
      <selection pane="bottomLeft" activeCell="K500" sqref="K11:K500"/>
    </sheetView>
  </sheetViews>
  <sheetFormatPr defaultRowHeight="13.5"/>
  <cols>
    <col min="1" max="1" width="3.109375" customWidth="1"/>
    <col min="2" max="2" width="11.44140625" bestFit="1" customWidth="1"/>
    <col min="3" max="3" width="13.77734375" bestFit="1" customWidth="1"/>
    <col min="4" max="7" width="14.5546875" bestFit="1" customWidth="1"/>
    <col min="8" max="8" width="10.6640625" style="33" bestFit="1" customWidth="1"/>
    <col min="9" max="9" width="13.77734375" style="33" bestFit="1" customWidth="1"/>
    <col min="10" max="10" width="2.21875" customWidth="1"/>
    <col min="11" max="11" width="16.6640625" style="33" bestFit="1" customWidth="1"/>
    <col min="12" max="12" width="1.5546875" customWidth="1"/>
    <col min="13" max="13" width="16.6640625" style="33" bestFit="1" customWidth="1"/>
  </cols>
  <sheetData>
    <row r="2" spans="2:13" ht="18.75" customHeight="1"/>
    <row r="3" spans="2:13" ht="75" customHeight="1"/>
    <row r="4" spans="2:13" ht="12.75" customHeight="1">
      <c r="I4" s="33">
        <f>MAX(I11:I500)</f>
        <v>13136843.226439789</v>
      </c>
      <c r="K4" s="33">
        <f>MAX(K11:K500)</f>
        <v>10509858.189999999</v>
      </c>
      <c r="M4" s="33">
        <f>MAX(M11:M500)</f>
        <v>11347350.875</v>
      </c>
    </row>
    <row r="5" spans="2:13" ht="12.75" customHeight="1">
      <c r="I5" s="33">
        <f>MIN(I11:I500)</f>
        <v>-2153609.0693717273</v>
      </c>
      <c r="K5" s="33">
        <f>MIN(K11:K500)</f>
        <v>-2876248.875</v>
      </c>
      <c r="M5" s="33">
        <f>MIN(M11:M500)</f>
        <v>-3015623.875</v>
      </c>
    </row>
    <row r="6" spans="2:13">
      <c r="H6" s="56" t="s">
        <v>79</v>
      </c>
      <c r="I6" s="34">
        <f>SUM(I11:I598)</f>
        <v>168041988.69314107</v>
      </c>
      <c r="K6" s="34">
        <f>SUM(K11:K598)</f>
        <v>206277386.3350001</v>
      </c>
      <c r="M6" s="34">
        <f>SUM(M11:M598)</f>
        <v>206791156.1400001</v>
      </c>
    </row>
    <row r="7" spans="2:13">
      <c r="H7" s="56" t="s">
        <v>50</v>
      </c>
      <c r="I7" s="34">
        <f>AVERAGEIF(I11:I500,"&gt;0")</f>
        <v>1539767.7984734806</v>
      </c>
      <c r="K7" s="34">
        <f>AVERAGEIF(K11:K500,"&gt;0")</f>
        <v>1649110.5747410362</v>
      </c>
      <c r="M7" s="34">
        <f>AVERAGEIF(M11:M500,"&gt;0")</f>
        <v>1740659.6159221313</v>
      </c>
    </row>
    <row r="8" spans="2:13">
      <c r="B8" s="36"/>
      <c r="C8" s="36"/>
      <c r="D8" s="36"/>
      <c r="E8" s="36"/>
      <c r="F8" s="36"/>
      <c r="G8" s="36"/>
      <c r="H8" s="56" t="s">
        <v>51</v>
      </c>
      <c r="I8" s="34">
        <f>AVERAGEIF(I11:I500,"&lt;0")</f>
        <v>-715786.94213753531</v>
      </c>
      <c r="K8" s="34">
        <f>AVERAGEIF(K11:K500,"&lt;0")</f>
        <v>-868825.80721757305</v>
      </c>
      <c r="M8" s="34">
        <f>AVERAGEIF(M11:M500,"&lt;0")</f>
        <v>-885893.45587398356</v>
      </c>
    </row>
    <row r="9" spans="2:13">
      <c r="B9" s="36"/>
      <c r="C9" s="36"/>
      <c r="D9" s="36"/>
      <c r="E9" s="36"/>
      <c r="F9" s="36"/>
      <c r="G9" s="36"/>
      <c r="H9" s="56" t="s">
        <v>49</v>
      </c>
      <c r="I9" s="35">
        <f>COUNTIF(I11:I500,"&gt;0")/(COUNTIF(I11:I500,"&gt;0")+COUNTIF(I11:I500,"&lt;0"))</f>
        <v>0.46938775510204084</v>
      </c>
      <c r="K9" s="35">
        <f>COUNTIF(K11:K500,"&gt;0")/(COUNTIF(K11:K500,"&gt;0")+COUNTIF(K11:K500,"&lt;0"))</f>
        <v>0.51224489795918371</v>
      </c>
      <c r="M9" s="34">
        <f>COUNTIF(M11:M500,"&gt;0")/(COUNTIF(M11:M500,"&gt;0")+COUNTIF(M11:M500,"&lt;0"))</f>
        <v>0.49795918367346936</v>
      </c>
    </row>
    <row r="10" spans="2:13">
      <c r="B10" s="57" t="s">
        <v>48</v>
      </c>
      <c r="C10" s="57" t="s">
        <v>76</v>
      </c>
      <c r="D10" s="57" t="s">
        <v>82</v>
      </c>
      <c r="E10" s="58" t="s">
        <v>83</v>
      </c>
      <c r="F10" s="58" t="s">
        <v>84</v>
      </c>
      <c r="G10" s="58" t="s">
        <v>84</v>
      </c>
      <c r="H10" s="59"/>
      <c r="I10" s="60" t="s">
        <v>80</v>
      </c>
      <c r="J10" s="61"/>
      <c r="K10" s="60" t="s">
        <v>82</v>
      </c>
      <c r="M10" s="59" t="s">
        <v>83</v>
      </c>
    </row>
    <row r="11" spans="2:13">
      <c r="B11" s="32">
        <v>41442</v>
      </c>
      <c r="C11" s="62">
        <f>I11</f>
        <v>117569.88612565443</v>
      </c>
      <c r="D11" s="62">
        <f>K11</f>
        <v>-1011588.875</v>
      </c>
      <c r="E11" s="62">
        <f>M11</f>
        <v>-599081.56000000006</v>
      </c>
      <c r="F11" s="32"/>
      <c r="G11" s="32"/>
      <c r="I11" s="33">
        <v>117569.88612565443</v>
      </c>
      <c r="K11" s="33">
        <v>-1011588.875</v>
      </c>
      <c r="M11" s="33">
        <v>-599081.56000000006</v>
      </c>
    </row>
    <row r="12" spans="2:13">
      <c r="B12" s="32">
        <v>41443</v>
      </c>
      <c r="C12" s="62">
        <f>C11+I12</f>
        <v>-64715.418848167537</v>
      </c>
      <c r="D12" s="62">
        <f>D11+K12</f>
        <v>-1465678.125</v>
      </c>
      <c r="E12" s="62">
        <f>E11+M12</f>
        <v>-1198063</v>
      </c>
      <c r="F12" s="32"/>
      <c r="G12" s="32"/>
      <c r="I12" s="33">
        <v>-182285.30497382197</v>
      </c>
      <c r="K12" s="33">
        <v>-454089.25</v>
      </c>
      <c r="M12" s="33">
        <v>-598981.43999999994</v>
      </c>
    </row>
    <row r="13" spans="2:13">
      <c r="B13" s="32">
        <v>41444</v>
      </c>
      <c r="C13" s="62">
        <f t="shared" ref="C13:C76" si="0">C12+I13</f>
        <v>1030512.7696335077</v>
      </c>
      <c r="D13" s="62">
        <f t="shared" ref="D13:D76" si="1">D12+K13</f>
        <v>-21659.064999999944</v>
      </c>
      <c r="E13" s="62">
        <f t="shared" ref="E13:E76" si="2">E12+M13</f>
        <v>595945.18500000006</v>
      </c>
      <c r="F13" s="32"/>
      <c r="G13" s="32"/>
      <c r="I13" s="33">
        <v>1095228.1884816752</v>
      </c>
      <c r="K13" s="33">
        <v>1444019.06</v>
      </c>
      <c r="M13" s="33">
        <v>1794008.1850000001</v>
      </c>
    </row>
    <row r="14" spans="2:13">
      <c r="B14" s="32">
        <v>41445</v>
      </c>
      <c r="C14" s="62">
        <f t="shared" si="0"/>
        <v>4243588.3507853393</v>
      </c>
      <c r="D14" s="62">
        <f t="shared" si="1"/>
        <v>4190344.4949999996</v>
      </c>
      <c r="E14" s="62">
        <f t="shared" si="2"/>
        <v>4457949.4950000001</v>
      </c>
      <c r="F14" s="32"/>
      <c r="G14" s="32"/>
      <c r="I14" s="33">
        <v>3213075.5811518319</v>
      </c>
      <c r="K14" s="33">
        <v>4212003.5599999996</v>
      </c>
      <c r="M14" s="33">
        <v>3862004.31</v>
      </c>
    </row>
    <row r="15" spans="2:13">
      <c r="B15" s="32">
        <v>41446</v>
      </c>
      <c r="C15" s="62">
        <f t="shared" si="0"/>
        <v>4843625.5366492132</v>
      </c>
      <c r="D15" s="62">
        <f t="shared" si="1"/>
        <v>4649462.3049999997</v>
      </c>
      <c r="E15" s="62">
        <f t="shared" si="2"/>
        <v>5017059.8049999997</v>
      </c>
      <c r="F15" s="32"/>
      <c r="G15" s="32"/>
      <c r="I15" s="33">
        <v>600037.18586387427</v>
      </c>
      <c r="K15" s="33">
        <v>459117.81</v>
      </c>
      <c r="M15" s="33">
        <v>559110.31000000006</v>
      </c>
    </row>
    <row r="16" spans="2:13">
      <c r="B16" s="32">
        <v>41449</v>
      </c>
      <c r="C16" s="62">
        <f t="shared" si="0"/>
        <v>5780550.0039267</v>
      </c>
      <c r="D16" s="62">
        <f t="shared" si="1"/>
        <v>6815777.2449999992</v>
      </c>
      <c r="E16" s="62">
        <f t="shared" si="2"/>
        <v>7208364.6150000002</v>
      </c>
      <c r="F16" s="32"/>
      <c r="G16" s="32"/>
      <c r="I16" s="33">
        <v>936924.46727748681</v>
      </c>
      <c r="K16" s="33">
        <v>2166314.94</v>
      </c>
      <c r="M16" s="33">
        <v>2191304.81</v>
      </c>
    </row>
    <row r="17" spans="2:13">
      <c r="B17" s="32">
        <v>41450</v>
      </c>
      <c r="C17" s="62">
        <f t="shared" si="0"/>
        <v>5336819.3049738202</v>
      </c>
      <c r="D17" s="62">
        <f t="shared" si="1"/>
        <v>6874976.0599999996</v>
      </c>
      <c r="E17" s="62">
        <f t="shared" si="2"/>
        <v>7139088.6800000006</v>
      </c>
      <c r="F17" s="32"/>
      <c r="G17" s="32"/>
      <c r="I17" s="33">
        <v>-443730.69895287952</v>
      </c>
      <c r="K17" s="33">
        <v>59198.815000000002</v>
      </c>
      <c r="M17" s="33">
        <v>-69275.934999999998</v>
      </c>
    </row>
    <row r="18" spans="2:13">
      <c r="B18" s="32">
        <v>41451</v>
      </c>
      <c r="C18" s="62">
        <f t="shared" si="0"/>
        <v>6610860.4123036629</v>
      </c>
      <c r="D18" s="62">
        <f t="shared" si="1"/>
        <v>8966494.9949999992</v>
      </c>
      <c r="E18" s="62">
        <f t="shared" si="2"/>
        <v>9493092.4299999997</v>
      </c>
      <c r="F18" s="32"/>
      <c r="G18" s="32"/>
      <c r="I18" s="33">
        <v>1274041.1073298429</v>
      </c>
      <c r="K18" s="33">
        <v>2091518.9350000001</v>
      </c>
      <c r="M18" s="33">
        <v>2354003.75</v>
      </c>
    </row>
    <row r="19" spans="2:13">
      <c r="B19" s="32">
        <v>41452</v>
      </c>
      <c r="C19" s="62">
        <f t="shared" si="0"/>
        <v>13813819.288586386</v>
      </c>
      <c r="D19" s="62">
        <f t="shared" si="1"/>
        <v>15539782.434999999</v>
      </c>
      <c r="E19" s="62">
        <f t="shared" si="2"/>
        <v>16066379.870000001</v>
      </c>
      <c r="F19" s="32"/>
      <c r="G19" s="32"/>
      <c r="I19" s="33">
        <v>7202958.8762827218</v>
      </c>
      <c r="K19" s="33">
        <v>6573287.4400000004</v>
      </c>
      <c r="M19" s="33">
        <v>6573287.4400000004</v>
      </c>
    </row>
    <row r="20" spans="2:13">
      <c r="B20" s="32">
        <v>41453</v>
      </c>
      <c r="C20" s="62">
        <f t="shared" si="0"/>
        <v>15001785.208743453</v>
      </c>
      <c r="D20" s="62">
        <f t="shared" si="1"/>
        <v>17867778.684999999</v>
      </c>
      <c r="E20" s="62">
        <f t="shared" si="2"/>
        <v>18644388.495000001</v>
      </c>
      <c r="F20" s="32"/>
      <c r="G20" s="32"/>
      <c r="I20" s="33">
        <v>1187965.9201570679</v>
      </c>
      <c r="K20" s="33">
        <v>2327996.25</v>
      </c>
      <c r="M20" s="33">
        <v>2578008.625</v>
      </c>
    </row>
    <row r="21" spans="2:13">
      <c r="B21" s="32">
        <v>41456</v>
      </c>
      <c r="C21" s="62">
        <f t="shared" si="0"/>
        <v>12883827.672094239</v>
      </c>
      <c r="D21" s="62">
        <f t="shared" si="1"/>
        <v>16685548.309999999</v>
      </c>
      <c r="E21" s="62">
        <f t="shared" si="2"/>
        <v>17031733.18</v>
      </c>
      <c r="F21" s="32"/>
      <c r="G21" s="32"/>
      <c r="I21" s="33">
        <v>-2117957.5366492146</v>
      </c>
      <c r="K21" s="33">
        <v>-1182230.375</v>
      </c>
      <c r="M21" s="33">
        <v>-1612655.3149999999</v>
      </c>
    </row>
    <row r="22" spans="2:13">
      <c r="B22" s="32">
        <v>41457</v>
      </c>
      <c r="C22" s="62">
        <f t="shared" si="0"/>
        <v>12916613.388062825</v>
      </c>
      <c r="D22" s="62">
        <f t="shared" si="1"/>
        <v>17233333.625</v>
      </c>
      <c r="E22" s="62">
        <f t="shared" si="2"/>
        <v>17372244.995000001</v>
      </c>
      <c r="F22" s="32"/>
      <c r="G22" s="32"/>
      <c r="I22" s="33">
        <v>32785.715968586381</v>
      </c>
      <c r="K22" s="33">
        <v>547785.31499999994</v>
      </c>
      <c r="M22" s="33">
        <v>340511.815</v>
      </c>
    </row>
    <row r="23" spans="2:13">
      <c r="B23" s="32">
        <v>41458</v>
      </c>
      <c r="C23" s="62">
        <f t="shared" si="0"/>
        <v>16596496.775497381</v>
      </c>
      <c r="D23" s="62">
        <f t="shared" si="1"/>
        <v>19542121.434999999</v>
      </c>
      <c r="E23" s="62">
        <f t="shared" si="2"/>
        <v>19554226.245000001</v>
      </c>
      <c r="F23" s="32"/>
      <c r="G23" s="32"/>
      <c r="I23" s="33">
        <v>3679883.3874345548</v>
      </c>
      <c r="K23" s="33">
        <v>2308787.81</v>
      </c>
      <c r="M23" s="33">
        <v>2181981.25</v>
      </c>
    </row>
    <row r="24" spans="2:13">
      <c r="B24" s="32">
        <v>41459</v>
      </c>
      <c r="C24" s="62">
        <f t="shared" si="0"/>
        <v>17148068.407696333</v>
      </c>
      <c r="D24" s="62">
        <f t="shared" si="1"/>
        <v>19917069.809999999</v>
      </c>
      <c r="E24" s="62">
        <f t="shared" si="2"/>
        <v>20066676.685000002</v>
      </c>
      <c r="F24" s="32"/>
      <c r="G24" s="32"/>
      <c r="I24" s="33">
        <v>551571.63219895284</v>
      </c>
      <c r="K24" s="33">
        <v>374948.375</v>
      </c>
      <c r="M24" s="33">
        <v>512450.44</v>
      </c>
    </row>
    <row r="25" spans="2:13">
      <c r="B25" s="32">
        <v>41460</v>
      </c>
      <c r="C25" s="62">
        <f t="shared" si="0"/>
        <v>15196627.445654448</v>
      </c>
      <c r="D25" s="62">
        <f t="shared" si="1"/>
        <v>19445327.809999999</v>
      </c>
      <c r="E25" s="62">
        <f t="shared" si="2"/>
        <v>19811016.870000001</v>
      </c>
      <c r="F25" s="32"/>
      <c r="G25" s="32"/>
      <c r="I25" s="33">
        <v>-1951440.9620418847</v>
      </c>
      <c r="K25" s="33">
        <v>-471742</v>
      </c>
      <c r="M25" s="33">
        <v>-255659.815</v>
      </c>
    </row>
    <row r="26" spans="2:13">
      <c r="B26" s="32">
        <v>41463</v>
      </c>
      <c r="C26" s="62">
        <f t="shared" si="0"/>
        <v>15041193.29905759</v>
      </c>
      <c r="D26" s="62">
        <f t="shared" si="1"/>
        <v>18854304.244999997</v>
      </c>
      <c r="E26" s="62">
        <f t="shared" si="2"/>
        <v>19593207.745000001</v>
      </c>
      <c r="F26" s="32"/>
      <c r="G26" s="32"/>
      <c r="I26" s="33">
        <v>-155434.14659685863</v>
      </c>
      <c r="K26" s="33">
        <v>-591023.56499999994</v>
      </c>
      <c r="M26" s="33">
        <v>-217809.125</v>
      </c>
    </row>
    <row r="27" spans="2:13">
      <c r="B27" s="32">
        <v>41464</v>
      </c>
      <c r="C27" s="62">
        <f t="shared" si="0"/>
        <v>14032405.260471202</v>
      </c>
      <c r="D27" s="62">
        <f t="shared" si="1"/>
        <v>18477565.304999996</v>
      </c>
      <c r="E27" s="62">
        <f t="shared" si="2"/>
        <v>19089699.370000001</v>
      </c>
      <c r="F27" s="32"/>
      <c r="G27" s="32"/>
      <c r="I27" s="33">
        <v>-1008788.0385863873</v>
      </c>
      <c r="K27" s="33">
        <v>-376738.94</v>
      </c>
      <c r="M27" s="33">
        <v>-503508.375</v>
      </c>
    </row>
    <row r="28" spans="2:13">
      <c r="B28" s="32">
        <v>41465</v>
      </c>
      <c r="C28" s="62">
        <f t="shared" si="0"/>
        <v>14682238.471884815</v>
      </c>
      <c r="D28" s="62">
        <f t="shared" si="1"/>
        <v>19566932.304999996</v>
      </c>
      <c r="E28" s="62">
        <f t="shared" si="2"/>
        <v>20491557.18</v>
      </c>
      <c r="F28" s="32"/>
      <c r="G28" s="32"/>
      <c r="I28" s="33">
        <v>649833.21141361259</v>
      </c>
      <c r="K28" s="33">
        <v>1089367</v>
      </c>
      <c r="M28" s="33">
        <v>1401857.81</v>
      </c>
    </row>
    <row r="29" spans="2:13">
      <c r="B29" s="32">
        <v>41466</v>
      </c>
      <c r="C29" s="62">
        <f t="shared" si="0"/>
        <v>19332049.998062827</v>
      </c>
      <c r="D29" s="62">
        <f t="shared" si="1"/>
        <v>24239825.619999997</v>
      </c>
      <c r="E29" s="62">
        <f t="shared" si="2"/>
        <v>25164450.495000001</v>
      </c>
      <c r="F29" s="32"/>
      <c r="G29" s="32"/>
      <c r="I29" s="33">
        <v>4649811.5261780098</v>
      </c>
      <c r="K29" s="33">
        <v>4672893.3150000004</v>
      </c>
      <c r="M29" s="33">
        <v>4672893.3150000004</v>
      </c>
    </row>
    <row r="30" spans="2:13">
      <c r="B30" s="32">
        <v>41467</v>
      </c>
      <c r="C30" s="62">
        <f t="shared" si="0"/>
        <v>18974316.929371726</v>
      </c>
      <c r="D30" s="62">
        <f t="shared" si="1"/>
        <v>24409078.304999996</v>
      </c>
      <c r="E30" s="62">
        <f t="shared" si="2"/>
        <v>25167547.870000001</v>
      </c>
      <c r="F30" s="32"/>
      <c r="G30" s="32"/>
      <c r="I30" s="33">
        <v>-357733.06869109941</v>
      </c>
      <c r="K30" s="33">
        <v>169252.685</v>
      </c>
      <c r="M30" s="33">
        <v>3097.375</v>
      </c>
    </row>
    <row r="31" spans="2:13">
      <c r="B31" s="32">
        <v>41470</v>
      </c>
      <c r="C31" s="62">
        <f t="shared" si="0"/>
        <v>22513124.798481673</v>
      </c>
      <c r="D31" s="62">
        <f t="shared" si="1"/>
        <v>29974676.744999997</v>
      </c>
      <c r="E31" s="62">
        <f t="shared" si="2"/>
        <v>30366975.245000001</v>
      </c>
      <c r="F31" s="32"/>
      <c r="G31" s="32"/>
      <c r="I31" s="33">
        <v>3538807.8691099472</v>
      </c>
      <c r="K31" s="33">
        <v>5565598.4400000004</v>
      </c>
      <c r="M31" s="33">
        <v>5199427.375</v>
      </c>
    </row>
    <row r="32" spans="2:13">
      <c r="B32" s="32">
        <v>41471</v>
      </c>
      <c r="C32" s="62">
        <f t="shared" si="0"/>
        <v>22553326.96209424</v>
      </c>
      <c r="D32" s="62">
        <f t="shared" si="1"/>
        <v>31050990.429999996</v>
      </c>
      <c r="E32" s="62">
        <f t="shared" si="2"/>
        <v>31468278.43</v>
      </c>
      <c r="F32" s="32"/>
      <c r="G32" s="32"/>
      <c r="I32" s="33">
        <v>40202.16361256544</v>
      </c>
      <c r="K32" s="33">
        <v>1076313.6850000001</v>
      </c>
      <c r="M32" s="33">
        <v>1101303.1850000001</v>
      </c>
    </row>
    <row r="33" spans="2:13">
      <c r="B33" s="32">
        <v>41472</v>
      </c>
      <c r="C33" s="62">
        <f t="shared" si="0"/>
        <v>24148235.233036648</v>
      </c>
      <c r="D33" s="62">
        <f t="shared" si="1"/>
        <v>35382447.554999992</v>
      </c>
      <c r="E33" s="62">
        <f t="shared" si="2"/>
        <v>34874750.93</v>
      </c>
      <c r="F33" s="32"/>
      <c r="G33" s="32"/>
      <c r="I33" s="33">
        <v>1594908.2709424081</v>
      </c>
      <c r="K33" s="33">
        <v>4331457.125</v>
      </c>
      <c r="M33" s="33">
        <v>3406472.5</v>
      </c>
    </row>
    <row r="34" spans="2:13">
      <c r="B34" s="32">
        <v>41473</v>
      </c>
      <c r="C34" s="62">
        <f t="shared" si="0"/>
        <v>23281327.73827225</v>
      </c>
      <c r="D34" s="62">
        <f t="shared" si="1"/>
        <v>35183704.24499999</v>
      </c>
      <c r="E34" s="62">
        <f t="shared" si="2"/>
        <v>34675992.619999997</v>
      </c>
      <c r="F34" s="32"/>
      <c r="G34" s="32"/>
      <c r="I34" s="33">
        <v>-866907.49476439785</v>
      </c>
      <c r="K34" s="33">
        <v>-198743.31</v>
      </c>
      <c r="M34" s="33">
        <v>-198758.31</v>
      </c>
    </row>
    <row r="35" spans="2:13">
      <c r="B35" s="32">
        <v>41474</v>
      </c>
      <c r="C35" s="62">
        <f t="shared" si="0"/>
        <v>24824761.451623034</v>
      </c>
      <c r="D35" s="62">
        <f t="shared" si="1"/>
        <v>36440537.74499999</v>
      </c>
      <c r="E35" s="62">
        <f t="shared" si="2"/>
        <v>36032811.869999997</v>
      </c>
      <c r="F35" s="32"/>
      <c r="G35" s="32"/>
      <c r="I35" s="33">
        <v>1543433.7133507852</v>
      </c>
      <c r="K35" s="33">
        <v>1256833.5</v>
      </c>
      <c r="M35" s="33">
        <v>1356819.25</v>
      </c>
    </row>
    <row r="36" spans="2:13">
      <c r="B36" s="32">
        <v>41477</v>
      </c>
      <c r="C36" s="62">
        <f t="shared" si="0"/>
        <v>24953300.77099476</v>
      </c>
      <c r="D36" s="62">
        <f t="shared" si="1"/>
        <v>37812681.934999987</v>
      </c>
      <c r="E36" s="62">
        <f t="shared" si="2"/>
        <v>37340630.559999995</v>
      </c>
      <c r="F36" s="32"/>
      <c r="G36" s="32"/>
      <c r="I36" s="33">
        <v>128539.31937172773</v>
      </c>
      <c r="K36" s="33">
        <v>1372144.19</v>
      </c>
      <c r="M36" s="33">
        <v>1307818.69</v>
      </c>
    </row>
    <row r="37" spans="2:13">
      <c r="B37" s="32">
        <v>41478</v>
      </c>
      <c r="C37" s="62">
        <f t="shared" si="0"/>
        <v>25326310.353455491</v>
      </c>
      <c r="D37" s="62">
        <f t="shared" si="1"/>
        <v>39834941.124999985</v>
      </c>
      <c r="E37" s="62">
        <f t="shared" si="2"/>
        <v>38737909.249999993</v>
      </c>
      <c r="F37" s="32"/>
      <c r="G37" s="32"/>
      <c r="I37" s="33">
        <v>373009.58246073296</v>
      </c>
      <c r="K37" s="33">
        <v>2022259.19</v>
      </c>
      <c r="M37" s="33">
        <v>1397278.69</v>
      </c>
    </row>
    <row r="38" spans="2:13">
      <c r="B38" s="32">
        <v>41479</v>
      </c>
      <c r="C38" s="62">
        <f t="shared" si="0"/>
        <v>25135270.094921459</v>
      </c>
      <c r="D38" s="62">
        <f t="shared" si="1"/>
        <v>39704368.439999983</v>
      </c>
      <c r="E38" s="62">
        <f t="shared" si="2"/>
        <v>38580479.749999993</v>
      </c>
      <c r="F38" s="32"/>
      <c r="G38" s="32"/>
      <c r="I38" s="33">
        <v>-191040.2585340314</v>
      </c>
      <c r="K38" s="33">
        <v>-130572.685</v>
      </c>
      <c r="M38" s="33">
        <v>-157429.5</v>
      </c>
    </row>
    <row r="39" spans="2:13">
      <c r="B39" s="32">
        <v>41480</v>
      </c>
      <c r="C39" s="62">
        <f t="shared" si="0"/>
        <v>25476879.510471195</v>
      </c>
      <c r="D39" s="62">
        <f t="shared" si="1"/>
        <v>40573262.62999998</v>
      </c>
      <c r="E39" s="62">
        <f t="shared" si="2"/>
        <v>39270651.31499999</v>
      </c>
      <c r="F39" s="32"/>
      <c r="G39" s="32"/>
      <c r="I39" s="33">
        <v>341609.41554973816</v>
      </c>
      <c r="K39" s="33">
        <v>868894.19</v>
      </c>
      <c r="M39" s="33">
        <v>690171.56499999994</v>
      </c>
    </row>
    <row r="40" spans="2:13">
      <c r="B40" s="32">
        <v>41481</v>
      </c>
      <c r="C40" s="62">
        <f t="shared" si="0"/>
        <v>25475764.07591622</v>
      </c>
      <c r="D40" s="62">
        <f t="shared" si="1"/>
        <v>41372201.62999998</v>
      </c>
      <c r="E40" s="62">
        <f t="shared" si="2"/>
        <v>39926498.31499999</v>
      </c>
      <c r="F40" s="32"/>
      <c r="G40" s="32"/>
      <c r="I40" s="33">
        <v>-1115.4345549738218</v>
      </c>
      <c r="K40" s="33">
        <v>798939</v>
      </c>
      <c r="M40" s="33">
        <v>655847</v>
      </c>
    </row>
    <row r="41" spans="2:13">
      <c r="B41" s="32">
        <v>41484</v>
      </c>
      <c r="C41" s="62">
        <f t="shared" si="0"/>
        <v>26366907.392670147</v>
      </c>
      <c r="D41" s="62">
        <f t="shared" si="1"/>
        <v>42601266.439999983</v>
      </c>
      <c r="E41" s="62">
        <f t="shared" si="2"/>
        <v>41418055.06499999</v>
      </c>
      <c r="F41" s="32"/>
      <c r="G41" s="32"/>
      <c r="I41" s="33">
        <v>891143.31675392657</v>
      </c>
      <c r="K41" s="33">
        <v>1229064.81</v>
      </c>
      <c r="M41" s="33">
        <v>1491556.75</v>
      </c>
    </row>
    <row r="42" spans="2:13">
      <c r="B42" s="32">
        <v>41485</v>
      </c>
      <c r="C42" s="62">
        <f t="shared" si="0"/>
        <v>27991297.708115172</v>
      </c>
      <c r="D42" s="62">
        <f t="shared" si="1"/>
        <v>44405730.499999985</v>
      </c>
      <c r="E42" s="62">
        <f t="shared" si="2"/>
        <v>43760027.56499999</v>
      </c>
      <c r="F42" s="32"/>
      <c r="G42" s="32"/>
      <c r="I42" s="33">
        <v>1624390.3154450259</v>
      </c>
      <c r="K42" s="33">
        <v>1804464.06</v>
      </c>
      <c r="M42" s="33">
        <v>2341972.5</v>
      </c>
    </row>
    <row r="43" spans="2:13">
      <c r="B43" s="32">
        <v>41486</v>
      </c>
      <c r="C43" s="62">
        <f t="shared" si="0"/>
        <v>27631739.167539254</v>
      </c>
      <c r="D43" s="62">
        <f t="shared" si="1"/>
        <v>44087625.374999985</v>
      </c>
      <c r="E43" s="62">
        <f t="shared" si="2"/>
        <v>43427551.56499999</v>
      </c>
      <c r="F43" s="32"/>
      <c r="G43" s="32"/>
      <c r="I43" s="33">
        <v>-359558.54057591618</v>
      </c>
      <c r="K43" s="33">
        <v>-318105.125</v>
      </c>
      <c r="M43" s="33">
        <v>-332476</v>
      </c>
    </row>
    <row r="44" spans="2:13">
      <c r="B44" s="32">
        <v>41487</v>
      </c>
      <c r="C44" s="62">
        <f t="shared" si="0"/>
        <v>27357908.080523547</v>
      </c>
      <c r="D44" s="62">
        <f t="shared" si="1"/>
        <v>44805909.184999987</v>
      </c>
      <c r="E44" s="62">
        <f t="shared" si="2"/>
        <v>44442134.124999993</v>
      </c>
      <c r="F44" s="32"/>
      <c r="G44" s="32"/>
      <c r="I44" s="33">
        <v>-273831.08701570675</v>
      </c>
      <c r="K44" s="33">
        <v>718283.81</v>
      </c>
      <c r="M44" s="33">
        <v>1014582.56</v>
      </c>
    </row>
    <row r="45" spans="2:13">
      <c r="B45" s="32">
        <v>41488</v>
      </c>
      <c r="C45" s="62">
        <f t="shared" si="0"/>
        <v>25956998.214031402</v>
      </c>
      <c r="D45" s="62">
        <f t="shared" si="1"/>
        <v>43345797.61999999</v>
      </c>
      <c r="E45" s="62">
        <f t="shared" si="2"/>
        <v>42905137.249999993</v>
      </c>
      <c r="F45" s="32"/>
      <c r="G45" s="32"/>
      <c r="I45" s="33">
        <v>-1400909.8664921464</v>
      </c>
      <c r="K45" s="33">
        <v>-1460111.5649999999</v>
      </c>
      <c r="M45" s="33">
        <v>-1536996.875</v>
      </c>
    </row>
    <row r="46" spans="2:13">
      <c r="B46" s="32">
        <v>41491</v>
      </c>
      <c r="C46" s="62">
        <f t="shared" si="0"/>
        <v>25596801.097539257</v>
      </c>
      <c r="D46" s="62">
        <f t="shared" si="1"/>
        <v>43625207.309999987</v>
      </c>
      <c r="E46" s="62">
        <f t="shared" si="2"/>
        <v>43055804.059999995</v>
      </c>
      <c r="F46" s="32"/>
      <c r="G46" s="32"/>
      <c r="I46" s="33">
        <v>-360197.11649214657</v>
      </c>
      <c r="K46" s="33">
        <v>279409.69</v>
      </c>
      <c r="M46" s="33">
        <v>150666.81</v>
      </c>
    </row>
    <row r="47" spans="2:13">
      <c r="B47" s="32">
        <v>41492</v>
      </c>
      <c r="C47" s="62">
        <f t="shared" si="0"/>
        <v>29740475.833821978</v>
      </c>
      <c r="D47" s="62">
        <f t="shared" si="1"/>
        <v>46709878.184999987</v>
      </c>
      <c r="E47" s="62">
        <f t="shared" si="2"/>
        <v>47215478.684999995</v>
      </c>
      <c r="F47" s="32"/>
      <c r="G47" s="32"/>
      <c r="I47" s="33">
        <v>4143674.7362827221</v>
      </c>
      <c r="K47" s="33">
        <v>3084670.875</v>
      </c>
      <c r="M47" s="33">
        <v>4159674.625</v>
      </c>
    </row>
    <row r="48" spans="2:13">
      <c r="B48" s="32">
        <v>41493</v>
      </c>
      <c r="C48" s="62">
        <f t="shared" si="0"/>
        <v>29462284.926753916</v>
      </c>
      <c r="D48" s="62">
        <f t="shared" si="1"/>
        <v>45966531.309999987</v>
      </c>
      <c r="E48" s="62">
        <f t="shared" si="2"/>
        <v>46447125.059999995</v>
      </c>
      <c r="F48" s="32"/>
      <c r="G48" s="32"/>
      <c r="I48" s="33">
        <v>-278190.90706806281</v>
      </c>
      <c r="K48" s="33">
        <v>-743346.875</v>
      </c>
      <c r="M48" s="33">
        <v>-768353.625</v>
      </c>
    </row>
    <row r="49" spans="2:13">
      <c r="B49" s="32">
        <v>41494</v>
      </c>
      <c r="C49" s="62">
        <f t="shared" si="0"/>
        <v>28424986.769685853</v>
      </c>
      <c r="D49" s="62">
        <f t="shared" si="1"/>
        <v>44932053.124999985</v>
      </c>
      <c r="E49" s="62">
        <f t="shared" si="2"/>
        <v>45110836.184999995</v>
      </c>
      <c r="F49" s="32"/>
      <c r="G49" s="32"/>
      <c r="I49" s="33">
        <v>-1037298.1570680627</v>
      </c>
      <c r="K49" s="33">
        <v>-1034478.1850000001</v>
      </c>
      <c r="M49" s="33">
        <v>-1336288.875</v>
      </c>
    </row>
    <row r="50" spans="2:13">
      <c r="B50" s="32">
        <v>41495</v>
      </c>
      <c r="C50" s="62">
        <f t="shared" si="0"/>
        <v>27535980.505287949</v>
      </c>
      <c r="D50" s="62">
        <f t="shared" si="1"/>
        <v>43204687.309999987</v>
      </c>
      <c r="E50" s="62">
        <f t="shared" si="2"/>
        <v>43456645.434999995</v>
      </c>
      <c r="F50" s="32"/>
      <c r="G50" s="32"/>
      <c r="I50" s="33">
        <v>-889006.26439790567</v>
      </c>
      <c r="K50" s="33">
        <v>-1727365.8149999999</v>
      </c>
      <c r="M50" s="33">
        <v>-1654190.75</v>
      </c>
    </row>
    <row r="51" spans="2:13">
      <c r="B51" s="32">
        <v>41498</v>
      </c>
      <c r="C51" s="62">
        <f t="shared" si="0"/>
        <v>27377940.808272243</v>
      </c>
      <c r="D51" s="62">
        <f t="shared" si="1"/>
        <v>43373872.49499999</v>
      </c>
      <c r="E51" s="62">
        <f t="shared" si="2"/>
        <v>43481013.434999995</v>
      </c>
      <c r="F51" s="32"/>
      <c r="G51" s="32"/>
      <c r="I51" s="33">
        <v>-158039.69701570677</v>
      </c>
      <c r="K51" s="33">
        <v>169185.185</v>
      </c>
      <c r="M51" s="33">
        <v>24368</v>
      </c>
    </row>
    <row r="52" spans="2:13">
      <c r="B52" s="32">
        <v>41499</v>
      </c>
      <c r="C52" s="62">
        <f t="shared" si="0"/>
        <v>29172544.259842925</v>
      </c>
      <c r="D52" s="62">
        <f t="shared" si="1"/>
        <v>46349475.679999992</v>
      </c>
      <c r="E52" s="62">
        <f t="shared" si="2"/>
        <v>45456643.624999993</v>
      </c>
      <c r="F52" s="32"/>
      <c r="G52" s="32"/>
      <c r="I52" s="33">
        <v>1794603.4515706804</v>
      </c>
      <c r="K52" s="33">
        <v>2975603.1850000001</v>
      </c>
      <c r="M52" s="33">
        <v>1975630.19</v>
      </c>
    </row>
    <row r="53" spans="2:13">
      <c r="B53" s="32">
        <v>41500</v>
      </c>
      <c r="C53" s="62">
        <f t="shared" si="0"/>
        <v>29184920.363874339</v>
      </c>
      <c r="D53" s="62">
        <f t="shared" si="1"/>
        <v>46293885.364999995</v>
      </c>
      <c r="E53" s="62">
        <f t="shared" si="2"/>
        <v>45434817.749999993</v>
      </c>
      <c r="F53" s="32"/>
      <c r="G53" s="32"/>
      <c r="I53" s="33">
        <v>12376.104031413612</v>
      </c>
      <c r="K53" s="33">
        <v>-55590.315000000002</v>
      </c>
      <c r="M53" s="33">
        <v>-21825.875</v>
      </c>
    </row>
    <row r="54" spans="2:13">
      <c r="B54" s="32">
        <v>41502</v>
      </c>
      <c r="C54" s="62">
        <f t="shared" si="0"/>
        <v>29100344.622408371</v>
      </c>
      <c r="D54" s="62">
        <f t="shared" si="1"/>
        <v>46346590.489999995</v>
      </c>
      <c r="E54" s="62">
        <f t="shared" si="2"/>
        <v>45535658.18999999</v>
      </c>
      <c r="F54" s="32"/>
      <c r="G54" s="32"/>
      <c r="I54" s="33">
        <v>-84575.741465968575</v>
      </c>
      <c r="K54" s="33">
        <v>52705.125</v>
      </c>
      <c r="M54" s="33">
        <v>100840.44</v>
      </c>
    </row>
    <row r="55" spans="2:13">
      <c r="B55" s="32">
        <v>41505</v>
      </c>
      <c r="C55" s="62">
        <f t="shared" si="0"/>
        <v>28335254.413664915</v>
      </c>
      <c r="D55" s="62">
        <f t="shared" si="1"/>
        <v>46190990.804999992</v>
      </c>
      <c r="E55" s="62">
        <f t="shared" si="2"/>
        <v>45088837.56499999</v>
      </c>
      <c r="F55" s="32"/>
      <c r="G55" s="32"/>
      <c r="I55" s="33">
        <v>-765090.20874345535</v>
      </c>
      <c r="K55" s="33">
        <v>-155599.685</v>
      </c>
      <c r="M55" s="33">
        <v>-446820.625</v>
      </c>
    </row>
    <row r="56" spans="2:13">
      <c r="B56" s="32">
        <v>41506</v>
      </c>
      <c r="C56" s="62">
        <f t="shared" si="0"/>
        <v>30299958.524921458</v>
      </c>
      <c r="D56" s="62">
        <f t="shared" si="1"/>
        <v>48120529.489999995</v>
      </c>
      <c r="E56" s="62">
        <f t="shared" si="2"/>
        <v>46704007.249999993</v>
      </c>
      <c r="F56" s="32"/>
      <c r="G56" s="32"/>
      <c r="I56" s="33">
        <v>1964704.1112565442</v>
      </c>
      <c r="K56" s="33">
        <v>1929538.6850000001</v>
      </c>
      <c r="M56" s="33">
        <v>1615169.6850000001</v>
      </c>
    </row>
    <row r="57" spans="2:13">
      <c r="B57" s="32">
        <v>41507</v>
      </c>
      <c r="C57" s="62">
        <f t="shared" si="0"/>
        <v>31467409.996806275</v>
      </c>
      <c r="D57" s="62">
        <f t="shared" si="1"/>
        <v>48121693.174999997</v>
      </c>
      <c r="E57" s="62">
        <f t="shared" si="2"/>
        <v>46817657.249999993</v>
      </c>
      <c r="F57" s="32"/>
      <c r="G57" s="32"/>
      <c r="I57" s="33">
        <v>1167451.4718848167</v>
      </c>
      <c r="K57" s="33">
        <v>1163.6849999999999</v>
      </c>
      <c r="M57" s="33">
        <v>113650</v>
      </c>
    </row>
    <row r="58" spans="2:13">
      <c r="B58" s="32">
        <v>41508</v>
      </c>
      <c r="C58" s="62">
        <f t="shared" si="0"/>
        <v>31880051.388848159</v>
      </c>
      <c r="D58" s="62">
        <f t="shared" si="1"/>
        <v>49494756.734999999</v>
      </c>
      <c r="E58" s="62">
        <f t="shared" si="2"/>
        <v>47815720.059999995</v>
      </c>
      <c r="F58" s="32"/>
      <c r="G58" s="32"/>
      <c r="I58" s="33">
        <v>412641.39204188477</v>
      </c>
      <c r="K58" s="33">
        <v>1373063.56</v>
      </c>
      <c r="M58" s="33">
        <v>998062.81</v>
      </c>
    </row>
    <row r="59" spans="2:13">
      <c r="B59" s="32">
        <v>41509</v>
      </c>
      <c r="C59" s="62">
        <f t="shared" si="0"/>
        <v>32877183.084502611</v>
      </c>
      <c r="D59" s="62">
        <f t="shared" si="1"/>
        <v>49667326.545000002</v>
      </c>
      <c r="E59" s="62">
        <f t="shared" si="2"/>
        <v>47986481.809999995</v>
      </c>
      <c r="F59" s="32"/>
      <c r="G59" s="32"/>
      <c r="I59" s="33">
        <v>997131.6956544501</v>
      </c>
      <c r="K59" s="33">
        <v>172569.81</v>
      </c>
      <c r="M59" s="33">
        <v>170761.75</v>
      </c>
    </row>
    <row r="60" spans="2:13">
      <c r="B60" s="32">
        <v>41512</v>
      </c>
      <c r="C60" s="62">
        <f t="shared" si="0"/>
        <v>34562885.307643972</v>
      </c>
      <c r="D60" s="62">
        <f t="shared" si="1"/>
        <v>53193405.480000004</v>
      </c>
      <c r="E60" s="62">
        <f t="shared" si="2"/>
        <v>50900075.184999995</v>
      </c>
      <c r="F60" s="32"/>
      <c r="G60" s="32"/>
      <c r="I60" s="33">
        <v>1685702.223141361</v>
      </c>
      <c r="K60" s="33">
        <v>3526078.9350000001</v>
      </c>
      <c r="M60" s="33">
        <v>2913593.375</v>
      </c>
    </row>
    <row r="61" spans="2:13">
      <c r="B61" s="32">
        <v>41513</v>
      </c>
      <c r="C61" s="62">
        <f t="shared" si="0"/>
        <v>35015999.039999992</v>
      </c>
      <c r="D61" s="62">
        <f t="shared" si="1"/>
        <v>53684189.670000002</v>
      </c>
      <c r="E61" s="62">
        <f t="shared" si="2"/>
        <v>51364014.559999995</v>
      </c>
      <c r="F61" s="32"/>
      <c r="G61" s="32"/>
      <c r="I61" s="33">
        <v>453113.73235602089</v>
      </c>
      <c r="K61" s="33">
        <v>490784.19</v>
      </c>
      <c r="M61" s="33">
        <v>463939.375</v>
      </c>
    </row>
    <row r="62" spans="2:13">
      <c r="B62" s="32">
        <v>41514</v>
      </c>
      <c r="C62" s="62">
        <f t="shared" si="0"/>
        <v>34215769.081884809</v>
      </c>
      <c r="D62" s="62">
        <f t="shared" si="1"/>
        <v>53308592.545000002</v>
      </c>
      <c r="E62" s="62">
        <f t="shared" si="2"/>
        <v>51202734.684999995</v>
      </c>
      <c r="F62" s="32"/>
      <c r="G62" s="32"/>
      <c r="I62" s="33">
        <v>-800229.95811518317</v>
      </c>
      <c r="K62" s="33">
        <v>-375597.125</v>
      </c>
      <c r="M62" s="33">
        <v>-161279.875</v>
      </c>
    </row>
    <row r="63" spans="2:13">
      <c r="B63" s="32">
        <v>41515</v>
      </c>
      <c r="C63" s="62">
        <f t="shared" si="0"/>
        <v>39979108.505968578</v>
      </c>
      <c r="D63" s="62">
        <f t="shared" si="1"/>
        <v>59755665.734999999</v>
      </c>
      <c r="E63" s="62">
        <f t="shared" si="2"/>
        <v>57149822.499999993</v>
      </c>
      <c r="F63" s="32"/>
      <c r="G63" s="32"/>
      <c r="I63" s="33">
        <v>5763339.4240837693</v>
      </c>
      <c r="K63" s="33">
        <v>6447073.1900000004</v>
      </c>
      <c r="M63" s="33">
        <v>5947087.8150000004</v>
      </c>
    </row>
    <row r="64" spans="2:13">
      <c r="B64" s="32">
        <v>41516</v>
      </c>
      <c r="C64" s="62">
        <f t="shared" si="0"/>
        <v>39944716.63162303</v>
      </c>
      <c r="D64" s="62">
        <f t="shared" si="1"/>
        <v>60358756.984999999</v>
      </c>
      <c r="E64" s="62">
        <f t="shared" si="2"/>
        <v>57434780.124999993</v>
      </c>
      <c r="F64" s="32"/>
      <c r="G64" s="32"/>
      <c r="I64" s="33">
        <v>-34391.874345549732</v>
      </c>
      <c r="K64" s="33">
        <v>603091.25</v>
      </c>
      <c r="M64" s="33">
        <v>284957.625</v>
      </c>
    </row>
    <row r="65" spans="2:13">
      <c r="B65" s="32">
        <v>41519</v>
      </c>
      <c r="C65" s="62">
        <f t="shared" si="0"/>
        <v>40429721.845602088</v>
      </c>
      <c r="D65" s="62">
        <f t="shared" si="1"/>
        <v>60995929.234999999</v>
      </c>
      <c r="E65" s="62">
        <f t="shared" si="2"/>
        <v>58209463.06499999</v>
      </c>
      <c r="F65" s="32"/>
      <c r="G65" s="32"/>
      <c r="I65" s="33">
        <v>485005.21397905756</v>
      </c>
      <c r="K65" s="33">
        <v>637172.25</v>
      </c>
      <c r="M65" s="33">
        <v>774682.94</v>
      </c>
    </row>
    <row r="66" spans="2:13">
      <c r="B66" s="32">
        <v>41520</v>
      </c>
      <c r="C66" s="62">
        <f t="shared" si="0"/>
        <v>39750336.807643972</v>
      </c>
      <c r="D66" s="62">
        <f t="shared" si="1"/>
        <v>59809866.420000002</v>
      </c>
      <c r="E66" s="62">
        <f t="shared" si="2"/>
        <v>57098409.249999993</v>
      </c>
      <c r="F66" s="32"/>
      <c r="G66" s="32"/>
      <c r="I66" s="33">
        <v>-679385.03795811511</v>
      </c>
      <c r="K66" s="33">
        <v>-1186062.8149999999</v>
      </c>
      <c r="M66" s="33">
        <v>-1111053.8149999999</v>
      </c>
    </row>
    <row r="67" spans="2:13">
      <c r="B67" s="32">
        <v>41521</v>
      </c>
      <c r="C67" s="62">
        <f t="shared" si="0"/>
        <v>38378505.729109943</v>
      </c>
      <c r="D67" s="62">
        <f t="shared" si="1"/>
        <v>59377807.480000004</v>
      </c>
      <c r="E67" s="62">
        <f t="shared" si="2"/>
        <v>56614455.624999993</v>
      </c>
      <c r="F67" s="32"/>
      <c r="G67" s="32"/>
      <c r="I67" s="33">
        <v>-1371831.0785340313</v>
      </c>
      <c r="K67" s="33">
        <v>-432058.94</v>
      </c>
      <c r="M67" s="33">
        <v>-483953.625</v>
      </c>
    </row>
    <row r="68" spans="2:13">
      <c r="B68" s="32">
        <v>41522</v>
      </c>
      <c r="C68" s="62">
        <f t="shared" si="0"/>
        <v>39323789.60607329</v>
      </c>
      <c r="D68" s="62">
        <f t="shared" si="1"/>
        <v>60250274.730000004</v>
      </c>
      <c r="E68" s="62">
        <f t="shared" si="2"/>
        <v>57035019.184999995</v>
      </c>
      <c r="F68" s="32"/>
      <c r="G68" s="32"/>
      <c r="I68" s="33">
        <v>945283.87696335069</v>
      </c>
      <c r="K68" s="33">
        <v>872467.25</v>
      </c>
      <c r="M68" s="33">
        <v>420563.56</v>
      </c>
    </row>
    <row r="69" spans="2:13">
      <c r="B69" s="32">
        <v>41523</v>
      </c>
      <c r="C69" s="62">
        <f t="shared" si="0"/>
        <v>39122483.213403136</v>
      </c>
      <c r="D69" s="62">
        <f t="shared" si="1"/>
        <v>60092605.980000004</v>
      </c>
      <c r="E69" s="62">
        <f t="shared" si="2"/>
        <v>56859090.059999995</v>
      </c>
      <c r="F69" s="32"/>
      <c r="G69" s="32"/>
      <c r="I69" s="33">
        <v>-201306.39267015705</v>
      </c>
      <c r="K69" s="33">
        <v>-157668.75</v>
      </c>
      <c r="M69" s="33">
        <v>-175929.125</v>
      </c>
    </row>
    <row r="70" spans="2:13">
      <c r="B70" s="32">
        <v>41526</v>
      </c>
      <c r="C70" s="62">
        <f t="shared" si="0"/>
        <v>38705686.475183241</v>
      </c>
      <c r="D70" s="62">
        <f t="shared" si="1"/>
        <v>59865533.230000004</v>
      </c>
      <c r="E70" s="62">
        <f t="shared" si="2"/>
        <v>56844524.619999997</v>
      </c>
      <c r="F70" s="32"/>
      <c r="G70" s="32"/>
      <c r="I70" s="33">
        <v>-416796.73821989523</v>
      </c>
      <c r="K70" s="33">
        <v>-227072.75</v>
      </c>
      <c r="M70" s="33">
        <v>-14565.44</v>
      </c>
    </row>
    <row r="71" spans="2:13">
      <c r="B71" s="32">
        <v>41527</v>
      </c>
      <c r="C71" s="62">
        <f t="shared" si="0"/>
        <v>40383853.875706799</v>
      </c>
      <c r="D71" s="62">
        <f t="shared" si="1"/>
        <v>62525738.295000002</v>
      </c>
      <c r="E71" s="62">
        <f t="shared" si="2"/>
        <v>59377797.119999997</v>
      </c>
      <c r="F71" s="32"/>
      <c r="G71" s="32"/>
      <c r="I71" s="33">
        <v>1678167.4005235599</v>
      </c>
      <c r="K71" s="33">
        <v>2660205.0649999999</v>
      </c>
      <c r="M71" s="33">
        <v>2533272.5</v>
      </c>
    </row>
    <row r="72" spans="2:13">
      <c r="B72" s="32">
        <v>41528</v>
      </c>
      <c r="C72" s="62">
        <f t="shared" si="0"/>
        <v>38230244.806335069</v>
      </c>
      <c r="D72" s="62">
        <f t="shared" si="1"/>
        <v>60291657.795000002</v>
      </c>
      <c r="E72" s="62">
        <f t="shared" si="2"/>
        <v>56937828.184999995</v>
      </c>
      <c r="F72" s="32"/>
      <c r="G72" s="32"/>
      <c r="I72" s="33">
        <v>-2153609.0693717273</v>
      </c>
      <c r="K72" s="33">
        <v>-2234080.5</v>
      </c>
      <c r="M72" s="33">
        <v>-2439968.9350000001</v>
      </c>
    </row>
    <row r="73" spans="2:13">
      <c r="B73" s="32">
        <v>41529</v>
      </c>
      <c r="C73" s="62">
        <f t="shared" si="0"/>
        <v>36556604.32335078</v>
      </c>
      <c r="D73" s="62">
        <f t="shared" si="1"/>
        <v>58687692.920000002</v>
      </c>
      <c r="E73" s="62">
        <f t="shared" si="2"/>
        <v>54819413.684999995</v>
      </c>
      <c r="F73" s="32"/>
      <c r="G73" s="32"/>
      <c r="I73" s="33">
        <v>-1673640.482984293</v>
      </c>
      <c r="K73" s="33">
        <v>-1603964.875</v>
      </c>
      <c r="M73" s="33">
        <v>-2118414.5</v>
      </c>
    </row>
    <row r="74" spans="2:13">
      <c r="B74" s="32">
        <v>41530</v>
      </c>
      <c r="C74" s="62">
        <f t="shared" si="0"/>
        <v>37331270.77099476</v>
      </c>
      <c r="D74" s="62">
        <f t="shared" si="1"/>
        <v>60243495.484999999</v>
      </c>
      <c r="E74" s="62">
        <f t="shared" si="2"/>
        <v>56283759.809999995</v>
      </c>
      <c r="F74" s="32"/>
      <c r="G74" s="32"/>
      <c r="I74" s="33">
        <v>774666.44764397899</v>
      </c>
      <c r="K74" s="33">
        <v>1555802.5649999999</v>
      </c>
      <c r="M74" s="33">
        <v>1464346.125</v>
      </c>
    </row>
    <row r="75" spans="2:13">
      <c r="B75" s="32">
        <v>41533</v>
      </c>
      <c r="C75" s="62">
        <f t="shared" si="0"/>
        <v>37120852.231727742</v>
      </c>
      <c r="D75" s="62">
        <f t="shared" si="1"/>
        <v>59553008.674999997</v>
      </c>
      <c r="E75" s="62">
        <f t="shared" si="2"/>
        <v>55593272.999999993</v>
      </c>
      <c r="F75" s="32"/>
      <c r="G75" s="32"/>
      <c r="I75" s="33">
        <v>-210418.53926701567</v>
      </c>
      <c r="K75" s="33">
        <v>-690486.81</v>
      </c>
      <c r="M75" s="33">
        <v>-690486.81</v>
      </c>
    </row>
    <row r="76" spans="2:13">
      <c r="B76" s="32">
        <v>41534</v>
      </c>
      <c r="C76" s="62">
        <f t="shared" si="0"/>
        <v>36647409.222565435</v>
      </c>
      <c r="D76" s="62">
        <f t="shared" si="1"/>
        <v>58227868.424999997</v>
      </c>
      <c r="E76" s="62">
        <f t="shared" si="2"/>
        <v>54568121.874999993</v>
      </c>
      <c r="F76" s="32"/>
      <c r="G76" s="32"/>
      <c r="I76" s="33">
        <v>-473443.00916230358</v>
      </c>
      <c r="K76" s="33">
        <v>-1325140.25</v>
      </c>
      <c r="M76" s="33">
        <v>-1025151.125</v>
      </c>
    </row>
    <row r="77" spans="2:13">
      <c r="B77" s="32">
        <v>41540</v>
      </c>
      <c r="C77" s="62">
        <f t="shared" ref="C77:C140" si="3">C76+I77</f>
        <v>36859330.840994753</v>
      </c>
      <c r="D77" s="62">
        <f t="shared" ref="D77:D140" si="4">D76+K77</f>
        <v>59696797.739999995</v>
      </c>
      <c r="E77" s="62">
        <f t="shared" ref="E77:E140" si="5">E76+M77</f>
        <v>56208112.18999999</v>
      </c>
      <c r="F77" s="32"/>
      <c r="G77" s="32"/>
      <c r="I77" s="33">
        <v>211921.61842931935</v>
      </c>
      <c r="K77" s="33">
        <v>1468929.3149999999</v>
      </c>
      <c r="M77" s="33">
        <v>1639990.3149999999</v>
      </c>
    </row>
    <row r="78" spans="2:13">
      <c r="B78" s="32">
        <v>41541</v>
      </c>
      <c r="C78" s="62">
        <f t="shared" si="3"/>
        <v>36081140.755287945</v>
      </c>
      <c r="D78" s="62">
        <f t="shared" si="4"/>
        <v>58646131.799999997</v>
      </c>
      <c r="E78" s="62">
        <f t="shared" si="5"/>
        <v>55194942.31499999</v>
      </c>
      <c r="F78" s="32"/>
      <c r="G78" s="32"/>
      <c r="I78" s="33">
        <v>-778190.08570680616</v>
      </c>
      <c r="K78" s="33">
        <v>-1050665.94</v>
      </c>
      <c r="M78" s="33">
        <v>-1013169.875</v>
      </c>
    </row>
    <row r="79" spans="2:13">
      <c r="B79" s="32">
        <v>41542</v>
      </c>
      <c r="C79" s="62">
        <f t="shared" si="3"/>
        <v>36985439.280157052</v>
      </c>
      <c r="D79" s="62">
        <f t="shared" si="4"/>
        <v>60512557.114999995</v>
      </c>
      <c r="E79" s="62">
        <f t="shared" si="5"/>
        <v>57161352.254999988</v>
      </c>
      <c r="F79" s="32"/>
      <c r="G79" s="32"/>
      <c r="I79" s="33">
        <v>904298.52486910985</v>
      </c>
      <c r="K79" s="33">
        <v>1866425.3149999999</v>
      </c>
      <c r="M79" s="33">
        <v>1966409.94</v>
      </c>
    </row>
    <row r="80" spans="2:13">
      <c r="B80" s="32">
        <v>41543</v>
      </c>
      <c r="C80" s="62">
        <f t="shared" si="3"/>
        <v>36964917.124397889</v>
      </c>
      <c r="D80" s="62">
        <f t="shared" si="4"/>
        <v>61732228.489999995</v>
      </c>
      <c r="E80" s="62">
        <f t="shared" si="5"/>
        <v>58227065.129999988</v>
      </c>
      <c r="F80" s="32"/>
      <c r="G80" s="32"/>
      <c r="I80" s="33">
        <v>-20522.155759162302</v>
      </c>
      <c r="K80" s="33">
        <v>1219671.375</v>
      </c>
      <c r="M80" s="33">
        <v>1065712.875</v>
      </c>
    </row>
    <row r="81" spans="2:13">
      <c r="B81" s="32">
        <v>41544</v>
      </c>
      <c r="C81" s="62">
        <f t="shared" si="3"/>
        <v>35551011.108062811</v>
      </c>
      <c r="D81" s="62">
        <f t="shared" si="4"/>
        <v>60572285.174999997</v>
      </c>
      <c r="E81" s="62">
        <f t="shared" si="5"/>
        <v>56965133.754999988</v>
      </c>
      <c r="F81" s="32"/>
      <c r="G81" s="32"/>
      <c r="I81" s="33">
        <v>-1413906.0163350783</v>
      </c>
      <c r="K81" s="33">
        <v>-1159943.3149999999</v>
      </c>
      <c r="M81" s="33">
        <v>-1261931.375</v>
      </c>
    </row>
    <row r="82" spans="2:13">
      <c r="B82" s="32">
        <v>41547</v>
      </c>
      <c r="C82" s="62">
        <f t="shared" si="3"/>
        <v>35650556.90387433</v>
      </c>
      <c r="D82" s="62">
        <f t="shared" si="4"/>
        <v>61091351.359999999</v>
      </c>
      <c r="E82" s="62">
        <f t="shared" si="5"/>
        <v>57419716.56499999</v>
      </c>
      <c r="F82" s="32"/>
      <c r="G82" s="32"/>
      <c r="I82" s="33">
        <v>99545.795811518314</v>
      </c>
      <c r="K82" s="33">
        <v>519066.185</v>
      </c>
      <c r="M82" s="33">
        <v>454582.81</v>
      </c>
    </row>
    <row r="83" spans="2:13">
      <c r="B83" s="32">
        <v>41548</v>
      </c>
      <c r="C83" s="62">
        <f t="shared" si="3"/>
        <v>37776945.638167523</v>
      </c>
      <c r="D83" s="62">
        <f t="shared" si="4"/>
        <v>63530047.299999997</v>
      </c>
      <c r="E83" s="62">
        <f t="shared" si="5"/>
        <v>60283426.004999988</v>
      </c>
      <c r="F83" s="32"/>
      <c r="G83" s="32"/>
      <c r="I83" s="33">
        <v>2126388.7342931936</v>
      </c>
      <c r="K83" s="33">
        <v>2438695.94</v>
      </c>
      <c r="M83" s="33">
        <v>2863709.44</v>
      </c>
    </row>
    <row r="84" spans="2:13">
      <c r="B84" s="32">
        <v>41549</v>
      </c>
      <c r="C84" s="62">
        <f t="shared" si="3"/>
        <v>37678620.755968571</v>
      </c>
      <c r="D84" s="62">
        <f t="shared" si="4"/>
        <v>64243736.859999999</v>
      </c>
      <c r="E84" s="62">
        <f t="shared" si="5"/>
        <v>61099109.629999988</v>
      </c>
      <c r="F84" s="32"/>
      <c r="G84" s="32"/>
      <c r="I84" s="33">
        <v>-98324.882198952866</v>
      </c>
      <c r="K84" s="33">
        <v>713689.56</v>
      </c>
      <c r="M84" s="33">
        <v>815683.625</v>
      </c>
    </row>
    <row r="85" spans="2:13">
      <c r="B85" s="32">
        <v>41551</v>
      </c>
      <c r="C85" s="62">
        <f t="shared" si="3"/>
        <v>37550468.884240821</v>
      </c>
      <c r="D85" s="62">
        <f t="shared" si="4"/>
        <v>63601031.799999997</v>
      </c>
      <c r="E85" s="62">
        <f t="shared" si="5"/>
        <v>60868894.254999988</v>
      </c>
      <c r="F85" s="32"/>
      <c r="G85" s="32"/>
      <c r="I85" s="33">
        <v>-128151.87172774867</v>
      </c>
      <c r="K85" s="33">
        <v>-642705.06000000006</v>
      </c>
      <c r="M85" s="33">
        <v>-230215.375</v>
      </c>
    </row>
    <row r="86" spans="2:13">
      <c r="B86" s="32">
        <v>41554</v>
      </c>
      <c r="C86" s="62">
        <f t="shared" si="3"/>
        <v>37926933.48895286</v>
      </c>
      <c r="D86" s="62">
        <f t="shared" si="4"/>
        <v>64093134.299999997</v>
      </c>
      <c r="E86" s="62">
        <f t="shared" si="5"/>
        <v>61296523.129999988</v>
      </c>
      <c r="F86" s="32"/>
      <c r="G86" s="32"/>
      <c r="I86" s="33">
        <v>376464.60471204185</v>
      </c>
      <c r="K86" s="33">
        <v>492102.5</v>
      </c>
      <c r="M86" s="33">
        <v>427628.875</v>
      </c>
    </row>
    <row r="87" spans="2:13">
      <c r="B87" s="32">
        <v>41555</v>
      </c>
      <c r="C87" s="62">
        <f t="shared" si="3"/>
        <v>39317636.439895272</v>
      </c>
      <c r="D87" s="62">
        <f t="shared" si="4"/>
        <v>66559682.609999999</v>
      </c>
      <c r="E87" s="62">
        <f t="shared" si="5"/>
        <v>63907160.504999988</v>
      </c>
      <c r="F87" s="32"/>
      <c r="G87" s="32"/>
      <c r="I87" s="33">
        <v>1390702.9509424083</v>
      </c>
      <c r="K87" s="33">
        <v>2466548.31</v>
      </c>
      <c r="M87" s="33">
        <v>2610637.375</v>
      </c>
    </row>
    <row r="88" spans="2:13">
      <c r="B88" s="32">
        <v>41557</v>
      </c>
      <c r="C88" s="62">
        <f t="shared" si="3"/>
        <v>38867405.820785321</v>
      </c>
      <c r="D88" s="62">
        <f t="shared" si="4"/>
        <v>65342431.609999999</v>
      </c>
      <c r="E88" s="62">
        <f t="shared" si="5"/>
        <v>62662928.18999999</v>
      </c>
      <c r="F88" s="32"/>
      <c r="G88" s="32"/>
      <c r="I88" s="33">
        <v>-450230.61910994758</v>
      </c>
      <c r="K88" s="33">
        <v>-1217251</v>
      </c>
      <c r="M88" s="33">
        <v>-1244232.3149999999</v>
      </c>
    </row>
    <row r="89" spans="2:13">
      <c r="B89" s="32">
        <v>41558</v>
      </c>
      <c r="C89" s="62">
        <f t="shared" si="3"/>
        <v>38110645.47722511</v>
      </c>
      <c r="D89" s="62">
        <f t="shared" si="4"/>
        <v>64284949.545000002</v>
      </c>
      <c r="E89" s="62">
        <f t="shared" si="5"/>
        <v>62015922.624999993</v>
      </c>
      <c r="F89" s="32"/>
      <c r="G89" s="32"/>
      <c r="I89" s="33">
        <v>-756760.34356020926</v>
      </c>
      <c r="K89" s="33">
        <v>-1057482.0649999999</v>
      </c>
      <c r="M89" s="33">
        <v>-647005.56499999994</v>
      </c>
    </row>
    <row r="90" spans="2:13">
      <c r="B90" s="32">
        <v>41561</v>
      </c>
      <c r="C90" s="62">
        <f t="shared" si="3"/>
        <v>36875909.054450244</v>
      </c>
      <c r="D90" s="62">
        <f t="shared" si="4"/>
        <v>62729357.295000002</v>
      </c>
      <c r="E90" s="62">
        <f t="shared" si="5"/>
        <v>60358319.434999995</v>
      </c>
      <c r="F90" s="32"/>
      <c r="G90" s="32"/>
      <c r="I90" s="33">
        <v>-1234736.422774869</v>
      </c>
      <c r="K90" s="33">
        <v>-1555592.25</v>
      </c>
      <c r="M90" s="33">
        <v>-1657603.19</v>
      </c>
    </row>
    <row r="91" spans="2:13">
      <c r="B91" s="32">
        <v>41562</v>
      </c>
      <c r="C91" s="62">
        <f t="shared" si="3"/>
        <v>36587323.92486909</v>
      </c>
      <c r="D91" s="62">
        <f t="shared" si="4"/>
        <v>63325963.045000002</v>
      </c>
      <c r="E91" s="62">
        <f t="shared" si="5"/>
        <v>60817425.369999997</v>
      </c>
      <c r="F91" s="32"/>
      <c r="G91" s="32"/>
      <c r="I91" s="33">
        <v>-288585.12958115182</v>
      </c>
      <c r="K91" s="33">
        <v>596605.75</v>
      </c>
      <c r="M91" s="33">
        <v>459105.935</v>
      </c>
    </row>
    <row r="92" spans="2:13">
      <c r="B92" s="32">
        <v>41563</v>
      </c>
      <c r="C92" s="62">
        <f t="shared" si="3"/>
        <v>38091080.148691081</v>
      </c>
      <c r="D92" s="62">
        <f t="shared" si="4"/>
        <v>65672490.795000002</v>
      </c>
      <c r="E92" s="62">
        <f t="shared" si="5"/>
        <v>63272382.68</v>
      </c>
      <c r="F92" s="32"/>
      <c r="G92" s="32"/>
      <c r="I92" s="33">
        <v>1503756.2238219893</v>
      </c>
      <c r="K92" s="33">
        <v>2346527.75</v>
      </c>
      <c r="M92" s="33">
        <v>2454957.31</v>
      </c>
    </row>
    <row r="93" spans="2:13">
      <c r="B93" s="32">
        <v>41564</v>
      </c>
      <c r="C93" s="62">
        <f t="shared" si="3"/>
        <v>37340060.965445004</v>
      </c>
      <c r="D93" s="62">
        <f t="shared" si="4"/>
        <v>65398025.420000002</v>
      </c>
      <c r="E93" s="62">
        <f t="shared" si="5"/>
        <v>62997924.43</v>
      </c>
      <c r="F93" s="32"/>
      <c r="G93" s="32"/>
      <c r="I93" s="33">
        <v>-751019.1832460732</v>
      </c>
      <c r="K93" s="33">
        <v>-274465.375</v>
      </c>
      <c r="M93" s="33">
        <v>-274458.25</v>
      </c>
    </row>
    <row r="94" spans="2:13">
      <c r="B94" s="32">
        <v>41565</v>
      </c>
      <c r="C94" s="62">
        <f t="shared" si="3"/>
        <v>36787344.354188457</v>
      </c>
      <c r="D94" s="62">
        <f t="shared" si="4"/>
        <v>64296215.795000002</v>
      </c>
      <c r="E94" s="62">
        <f t="shared" si="5"/>
        <v>61896114.805</v>
      </c>
      <c r="F94" s="32"/>
      <c r="G94" s="32"/>
      <c r="I94" s="33">
        <v>-552716.61125654448</v>
      </c>
      <c r="K94" s="33">
        <v>-1101809.625</v>
      </c>
      <c r="M94" s="33">
        <v>-1101809.625</v>
      </c>
    </row>
    <row r="95" spans="2:13">
      <c r="B95" s="32">
        <v>41568</v>
      </c>
      <c r="C95" s="62">
        <f t="shared" si="3"/>
        <v>36809008.508638717</v>
      </c>
      <c r="D95" s="62">
        <f t="shared" si="4"/>
        <v>64317114.045000002</v>
      </c>
      <c r="E95" s="62">
        <f t="shared" si="5"/>
        <v>61917013.055</v>
      </c>
      <c r="F95" s="32"/>
      <c r="G95" s="32"/>
      <c r="I95" s="33">
        <v>21664.154450261776</v>
      </c>
      <c r="K95" s="33">
        <v>20898.25</v>
      </c>
      <c r="M95" s="33">
        <v>20898.25</v>
      </c>
    </row>
    <row r="96" spans="2:13">
      <c r="B96" s="32">
        <v>41569</v>
      </c>
      <c r="C96" s="62">
        <f t="shared" si="3"/>
        <v>35999492.117277458</v>
      </c>
      <c r="D96" s="62">
        <f t="shared" si="4"/>
        <v>63396670.545000002</v>
      </c>
      <c r="E96" s="62">
        <f t="shared" si="5"/>
        <v>60894528.240000002</v>
      </c>
      <c r="F96" s="32"/>
      <c r="G96" s="32"/>
      <c r="I96" s="33">
        <v>-809516.39136125648</v>
      </c>
      <c r="K96" s="33">
        <v>-920443.5</v>
      </c>
      <c r="M96" s="33">
        <v>-1022484.8149999999</v>
      </c>
    </row>
    <row r="97" spans="2:13">
      <c r="B97" s="32">
        <v>41570</v>
      </c>
      <c r="C97" s="62">
        <f t="shared" si="3"/>
        <v>40533268.967434525</v>
      </c>
      <c r="D97" s="62">
        <f t="shared" si="4"/>
        <v>67320149.230000004</v>
      </c>
      <c r="E97" s="62">
        <f t="shared" si="5"/>
        <v>65905499.990000002</v>
      </c>
      <c r="F97" s="32"/>
      <c r="G97" s="32"/>
      <c r="I97" s="33">
        <v>4533776.8501570672</v>
      </c>
      <c r="K97" s="33">
        <v>3923478.6850000001</v>
      </c>
      <c r="M97" s="33">
        <v>5010971.75</v>
      </c>
    </row>
    <row r="98" spans="2:13">
      <c r="B98" s="32">
        <v>41571</v>
      </c>
      <c r="C98" s="62">
        <f t="shared" si="3"/>
        <v>40557466.692565419</v>
      </c>
      <c r="D98" s="62">
        <f t="shared" si="4"/>
        <v>67622532.480000004</v>
      </c>
      <c r="E98" s="62">
        <f t="shared" si="5"/>
        <v>66068362.740000002</v>
      </c>
      <c r="F98" s="32"/>
      <c r="G98" s="32"/>
      <c r="I98" s="33">
        <v>24197.725130890049</v>
      </c>
      <c r="K98" s="33">
        <v>302383.25</v>
      </c>
      <c r="M98" s="33">
        <v>162862.75</v>
      </c>
    </row>
    <row r="99" spans="2:13">
      <c r="B99" s="32">
        <v>41572</v>
      </c>
      <c r="C99" s="62">
        <f t="shared" si="3"/>
        <v>41662229.265235573</v>
      </c>
      <c r="D99" s="62">
        <f t="shared" si="4"/>
        <v>68344699.165000007</v>
      </c>
      <c r="E99" s="62">
        <f t="shared" si="5"/>
        <v>67278021.36500001</v>
      </c>
      <c r="F99" s="32"/>
      <c r="G99" s="32"/>
      <c r="I99" s="33">
        <v>1104762.5726701571</v>
      </c>
      <c r="K99" s="33">
        <v>722166.68500000006</v>
      </c>
      <c r="M99" s="33">
        <v>1209658.625</v>
      </c>
    </row>
    <row r="100" spans="2:13">
      <c r="B100" s="32">
        <v>41575</v>
      </c>
      <c r="C100" s="62">
        <f t="shared" si="3"/>
        <v>42269863.016544476</v>
      </c>
      <c r="D100" s="62">
        <f t="shared" si="4"/>
        <v>68312284.540000007</v>
      </c>
      <c r="E100" s="62">
        <f t="shared" si="5"/>
        <v>67383105.805000007</v>
      </c>
      <c r="F100" s="32"/>
      <c r="G100" s="32"/>
      <c r="I100" s="33">
        <v>607633.75130890042</v>
      </c>
      <c r="K100" s="33">
        <v>-32414.625</v>
      </c>
      <c r="M100" s="33">
        <v>105084.44</v>
      </c>
    </row>
    <row r="101" spans="2:13">
      <c r="B101" s="32">
        <v>41576</v>
      </c>
      <c r="C101" s="62">
        <f t="shared" si="3"/>
        <v>41210378.752146572</v>
      </c>
      <c r="D101" s="62">
        <f t="shared" si="4"/>
        <v>68219325.915000007</v>
      </c>
      <c r="E101" s="62">
        <f t="shared" si="5"/>
        <v>67007019.055000007</v>
      </c>
      <c r="F101" s="32"/>
      <c r="G101" s="32"/>
      <c r="I101" s="33">
        <v>-1059484.2643979057</v>
      </c>
      <c r="K101" s="33">
        <v>-92958.625</v>
      </c>
      <c r="M101" s="33">
        <v>-376086.75</v>
      </c>
    </row>
    <row r="102" spans="2:13">
      <c r="B102" s="32">
        <v>41577</v>
      </c>
      <c r="C102" s="62">
        <f t="shared" si="3"/>
        <v>42107147.964188457</v>
      </c>
      <c r="D102" s="62">
        <f t="shared" si="4"/>
        <v>69188724.980000004</v>
      </c>
      <c r="E102" s="62">
        <f t="shared" si="5"/>
        <v>68124378.680000007</v>
      </c>
      <c r="F102" s="32"/>
      <c r="G102" s="32"/>
      <c r="I102" s="33">
        <v>896769.21204188466</v>
      </c>
      <c r="K102" s="33">
        <v>969399.06499999994</v>
      </c>
      <c r="M102" s="33">
        <v>1117359.625</v>
      </c>
    </row>
    <row r="103" spans="2:13">
      <c r="B103" s="32">
        <v>41578</v>
      </c>
      <c r="C103" s="62">
        <f t="shared" si="3"/>
        <v>42386541.964869082</v>
      </c>
      <c r="D103" s="62">
        <f t="shared" si="4"/>
        <v>69327143.730000004</v>
      </c>
      <c r="E103" s="62">
        <f t="shared" si="5"/>
        <v>68212792.180000007</v>
      </c>
      <c r="F103" s="32"/>
      <c r="G103" s="32"/>
      <c r="I103" s="33">
        <v>279394.00068062823</v>
      </c>
      <c r="K103" s="33">
        <v>138418.75</v>
      </c>
      <c r="M103" s="33">
        <v>88413.5</v>
      </c>
    </row>
    <row r="104" spans="2:13">
      <c r="B104" s="32">
        <v>41579</v>
      </c>
      <c r="C104" s="62">
        <f t="shared" si="3"/>
        <v>41652512.425602064</v>
      </c>
      <c r="D104" s="62">
        <f t="shared" si="4"/>
        <v>68898104.230000004</v>
      </c>
      <c r="E104" s="62">
        <f t="shared" si="5"/>
        <v>67644232.930000007</v>
      </c>
      <c r="F104" s="32"/>
      <c r="G104" s="32"/>
      <c r="I104" s="33">
        <v>-734029.53926701564</v>
      </c>
      <c r="K104" s="33">
        <v>-429039.5</v>
      </c>
      <c r="M104" s="33">
        <v>-568559.25</v>
      </c>
    </row>
    <row r="105" spans="2:13">
      <c r="B105" s="32">
        <v>41582</v>
      </c>
      <c r="C105" s="62">
        <f t="shared" si="3"/>
        <v>42977676.277696304</v>
      </c>
      <c r="D105" s="62">
        <f t="shared" si="4"/>
        <v>68945391.290000007</v>
      </c>
      <c r="E105" s="62">
        <f t="shared" si="5"/>
        <v>68191511.74000001</v>
      </c>
      <c r="F105" s="32"/>
      <c r="G105" s="32"/>
      <c r="I105" s="33">
        <v>1325163.8520942407</v>
      </c>
      <c r="K105" s="33">
        <v>47287.06</v>
      </c>
      <c r="M105" s="33">
        <v>547278.81000000006</v>
      </c>
    </row>
    <row r="106" spans="2:13">
      <c r="B106" s="32">
        <v>41583</v>
      </c>
      <c r="C106" s="62">
        <f t="shared" si="3"/>
        <v>42497220.595759131</v>
      </c>
      <c r="D106" s="62">
        <f t="shared" si="4"/>
        <v>68071411.165000007</v>
      </c>
      <c r="E106" s="62">
        <f t="shared" si="5"/>
        <v>67238537.49000001</v>
      </c>
      <c r="F106" s="32"/>
      <c r="G106" s="32"/>
      <c r="I106" s="33">
        <v>-480455.68193717272</v>
      </c>
      <c r="K106" s="33">
        <v>-873980.125</v>
      </c>
      <c r="M106" s="33">
        <v>-952974.25</v>
      </c>
    </row>
    <row r="107" spans="2:13">
      <c r="B107" s="32">
        <v>41584</v>
      </c>
      <c r="C107" s="62">
        <f t="shared" si="3"/>
        <v>42370816.706387401</v>
      </c>
      <c r="D107" s="62">
        <f t="shared" si="4"/>
        <v>67988968.475000009</v>
      </c>
      <c r="E107" s="62">
        <f t="shared" si="5"/>
        <v>67002107.800000012</v>
      </c>
      <c r="F107" s="32"/>
      <c r="G107" s="32"/>
      <c r="I107" s="33">
        <v>-126403.88937172774</v>
      </c>
      <c r="K107" s="33">
        <v>-82442.69</v>
      </c>
      <c r="M107" s="33">
        <v>-236429.69</v>
      </c>
    </row>
    <row r="108" spans="2:13">
      <c r="B108" s="32">
        <v>41585</v>
      </c>
      <c r="C108" s="62">
        <f t="shared" si="3"/>
        <v>43093622.703769602</v>
      </c>
      <c r="D108" s="62">
        <f t="shared" si="4"/>
        <v>69098743.410000011</v>
      </c>
      <c r="E108" s="62">
        <f t="shared" si="5"/>
        <v>68299368.300000012</v>
      </c>
      <c r="F108" s="32"/>
      <c r="G108" s="32"/>
      <c r="I108" s="33">
        <v>722805.99738219881</v>
      </c>
      <c r="K108" s="33">
        <v>1109774.9350000001</v>
      </c>
      <c r="M108" s="33">
        <v>1297260.5</v>
      </c>
    </row>
    <row r="109" spans="2:13">
      <c r="B109" s="32">
        <v>41586</v>
      </c>
      <c r="C109" s="62">
        <f t="shared" si="3"/>
        <v>43099171.109528765</v>
      </c>
      <c r="D109" s="62">
        <f t="shared" si="4"/>
        <v>69509991.975000009</v>
      </c>
      <c r="E109" s="62">
        <f t="shared" si="5"/>
        <v>68548111.425000012</v>
      </c>
      <c r="F109" s="32"/>
      <c r="G109" s="32"/>
      <c r="I109" s="33">
        <v>5548.4057591623032</v>
      </c>
      <c r="K109" s="33">
        <v>411248.565</v>
      </c>
      <c r="M109" s="33">
        <v>248743.125</v>
      </c>
    </row>
    <row r="110" spans="2:13">
      <c r="B110" s="32">
        <v>41589</v>
      </c>
      <c r="C110" s="62">
        <f t="shared" si="3"/>
        <v>42463700.86476437</v>
      </c>
      <c r="D110" s="62">
        <f t="shared" si="4"/>
        <v>68626640.035000011</v>
      </c>
      <c r="E110" s="62">
        <f t="shared" si="5"/>
        <v>67587796.550000012</v>
      </c>
      <c r="F110" s="32"/>
      <c r="G110" s="32"/>
      <c r="I110" s="33">
        <v>-635470.24476439785</v>
      </c>
      <c r="K110" s="33">
        <v>-883351.94</v>
      </c>
      <c r="M110" s="33">
        <v>-960314.875</v>
      </c>
    </row>
    <row r="111" spans="2:13">
      <c r="B111" s="32">
        <v>41590</v>
      </c>
      <c r="C111" s="62">
        <f t="shared" si="3"/>
        <v>44713646.590523534</v>
      </c>
      <c r="D111" s="62">
        <f t="shared" si="4"/>
        <v>71047040.725000009</v>
      </c>
      <c r="E111" s="62">
        <f t="shared" si="5"/>
        <v>70483205.86500001</v>
      </c>
      <c r="F111" s="32"/>
      <c r="G111" s="32"/>
      <c r="I111" s="33">
        <v>2249945.7257591621</v>
      </c>
      <c r="K111" s="33">
        <v>2420400.69</v>
      </c>
      <c r="M111" s="33">
        <v>2895409.3149999999</v>
      </c>
    </row>
    <row r="112" spans="2:13">
      <c r="B112" s="32">
        <v>41591</v>
      </c>
      <c r="C112" s="62">
        <f t="shared" si="3"/>
        <v>50026032.654031388</v>
      </c>
      <c r="D112" s="62">
        <f t="shared" si="4"/>
        <v>74946608.785000011</v>
      </c>
      <c r="E112" s="62">
        <f t="shared" si="5"/>
        <v>74320262.49000001</v>
      </c>
      <c r="F112" s="32"/>
      <c r="G112" s="32"/>
      <c r="I112" s="33">
        <v>5312386.0635078521</v>
      </c>
      <c r="K112" s="33">
        <v>3899568.06</v>
      </c>
      <c r="M112" s="33">
        <v>3837056.625</v>
      </c>
    </row>
    <row r="113" spans="2:13">
      <c r="B113" s="32">
        <v>41592</v>
      </c>
      <c r="C113" s="62">
        <f t="shared" si="3"/>
        <v>48427803.606910966</v>
      </c>
      <c r="D113" s="62">
        <f t="shared" si="4"/>
        <v>73233764.035000011</v>
      </c>
      <c r="E113" s="62">
        <f t="shared" si="5"/>
        <v>72580478.800000012</v>
      </c>
      <c r="F113" s="32"/>
      <c r="G113" s="32"/>
      <c r="I113" s="33">
        <v>-1598229.0471204186</v>
      </c>
      <c r="K113" s="33">
        <v>-1712844.75</v>
      </c>
      <c r="M113" s="33">
        <v>-1739783.69</v>
      </c>
    </row>
    <row r="114" spans="2:13">
      <c r="B114" s="32">
        <v>41593</v>
      </c>
      <c r="C114" s="62">
        <f t="shared" si="3"/>
        <v>53334249.826806255</v>
      </c>
      <c r="D114" s="62">
        <f t="shared" si="4"/>
        <v>77454239.725000009</v>
      </c>
      <c r="E114" s="62">
        <f t="shared" si="5"/>
        <v>77000957.11500001</v>
      </c>
      <c r="F114" s="32"/>
      <c r="G114" s="32"/>
      <c r="I114" s="33">
        <v>4906446.2198952874</v>
      </c>
      <c r="K114" s="33">
        <v>4220475.6900000004</v>
      </c>
      <c r="M114" s="33">
        <v>4420478.3150000004</v>
      </c>
    </row>
    <row r="115" spans="2:13">
      <c r="B115" s="32">
        <v>41596</v>
      </c>
      <c r="C115" s="62">
        <f t="shared" si="3"/>
        <v>51892335.171047091</v>
      </c>
      <c r="D115" s="62">
        <f t="shared" si="4"/>
        <v>75698802.350000009</v>
      </c>
      <c r="E115" s="62">
        <f t="shared" si="5"/>
        <v>75143528.675000012</v>
      </c>
      <c r="F115" s="32"/>
      <c r="G115" s="32"/>
      <c r="I115" s="33">
        <v>-1441914.655759162</v>
      </c>
      <c r="K115" s="33">
        <v>-1755437.375</v>
      </c>
      <c r="M115" s="33">
        <v>-1857428.44</v>
      </c>
    </row>
    <row r="116" spans="2:13">
      <c r="B116" s="32">
        <v>41597</v>
      </c>
      <c r="C116" s="62">
        <f t="shared" si="3"/>
        <v>55696811.551256515</v>
      </c>
      <c r="D116" s="62">
        <f t="shared" si="4"/>
        <v>77991276.415000007</v>
      </c>
      <c r="E116" s="62">
        <f t="shared" si="5"/>
        <v>77696519.74000001</v>
      </c>
      <c r="F116" s="32"/>
      <c r="G116" s="32"/>
      <c r="I116" s="33">
        <v>3804476.3802094236</v>
      </c>
      <c r="K116" s="33">
        <v>2292474.0649999999</v>
      </c>
      <c r="M116" s="33">
        <v>2552991.0649999999</v>
      </c>
    </row>
    <row r="117" spans="2:13">
      <c r="B117" s="32">
        <v>41598</v>
      </c>
      <c r="C117" s="62">
        <f t="shared" si="3"/>
        <v>54650255.33921463</v>
      </c>
      <c r="D117" s="62">
        <f t="shared" si="4"/>
        <v>76906721.915000007</v>
      </c>
      <c r="E117" s="62">
        <f t="shared" si="5"/>
        <v>76349448.925000012</v>
      </c>
      <c r="F117" s="32"/>
      <c r="G117" s="32"/>
      <c r="I117" s="33">
        <v>-1046556.2120418847</v>
      </c>
      <c r="K117" s="33">
        <v>-1084554.5</v>
      </c>
      <c r="M117" s="33">
        <v>-1347070.8149999999</v>
      </c>
    </row>
    <row r="118" spans="2:13">
      <c r="B118" s="32">
        <v>41599</v>
      </c>
      <c r="C118" s="62">
        <f t="shared" si="3"/>
        <v>58325432.01267013</v>
      </c>
      <c r="D118" s="62">
        <f t="shared" si="4"/>
        <v>80689475.790000007</v>
      </c>
      <c r="E118" s="62">
        <f t="shared" si="5"/>
        <v>80294699.235000014</v>
      </c>
      <c r="F118" s="32"/>
      <c r="G118" s="32"/>
      <c r="I118" s="33">
        <v>3675176.6734554968</v>
      </c>
      <c r="K118" s="33">
        <v>3782753.875</v>
      </c>
      <c r="M118" s="33">
        <v>3945250.31</v>
      </c>
    </row>
    <row r="119" spans="2:13">
      <c r="B119" s="32">
        <v>41600</v>
      </c>
      <c r="C119" s="62">
        <f t="shared" si="3"/>
        <v>58087307.659947619</v>
      </c>
      <c r="D119" s="62">
        <f t="shared" si="4"/>
        <v>79853856.415000007</v>
      </c>
      <c r="E119" s="62">
        <f t="shared" si="5"/>
        <v>79384075.360000014</v>
      </c>
      <c r="F119" s="32"/>
      <c r="G119" s="32"/>
      <c r="I119" s="33">
        <v>-238124.35272251305</v>
      </c>
      <c r="K119" s="33">
        <v>-835619.375</v>
      </c>
      <c r="M119" s="33">
        <v>-910623.875</v>
      </c>
    </row>
    <row r="120" spans="2:13">
      <c r="B120" s="32">
        <v>41603</v>
      </c>
      <c r="C120" s="62">
        <f t="shared" si="3"/>
        <v>62513768.904031388</v>
      </c>
      <c r="D120" s="62">
        <f t="shared" si="4"/>
        <v>83336317.040000007</v>
      </c>
      <c r="E120" s="62">
        <f t="shared" si="5"/>
        <v>82866537.110000014</v>
      </c>
      <c r="F120" s="32"/>
      <c r="G120" s="32"/>
      <c r="I120" s="33">
        <v>4426461.2440837696</v>
      </c>
      <c r="K120" s="33">
        <v>3482460.625</v>
      </c>
      <c r="M120" s="33">
        <v>3482461.75</v>
      </c>
    </row>
    <row r="121" spans="2:13">
      <c r="B121" s="32">
        <v>41604</v>
      </c>
      <c r="C121" s="62">
        <f t="shared" si="3"/>
        <v>65131137.90141359</v>
      </c>
      <c r="D121" s="62">
        <f t="shared" si="4"/>
        <v>86034181.600000009</v>
      </c>
      <c r="E121" s="62">
        <f t="shared" si="5"/>
        <v>85549905.170000017</v>
      </c>
      <c r="F121" s="32"/>
      <c r="G121" s="32"/>
      <c r="I121" s="33">
        <v>2617368.9973821985</v>
      </c>
      <c r="K121" s="33">
        <v>2697864.56</v>
      </c>
      <c r="M121" s="33">
        <v>2683368.06</v>
      </c>
    </row>
    <row r="122" spans="2:13">
      <c r="B122" s="32">
        <v>41605</v>
      </c>
      <c r="C122" s="62">
        <f t="shared" si="3"/>
        <v>65631450.987801023</v>
      </c>
      <c r="D122" s="62">
        <f t="shared" si="4"/>
        <v>85098320.350000009</v>
      </c>
      <c r="E122" s="62">
        <f t="shared" si="5"/>
        <v>84776541.855000019</v>
      </c>
      <c r="F122" s="32"/>
      <c r="G122" s="32"/>
      <c r="I122" s="33">
        <v>500313.08638743451</v>
      </c>
      <c r="K122" s="33">
        <v>-935861.25</v>
      </c>
      <c r="M122" s="33">
        <v>-773363.31499999994</v>
      </c>
    </row>
    <row r="123" spans="2:13">
      <c r="B123" s="32">
        <v>41606</v>
      </c>
      <c r="C123" s="62">
        <f t="shared" si="3"/>
        <v>64757681.782303639</v>
      </c>
      <c r="D123" s="62">
        <f t="shared" si="4"/>
        <v>84305428.100000009</v>
      </c>
      <c r="E123" s="62">
        <f t="shared" si="5"/>
        <v>84033650.355000019</v>
      </c>
      <c r="F123" s="32"/>
      <c r="G123" s="32"/>
      <c r="I123" s="33">
        <v>-873769.20549738209</v>
      </c>
      <c r="K123" s="33">
        <v>-792892.25</v>
      </c>
      <c r="M123" s="33">
        <v>-742891.5</v>
      </c>
    </row>
    <row r="124" spans="2:13">
      <c r="B124" s="32">
        <v>41607</v>
      </c>
      <c r="C124" s="62">
        <f t="shared" si="3"/>
        <v>64836076.824188456</v>
      </c>
      <c r="D124" s="62">
        <f t="shared" si="4"/>
        <v>84339499.540000007</v>
      </c>
      <c r="E124" s="62">
        <f t="shared" si="5"/>
        <v>83951156.230000019</v>
      </c>
      <c r="F124" s="32"/>
      <c r="G124" s="32"/>
      <c r="I124" s="33">
        <v>78395.041884816746</v>
      </c>
      <c r="K124" s="33">
        <v>34071.440000000002</v>
      </c>
      <c r="M124" s="33">
        <v>-82494.125</v>
      </c>
    </row>
    <row r="125" spans="2:13">
      <c r="B125" s="32">
        <v>41610</v>
      </c>
      <c r="C125" s="62">
        <f t="shared" si="3"/>
        <v>62852504.598376937</v>
      </c>
      <c r="D125" s="62">
        <f t="shared" si="4"/>
        <v>82459161.105000004</v>
      </c>
      <c r="E125" s="62">
        <f t="shared" si="5"/>
        <v>81941734.795000017</v>
      </c>
      <c r="F125" s="32"/>
      <c r="G125" s="32"/>
      <c r="I125" s="33">
        <v>-1983572.225811518</v>
      </c>
      <c r="K125" s="33">
        <v>-1880338.4350000001</v>
      </c>
      <c r="M125" s="33">
        <v>-2009421.4350000001</v>
      </c>
    </row>
    <row r="126" spans="2:13">
      <c r="B126" s="32">
        <v>41611</v>
      </c>
      <c r="C126" s="62">
        <f t="shared" si="3"/>
        <v>62002481.138952851</v>
      </c>
      <c r="D126" s="62">
        <f t="shared" si="4"/>
        <v>81845187.670000002</v>
      </c>
      <c r="E126" s="62">
        <f t="shared" si="5"/>
        <v>81340259.295000017</v>
      </c>
      <c r="F126" s="32"/>
      <c r="G126" s="32"/>
      <c r="I126" s="33">
        <v>-850023.4594240837</v>
      </c>
      <c r="K126" s="33">
        <v>-613973.43500000006</v>
      </c>
      <c r="M126" s="33">
        <v>-601475.5</v>
      </c>
    </row>
    <row r="127" spans="2:13">
      <c r="B127" s="32">
        <v>41612</v>
      </c>
      <c r="C127" s="62">
        <f t="shared" si="3"/>
        <v>63764791.023769602</v>
      </c>
      <c r="D127" s="62">
        <f t="shared" si="4"/>
        <v>83899148.045000002</v>
      </c>
      <c r="E127" s="62">
        <f t="shared" si="5"/>
        <v>83367237.980000019</v>
      </c>
      <c r="F127" s="32"/>
      <c r="G127" s="32"/>
      <c r="I127" s="33">
        <v>1762309.8848167537</v>
      </c>
      <c r="K127" s="33">
        <v>2053960.375</v>
      </c>
      <c r="M127" s="33">
        <v>2026978.6850000001</v>
      </c>
    </row>
    <row r="128" spans="2:13">
      <c r="B128" s="32">
        <v>41613</v>
      </c>
      <c r="C128" s="62">
        <f t="shared" si="3"/>
        <v>63917850.466177978</v>
      </c>
      <c r="D128" s="62">
        <f t="shared" si="4"/>
        <v>83356574.980000004</v>
      </c>
      <c r="E128" s="62">
        <f t="shared" si="5"/>
        <v>83247696.355000019</v>
      </c>
      <c r="F128" s="32"/>
      <c r="G128" s="32"/>
      <c r="I128" s="33">
        <v>153059.44240837696</v>
      </c>
      <c r="K128" s="33">
        <v>-542573.06499999994</v>
      </c>
      <c r="M128" s="33">
        <v>-119541.625</v>
      </c>
    </row>
    <row r="129" spans="2:13">
      <c r="B129" s="32">
        <v>41614</v>
      </c>
      <c r="C129" s="62">
        <f t="shared" si="3"/>
        <v>63748162.973403111</v>
      </c>
      <c r="D129" s="62">
        <f t="shared" si="4"/>
        <v>83296798.165000007</v>
      </c>
      <c r="E129" s="62">
        <f t="shared" si="5"/>
        <v>83135963.730000019</v>
      </c>
      <c r="F129" s="32"/>
      <c r="G129" s="32"/>
      <c r="I129" s="33">
        <v>-169687.49277486908</v>
      </c>
      <c r="K129" s="33">
        <v>-59776.815000000002</v>
      </c>
      <c r="M129" s="33">
        <v>-111732.625</v>
      </c>
    </row>
    <row r="130" spans="2:13">
      <c r="B130" s="32">
        <v>41617</v>
      </c>
      <c r="C130" s="62">
        <f t="shared" si="3"/>
        <v>62714871.014607303</v>
      </c>
      <c r="D130" s="62">
        <f t="shared" si="4"/>
        <v>82709930.165000007</v>
      </c>
      <c r="E130" s="62">
        <f t="shared" si="5"/>
        <v>82497117.045000017</v>
      </c>
      <c r="F130" s="32"/>
      <c r="G130" s="32"/>
      <c r="I130" s="33">
        <v>-1033291.9587958114</v>
      </c>
      <c r="K130" s="33">
        <v>-586868</v>
      </c>
      <c r="M130" s="33">
        <v>-638846.68500000006</v>
      </c>
    </row>
    <row r="131" spans="2:13">
      <c r="B131" s="32">
        <v>41618</v>
      </c>
      <c r="C131" s="62">
        <f t="shared" si="3"/>
        <v>61457282.955706783</v>
      </c>
      <c r="D131" s="62">
        <f t="shared" si="4"/>
        <v>81592859.915000007</v>
      </c>
      <c r="E131" s="62">
        <f t="shared" si="5"/>
        <v>81138601.610000014</v>
      </c>
      <c r="F131" s="32"/>
      <c r="G131" s="32"/>
      <c r="I131" s="33">
        <v>-1257588.0589005235</v>
      </c>
      <c r="K131" s="33">
        <v>-1117070.25</v>
      </c>
      <c r="M131" s="33">
        <v>-1358515.4350000001</v>
      </c>
    </row>
    <row r="132" spans="2:13">
      <c r="B132" s="32">
        <v>41619</v>
      </c>
      <c r="C132" s="62">
        <f t="shared" si="3"/>
        <v>63517824.053246051</v>
      </c>
      <c r="D132" s="62">
        <f t="shared" si="4"/>
        <v>83631823.975000009</v>
      </c>
      <c r="E132" s="62">
        <f t="shared" si="5"/>
        <v>83023608.295000017</v>
      </c>
      <c r="F132" s="32"/>
      <c r="G132" s="32"/>
      <c r="I132" s="33">
        <v>2060541.0975392668</v>
      </c>
      <c r="K132" s="33">
        <v>2038964.06</v>
      </c>
      <c r="M132" s="33">
        <v>1885006.6850000001</v>
      </c>
    </row>
    <row r="133" spans="2:13">
      <c r="B133" s="32">
        <v>41620</v>
      </c>
      <c r="C133" s="62">
        <f t="shared" si="3"/>
        <v>61623753.591204166</v>
      </c>
      <c r="D133" s="62">
        <f t="shared" si="4"/>
        <v>81496102.290000007</v>
      </c>
      <c r="E133" s="62">
        <f t="shared" si="5"/>
        <v>80910941.295000017</v>
      </c>
      <c r="F133" s="32"/>
      <c r="G133" s="32"/>
      <c r="I133" s="33">
        <v>-1894070.4620418847</v>
      </c>
      <c r="K133" s="33">
        <v>-2135721.6850000001</v>
      </c>
      <c r="M133" s="33">
        <v>-2112667</v>
      </c>
    </row>
    <row r="134" spans="2:13">
      <c r="B134" s="32">
        <v>41621</v>
      </c>
      <c r="C134" s="62">
        <f t="shared" si="3"/>
        <v>62276665.199842907</v>
      </c>
      <c r="D134" s="62">
        <f t="shared" si="4"/>
        <v>83092309.225000009</v>
      </c>
      <c r="E134" s="62">
        <f t="shared" si="5"/>
        <v>82530204.420000017</v>
      </c>
      <c r="F134" s="32"/>
      <c r="G134" s="32"/>
      <c r="I134" s="33">
        <v>652911.6086387434</v>
      </c>
      <c r="K134" s="33">
        <v>1596206.9350000001</v>
      </c>
      <c r="M134" s="33">
        <v>1619263.125</v>
      </c>
    </row>
    <row r="135" spans="2:13">
      <c r="B135" s="32">
        <v>41624</v>
      </c>
      <c r="C135" s="62">
        <f t="shared" si="3"/>
        <v>61652652.13178008</v>
      </c>
      <c r="D135" s="62">
        <f t="shared" si="4"/>
        <v>82190321.600000009</v>
      </c>
      <c r="E135" s="62">
        <f t="shared" si="5"/>
        <v>81359951.545000017</v>
      </c>
      <c r="F135" s="32"/>
      <c r="G135" s="32"/>
      <c r="I135" s="33">
        <v>-624013.06806282711</v>
      </c>
      <c r="K135" s="33">
        <v>-901987.625</v>
      </c>
      <c r="M135" s="33">
        <v>-1170252.875</v>
      </c>
    </row>
    <row r="136" spans="2:13">
      <c r="B136" s="32">
        <v>41625</v>
      </c>
      <c r="C136" s="62">
        <f t="shared" si="3"/>
        <v>60061405.824188456</v>
      </c>
      <c r="D136" s="62">
        <f t="shared" si="4"/>
        <v>79903390.660000011</v>
      </c>
      <c r="E136" s="62">
        <f t="shared" si="5"/>
        <v>79221070.795000017</v>
      </c>
      <c r="F136" s="32"/>
      <c r="G136" s="32"/>
      <c r="I136" s="33">
        <v>-1591246.3075916229</v>
      </c>
      <c r="K136" s="33">
        <v>-2286930.94</v>
      </c>
      <c r="M136" s="33">
        <v>-2138880.75</v>
      </c>
    </row>
    <row r="137" spans="2:13">
      <c r="B137" s="32">
        <v>41626</v>
      </c>
      <c r="C137" s="62">
        <f t="shared" si="3"/>
        <v>59974412.554554947</v>
      </c>
      <c r="D137" s="62">
        <f t="shared" si="4"/>
        <v>79850302.470000014</v>
      </c>
      <c r="E137" s="62">
        <f t="shared" si="5"/>
        <v>79305497.045000017</v>
      </c>
      <c r="F137" s="32"/>
      <c r="G137" s="32"/>
      <c r="I137" s="33">
        <v>-86993.269633507836</v>
      </c>
      <c r="K137" s="33">
        <v>-53088.19</v>
      </c>
      <c r="M137" s="33">
        <v>84426.25</v>
      </c>
    </row>
    <row r="138" spans="2:13">
      <c r="B138" s="32">
        <v>41627</v>
      </c>
      <c r="C138" s="62">
        <f t="shared" si="3"/>
        <v>62667187.156649187</v>
      </c>
      <c r="D138" s="62">
        <f t="shared" si="4"/>
        <v>81245142.595000014</v>
      </c>
      <c r="E138" s="62">
        <f t="shared" si="5"/>
        <v>81548413.610000014</v>
      </c>
      <c r="F138" s="32"/>
      <c r="G138" s="32"/>
      <c r="I138" s="33">
        <v>2692774.6020942405</v>
      </c>
      <c r="K138" s="33">
        <v>1394840.125</v>
      </c>
      <c r="M138" s="33">
        <v>2242916.5649999999</v>
      </c>
    </row>
    <row r="139" spans="2:13">
      <c r="B139" s="32">
        <v>41628</v>
      </c>
      <c r="C139" s="62">
        <f t="shared" si="3"/>
        <v>61664166.521151803</v>
      </c>
      <c r="D139" s="62">
        <f t="shared" si="4"/>
        <v>80610397.655000016</v>
      </c>
      <c r="E139" s="62">
        <f t="shared" si="5"/>
        <v>80747260.985000014</v>
      </c>
      <c r="F139" s="32"/>
      <c r="G139" s="32"/>
      <c r="I139" s="33">
        <v>-1003020.6354973821</v>
      </c>
      <c r="K139" s="33">
        <v>-634744.93999999994</v>
      </c>
      <c r="M139" s="33">
        <v>-801152.625</v>
      </c>
    </row>
    <row r="140" spans="2:13">
      <c r="B140" s="32">
        <v>41631</v>
      </c>
      <c r="C140" s="62">
        <f t="shared" si="3"/>
        <v>60899735.880471177</v>
      </c>
      <c r="D140" s="62">
        <f t="shared" si="4"/>
        <v>79754577.090000018</v>
      </c>
      <c r="E140" s="62">
        <f t="shared" si="5"/>
        <v>79553947.735000014</v>
      </c>
      <c r="F140" s="32"/>
      <c r="G140" s="32"/>
      <c r="I140" s="33">
        <v>-764430.64068062813</v>
      </c>
      <c r="K140" s="33">
        <v>-855820.56499999994</v>
      </c>
      <c r="M140" s="33">
        <v>-1193313.25</v>
      </c>
    </row>
    <row r="141" spans="2:13">
      <c r="B141" s="32">
        <v>41632</v>
      </c>
      <c r="C141" s="62">
        <f t="shared" ref="C141:C204" si="6">C140+I141</f>
        <v>60773517.032984264</v>
      </c>
      <c r="D141" s="62">
        <f t="shared" ref="D141:D204" si="7">D140+K141</f>
        <v>79844684.400000021</v>
      </c>
      <c r="E141" s="62">
        <f t="shared" ref="E141:E204" si="8">E140+M141</f>
        <v>79538123.110000014</v>
      </c>
      <c r="F141" s="32"/>
      <c r="G141" s="32"/>
      <c r="I141" s="33">
        <v>-126218.84748691098</v>
      </c>
      <c r="K141" s="33">
        <v>90107.31</v>
      </c>
      <c r="M141" s="33">
        <v>-15824.625</v>
      </c>
    </row>
    <row r="142" spans="2:13">
      <c r="B142" s="32">
        <v>41634</v>
      </c>
      <c r="C142" s="62">
        <f t="shared" si="6"/>
        <v>60890778.127225101</v>
      </c>
      <c r="D142" s="62">
        <f t="shared" si="7"/>
        <v>79893319.525000021</v>
      </c>
      <c r="E142" s="62">
        <f t="shared" si="8"/>
        <v>79559775.045000017</v>
      </c>
      <c r="F142" s="32"/>
      <c r="G142" s="32"/>
      <c r="I142" s="33">
        <v>117261.09424083769</v>
      </c>
      <c r="K142" s="33">
        <v>48635.125</v>
      </c>
      <c r="M142" s="33">
        <v>21651.935000000001</v>
      </c>
    </row>
    <row r="143" spans="2:13">
      <c r="B143" s="32">
        <v>41635</v>
      </c>
      <c r="C143" s="62">
        <f t="shared" si="6"/>
        <v>61764972.877225101</v>
      </c>
      <c r="D143" s="62">
        <f t="shared" si="7"/>
        <v>81990545.150000021</v>
      </c>
      <c r="E143" s="62">
        <f t="shared" si="8"/>
        <v>81630040.735000014</v>
      </c>
      <c r="F143" s="32"/>
      <c r="G143" s="32"/>
      <c r="I143" s="33">
        <v>874194.74999999988</v>
      </c>
      <c r="K143" s="33">
        <v>2097225.625</v>
      </c>
      <c r="M143" s="33">
        <v>2070265.69</v>
      </c>
    </row>
    <row r="144" spans="2:13">
      <c r="B144" s="32">
        <v>41638</v>
      </c>
      <c r="C144" s="62">
        <f t="shared" si="6"/>
        <v>61020737.070314109</v>
      </c>
      <c r="D144" s="62">
        <f t="shared" si="7"/>
        <v>81430584.965000018</v>
      </c>
      <c r="E144" s="62">
        <f t="shared" si="8"/>
        <v>80991098.420000017</v>
      </c>
      <c r="F144" s="32"/>
      <c r="G144" s="32"/>
      <c r="I144" s="33">
        <v>-744235.80691099458</v>
      </c>
      <c r="K144" s="33">
        <v>-559960.18500000006</v>
      </c>
      <c r="M144" s="33">
        <v>-638942.31499999994</v>
      </c>
    </row>
    <row r="145" spans="2:13">
      <c r="B145" s="32">
        <v>41641</v>
      </c>
      <c r="C145" s="62">
        <f t="shared" si="6"/>
        <v>74157580.296753898</v>
      </c>
      <c r="D145" s="62">
        <f t="shared" si="7"/>
        <v>91940443.155000016</v>
      </c>
      <c r="E145" s="62">
        <f t="shared" si="8"/>
        <v>92338449.295000017</v>
      </c>
      <c r="F145" s="32"/>
      <c r="G145" s="32"/>
      <c r="I145" s="33">
        <v>13136843.226439789</v>
      </c>
      <c r="K145" s="33">
        <v>10509858.189999999</v>
      </c>
      <c r="M145" s="33">
        <v>11347350.875</v>
      </c>
    </row>
    <row r="146" spans="2:13">
      <c r="B146" s="32">
        <v>41642</v>
      </c>
      <c r="C146" s="62">
        <f t="shared" si="6"/>
        <v>76695394.760104686</v>
      </c>
      <c r="D146" s="62">
        <f t="shared" si="7"/>
        <v>94135680.030000016</v>
      </c>
      <c r="E146" s="62">
        <f t="shared" si="8"/>
        <v>94044240.670000017</v>
      </c>
      <c r="F146" s="32"/>
      <c r="G146" s="32"/>
      <c r="I146" s="33">
        <v>2537814.463350785</v>
      </c>
      <c r="K146" s="33">
        <v>2195236.875</v>
      </c>
      <c r="M146" s="33">
        <v>1705791.375</v>
      </c>
    </row>
    <row r="147" spans="2:13">
      <c r="B147" s="32">
        <v>41645</v>
      </c>
      <c r="C147" s="62">
        <f t="shared" si="6"/>
        <v>76384422.993769601</v>
      </c>
      <c r="D147" s="62">
        <f t="shared" si="7"/>
        <v>93070309.530000016</v>
      </c>
      <c r="E147" s="62">
        <f t="shared" si="8"/>
        <v>93401958.605000019</v>
      </c>
      <c r="F147" s="32"/>
      <c r="G147" s="32"/>
      <c r="I147" s="33">
        <v>-310971.76633507852</v>
      </c>
      <c r="K147" s="33">
        <v>-1065370.5</v>
      </c>
      <c r="M147" s="33">
        <v>-642282.06499999994</v>
      </c>
    </row>
    <row r="148" spans="2:13">
      <c r="B148" s="32">
        <v>41646</v>
      </c>
      <c r="C148" s="62">
        <f t="shared" si="6"/>
        <v>76263778.665235564</v>
      </c>
      <c r="D148" s="62">
        <f t="shared" si="7"/>
        <v>93495246.965000018</v>
      </c>
      <c r="E148" s="62">
        <f t="shared" si="8"/>
        <v>93649991.980000019</v>
      </c>
      <c r="F148" s="32"/>
      <c r="G148" s="32"/>
      <c r="I148" s="33">
        <v>-120644.3285340314</v>
      </c>
      <c r="K148" s="33">
        <v>424937.435</v>
      </c>
      <c r="M148" s="33">
        <v>248033.375</v>
      </c>
    </row>
    <row r="149" spans="2:13">
      <c r="B149" s="32">
        <v>41647</v>
      </c>
      <c r="C149" s="62">
        <f t="shared" si="6"/>
        <v>77909423.788272217</v>
      </c>
      <c r="D149" s="62">
        <f t="shared" si="7"/>
        <v>95603838.965000018</v>
      </c>
      <c r="E149" s="62">
        <f t="shared" si="8"/>
        <v>96054738.355000019</v>
      </c>
      <c r="F149" s="32"/>
      <c r="G149" s="32"/>
      <c r="I149" s="33">
        <v>1645645.1230366491</v>
      </c>
      <c r="K149" s="33">
        <v>2108592</v>
      </c>
      <c r="M149" s="33">
        <v>2404746.375</v>
      </c>
    </row>
    <row r="150" spans="2:13">
      <c r="B150" s="32">
        <v>41648</v>
      </c>
      <c r="C150" s="62">
        <f t="shared" si="6"/>
        <v>76841879.057905719</v>
      </c>
      <c r="D150" s="62">
        <f t="shared" si="7"/>
        <v>95131723.215000018</v>
      </c>
      <c r="E150" s="62">
        <f t="shared" si="8"/>
        <v>95303778.855000019</v>
      </c>
      <c r="F150" s="32"/>
      <c r="G150" s="32"/>
      <c r="I150" s="33">
        <v>-1067544.7303664919</v>
      </c>
      <c r="K150" s="33">
        <v>-472115.75</v>
      </c>
      <c r="M150" s="33">
        <v>-750959.5</v>
      </c>
    </row>
    <row r="151" spans="2:13">
      <c r="B151" s="32">
        <v>41649</v>
      </c>
      <c r="C151" s="62">
        <f t="shared" si="6"/>
        <v>79579300.586701527</v>
      </c>
      <c r="D151" s="62">
        <f t="shared" si="7"/>
        <v>97926178.715000018</v>
      </c>
      <c r="E151" s="62">
        <f t="shared" si="8"/>
        <v>98808821.855000019</v>
      </c>
      <c r="F151" s="32"/>
      <c r="G151" s="32"/>
      <c r="I151" s="33">
        <v>2737421.5287958113</v>
      </c>
      <c r="K151" s="33">
        <v>2794455.5</v>
      </c>
      <c r="M151" s="33">
        <v>3505043</v>
      </c>
    </row>
    <row r="152" spans="2:13">
      <c r="B152" s="32">
        <v>41652</v>
      </c>
      <c r="C152" s="62">
        <f t="shared" si="6"/>
        <v>79233558.636439741</v>
      </c>
      <c r="D152" s="62">
        <f t="shared" si="7"/>
        <v>97935876.465000018</v>
      </c>
      <c r="E152" s="62">
        <f t="shared" si="8"/>
        <v>98781031.795000017</v>
      </c>
      <c r="F152" s="32"/>
      <c r="G152" s="32"/>
      <c r="I152" s="33">
        <v>-345741.95026178006</v>
      </c>
      <c r="K152" s="33">
        <v>9697.75</v>
      </c>
      <c r="M152" s="33">
        <v>-27790.06</v>
      </c>
    </row>
    <row r="153" spans="2:13">
      <c r="B153" s="32">
        <v>41653</v>
      </c>
      <c r="C153" s="62">
        <f t="shared" si="6"/>
        <v>80435975.768010423</v>
      </c>
      <c r="D153" s="62">
        <f t="shared" si="7"/>
        <v>101290910.09000002</v>
      </c>
      <c r="E153" s="62">
        <f t="shared" si="8"/>
        <v>102107234.04500002</v>
      </c>
      <c r="F153" s="32"/>
      <c r="G153" s="32"/>
      <c r="I153" s="33">
        <v>1202417.1315706805</v>
      </c>
      <c r="K153" s="33">
        <v>3355033.625</v>
      </c>
      <c r="M153" s="33">
        <v>3326202.25</v>
      </c>
    </row>
    <row r="154" spans="2:13">
      <c r="B154" s="32">
        <v>41654</v>
      </c>
      <c r="C154" s="62">
        <f t="shared" si="6"/>
        <v>80288519.217643932</v>
      </c>
      <c r="D154" s="62">
        <f t="shared" si="7"/>
        <v>101421752.84000002</v>
      </c>
      <c r="E154" s="62">
        <f t="shared" si="8"/>
        <v>102173659.04500002</v>
      </c>
      <c r="F154" s="32"/>
      <c r="G154" s="32"/>
      <c r="I154" s="33">
        <v>-147456.55036649213</v>
      </c>
      <c r="K154" s="33">
        <v>130842.75</v>
      </c>
      <c r="M154" s="33">
        <v>66425</v>
      </c>
    </row>
    <row r="155" spans="2:13">
      <c r="B155" s="32">
        <v>41655</v>
      </c>
      <c r="C155" s="62">
        <f t="shared" si="6"/>
        <v>79062462.332198903</v>
      </c>
      <c r="D155" s="62">
        <f t="shared" si="7"/>
        <v>100239041.02500002</v>
      </c>
      <c r="E155" s="62">
        <f t="shared" si="8"/>
        <v>100760172.79500002</v>
      </c>
      <c r="F155" s="32"/>
      <c r="G155" s="32"/>
      <c r="I155" s="33">
        <v>-1226056.885445026</v>
      </c>
      <c r="K155" s="33">
        <v>-1182711.8149999999</v>
      </c>
      <c r="M155" s="33">
        <v>-1413486.25</v>
      </c>
    </row>
    <row r="156" spans="2:13">
      <c r="B156" s="32">
        <v>41656</v>
      </c>
      <c r="C156" s="62">
        <f t="shared" si="6"/>
        <v>80215893.061256498</v>
      </c>
      <c r="D156" s="62">
        <f t="shared" si="7"/>
        <v>100432431.21500002</v>
      </c>
      <c r="E156" s="62">
        <f t="shared" si="8"/>
        <v>101416057.17000002</v>
      </c>
      <c r="F156" s="32"/>
      <c r="G156" s="32"/>
      <c r="I156" s="33">
        <v>1153430.7290575914</v>
      </c>
      <c r="K156" s="33">
        <v>193390.19</v>
      </c>
      <c r="M156" s="33">
        <v>655884.375</v>
      </c>
    </row>
    <row r="157" spans="2:13">
      <c r="B157" s="32">
        <v>41659</v>
      </c>
      <c r="C157" s="62">
        <f t="shared" si="6"/>
        <v>80972748.70916225</v>
      </c>
      <c r="D157" s="62">
        <f t="shared" si="7"/>
        <v>102795121.21500002</v>
      </c>
      <c r="E157" s="62">
        <f t="shared" si="8"/>
        <v>103562468.11000001</v>
      </c>
      <c r="F157" s="32"/>
      <c r="G157" s="32"/>
      <c r="I157" s="33">
        <v>756855.64790575905</v>
      </c>
      <c r="K157" s="33">
        <v>2362690</v>
      </c>
      <c r="M157" s="33">
        <v>2146410.94</v>
      </c>
    </row>
    <row r="158" spans="2:13">
      <c r="B158" s="32">
        <v>41660</v>
      </c>
      <c r="C158" s="62">
        <f t="shared" si="6"/>
        <v>80467362.26151827</v>
      </c>
      <c r="D158" s="62">
        <f t="shared" si="7"/>
        <v>100995107.02500002</v>
      </c>
      <c r="E158" s="62">
        <f t="shared" si="8"/>
        <v>101944178.17000002</v>
      </c>
      <c r="F158" s="32"/>
      <c r="G158" s="32"/>
      <c r="I158" s="33">
        <v>-505386.44764397899</v>
      </c>
      <c r="K158" s="33">
        <v>-1800014.19</v>
      </c>
      <c r="M158" s="33">
        <v>-1618289.94</v>
      </c>
    </row>
    <row r="159" spans="2:13">
      <c r="B159" s="32">
        <v>41661</v>
      </c>
      <c r="C159" s="62">
        <f t="shared" si="6"/>
        <v>79019972.73471199</v>
      </c>
      <c r="D159" s="62">
        <f t="shared" si="7"/>
        <v>99313317.210000023</v>
      </c>
      <c r="E159" s="62">
        <f t="shared" si="8"/>
        <v>100121031.29500002</v>
      </c>
      <c r="F159" s="32"/>
      <c r="G159" s="32"/>
      <c r="I159" s="33">
        <v>-1447389.5268062826</v>
      </c>
      <c r="K159" s="33">
        <v>-1681789.8149999999</v>
      </c>
      <c r="M159" s="33">
        <v>-1823146.875</v>
      </c>
    </row>
    <row r="160" spans="2:13">
      <c r="B160" s="32">
        <v>41662</v>
      </c>
      <c r="C160" s="62">
        <f t="shared" si="6"/>
        <v>78960162.931727692</v>
      </c>
      <c r="D160" s="62">
        <f t="shared" si="7"/>
        <v>99999866.585000023</v>
      </c>
      <c r="E160" s="62">
        <f t="shared" si="8"/>
        <v>100920068.48000002</v>
      </c>
      <c r="F160" s="32"/>
      <c r="G160" s="32"/>
      <c r="I160" s="33">
        <v>-59809.802984293186</v>
      </c>
      <c r="K160" s="33">
        <v>686549.375</v>
      </c>
      <c r="M160" s="33">
        <v>799037.18500000006</v>
      </c>
    </row>
    <row r="161" spans="2:13">
      <c r="B161" s="32">
        <v>41663</v>
      </c>
      <c r="C161" s="62">
        <f t="shared" si="6"/>
        <v>77760479.827696279</v>
      </c>
      <c r="D161" s="62">
        <f t="shared" si="7"/>
        <v>100008899.21000002</v>
      </c>
      <c r="E161" s="62">
        <f t="shared" si="8"/>
        <v>100777197.79000002</v>
      </c>
      <c r="F161" s="32"/>
      <c r="G161" s="32"/>
      <c r="I161" s="33">
        <v>-1199683.1040314133</v>
      </c>
      <c r="K161" s="33">
        <v>9032.625</v>
      </c>
      <c r="M161" s="33">
        <v>-142870.69</v>
      </c>
    </row>
    <row r="162" spans="2:13">
      <c r="B162" s="32">
        <v>41666</v>
      </c>
      <c r="C162" s="62">
        <f t="shared" si="6"/>
        <v>77081551.174554914</v>
      </c>
      <c r="D162" s="62">
        <f t="shared" si="7"/>
        <v>98770245.770000026</v>
      </c>
      <c r="E162" s="62">
        <f t="shared" si="8"/>
        <v>99474165.600000024</v>
      </c>
      <c r="F162" s="32"/>
      <c r="G162" s="32"/>
      <c r="I162" s="33">
        <v>-678928.6531413612</v>
      </c>
      <c r="K162" s="33">
        <v>-1238653.4399999999</v>
      </c>
      <c r="M162" s="33">
        <v>-1303032.19</v>
      </c>
    </row>
    <row r="163" spans="2:13">
      <c r="B163" s="32">
        <v>41667</v>
      </c>
      <c r="C163" s="62">
        <f t="shared" si="6"/>
        <v>74988819.071151778</v>
      </c>
      <c r="D163" s="62">
        <f t="shared" si="7"/>
        <v>95893996.895000026</v>
      </c>
      <c r="E163" s="62">
        <f t="shared" si="8"/>
        <v>96458541.725000024</v>
      </c>
      <c r="F163" s="32"/>
      <c r="G163" s="32"/>
      <c r="I163" s="33">
        <v>-2092732.103403141</v>
      </c>
      <c r="K163" s="33">
        <v>-2876248.875</v>
      </c>
      <c r="M163" s="33">
        <v>-3015623.875</v>
      </c>
    </row>
    <row r="164" spans="2:13">
      <c r="B164" s="32">
        <v>41668</v>
      </c>
      <c r="C164" s="62">
        <f t="shared" si="6"/>
        <v>74761051.55937168</v>
      </c>
      <c r="D164" s="62">
        <f t="shared" si="7"/>
        <v>95293583.830000028</v>
      </c>
      <c r="E164" s="62">
        <f t="shared" si="8"/>
        <v>95933138.410000026</v>
      </c>
      <c r="F164" s="32"/>
      <c r="G164" s="32"/>
      <c r="I164" s="33">
        <v>-227767.51178010469</v>
      </c>
      <c r="K164" s="33">
        <v>-600413.06499999994</v>
      </c>
      <c r="M164" s="33">
        <v>-525403.31499999994</v>
      </c>
    </row>
    <row r="165" spans="2:13">
      <c r="B165" s="32">
        <v>41673</v>
      </c>
      <c r="C165" s="62">
        <f t="shared" si="6"/>
        <v>77143881.781884775</v>
      </c>
      <c r="D165" s="62">
        <f t="shared" si="7"/>
        <v>97879642.76500003</v>
      </c>
      <c r="E165" s="62">
        <f t="shared" si="8"/>
        <v>97981708.035000026</v>
      </c>
      <c r="F165" s="32"/>
      <c r="G165" s="32"/>
      <c r="I165" s="33">
        <v>2382830.2225130885</v>
      </c>
      <c r="K165" s="33">
        <v>2586058.9350000001</v>
      </c>
      <c r="M165" s="33">
        <v>2048569.625</v>
      </c>
    </row>
    <row r="166" spans="2:13">
      <c r="B166" s="32">
        <v>41674</v>
      </c>
      <c r="C166" s="62">
        <f t="shared" si="6"/>
        <v>77587354.873507813</v>
      </c>
      <c r="D166" s="62">
        <f t="shared" si="7"/>
        <v>99494955.325000033</v>
      </c>
      <c r="E166" s="62">
        <f t="shared" si="8"/>
        <v>99472018.720000029</v>
      </c>
      <c r="F166" s="32"/>
      <c r="G166" s="32"/>
      <c r="I166" s="33">
        <v>443473.0916230366</v>
      </c>
      <c r="K166" s="33">
        <v>1615312.56</v>
      </c>
      <c r="M166" s="33">
        <v>1490310.6850000001</v>
      </c>
    </row>
    <row r="167" spans="2:13">
      <c r="B167" s="32">
        <v>41675</v>
      </c>
      <c r="C167" s="62">
        <f t="shared" si="6"/>
        <v>78501158.175863832</v>
      </c>
      <c r="D167" s="62">
        <f t="shared" si="7"/>
        <v>100512091.70000003</v>
      </c>
      <c r="E167" s="62">
        <f t="shared" si="8"/>
        <v>100474807.84500003</v>
      </c>
      <c r="F167" s="32"/>
      <c r="G167" s="32"/>
      <c r="I167" s="33">
        <v>913803.30235602078</v>
      </c>
      <c r="K167" s="33">
        <v>1017136.375</v>
      </c>
      <c r="M167" s="33">
        <v>1002789.125</v>
      </c>
    </row>
    <row r="168" spans="2:13">
      <c r="B168" s="32">
        <v>41676</v>
      </c>
      <c r="C168" s="62">
        <f t="shared" si="6"/>
        <v>81167462.007643938</v>
      </c>
      <c r="D168" s="62">
        <f t="shared" si="7"/>
        <v>102684127.76000004</v>
      </c>
      <c r="E168" s="62">
        <f t="shared" si="8"/>
        <v>102996849.53000003</v>
      </c>
      <c r="F168" s="32"/>
      <c r="G168" s="32"/>
      <c r="I168" s="33">
        <v>2666303.8317801044</v>
      </c>
      <c r="K168" s="33">
        <v>2172036.06</v>
      </c>
      <c r="M168" s="33">
        <v>2522041.6850000001</v>
      </c>
    </row>
    <row r="169" spans="2:13">
      <c r="B169" s="32">
        <v>41677</v>
      </c>
      <c r="C169" s="62">
        <f t="shared" si="6"/>
        <v>80277192.067853361</v>
      </c>
      <c r="D169" s="62">
        <f t="shared" si="7"/>
        <v>101529092.13500004</v>
      </c>
      <c r="E169" s="62">
        <f t="shared" si="8"/>
        <v>101764938.34000003</v>
      </c>
      <c r="F169" s="32"/>
      <c r="G169" s="32"/>
      <c r="I169" s="33">
        <v>-890269.93979057577</v>
      </c>
      <c r="K169" s="33">
        <v>-1155035.625</v>
      </c>
      <c r="M169" s="33">
        <v>-1231911.19</v>
      </c>
    </row>
    <row r="170" spans="2:13">
      <c r="B170" s="32">
        <v>41680</v>
      </c>
      <c r="C170" s="62">
        <f t="shared" si="6"/>
        <v>81716106.012879536</v>
      </c>
      <c r="D170" s="62">
        <f t="shared" si="7"/>
        <v>102947120.57500003</v>
      </c>
      <c r="E170" s="62">
        <f t="shared" si="8"/>
        <v>103406084.84000003</v>
      </c>
      <c r="F170" s="32"/>
      <c r="G170" s="32"/>
      <c r="I170" s="33">
        <v>1438913.9450261779</v>
      </c>
      <c r="K170" s="33">
        <v>1418028.44</v>
      </c>
      <c r="M170" s="33">
        <v>1641146.5</v>
      </c>
    </row>
    <row r="171" spans="2:13">
      <c r="B171" s="32">
        <v>41681</v>
      </c>
      <c r="C171" s="62">
        <f t="shared" si="6"/>
        <v>81371900.31455493</v>
      </c>
      <c r="D171" s="62">
        <f t="shared" si="7"/>
        <v>102275673.89000003</v>
      </c>
      <c r="E171" s="62">
        <f t="shared" si="8"/>
        <v>102882777.21500003</v>
      </c>
      <c r="F171" s="32"/>
      <c r="G171" s="32"/>
      <c r="I171" s="33">
        <v>-344205.69832460728</v>
      </c>
      <c r="K171" s="33">
        <v>-671446.68500000006</v>
      </c>
      <c r="M171" s="33">
        <v>-523307.625</v>
      </c>
    </row>
    <row r="172" spans="2:13">
      <c r="B172" s="32">
        <v>41682</v>
      </c>
      <c r="C172" s="62">
        <f t="shared" si="6"/>
        <v>81306621.088115141</v>
      </c>
      <c r="D172" s="62">
        <f t="shared" si="7"/>
        <v>101810801.82500003</v>
      </c>
      <c r="E172" s="62">
        <f t="shared" si="8"/>
        <v>102766011.21500003</v>
      </c>
      <c r="F172" s="32"/>
      <c r="G172" s="32"/>
      <c r="I172" s="33">
        <v>-65279.226439790567</v>
      </c>
      <c r="K172" s="33">
        <v>-464872.065</v>
      </c>
      <c r="M172" s="33">
        <v>-116766</v>
      </c>
    </row>
    <row r="173" spans="2:13">
      <c r="B173" s="32">
        <v>41683</v>
      </c>
      <c r="C173" s="62">
        <f t="shared" si="6"/>
        <v>81594061.109057546</v>
      </c>
      <c r="D173" s="62">
        <f t="shared" si="7"/>
        <v>101356244.20000003</v>
      </c>
      <c r="E173" s="62">
        <f t="shared" si="8"/>
        <v>102393275.71500003</v>
      </c>
      <c r="F173" s="32"/>
      <c r="G173" s="32"/>
      <c r="I173" s="33">
        <v>287440.02094240836</v>
      </c>
      <c r="K173" s="33">
        <v>-454557.625</v>
      </c>
      <c r="M173" s="33">
        <v>-372735.5</v>
      </c>
    </row>
    <row r="174" spans="2:13">
      <c r="B174" s="32">
        <v>41684</v>
      </c>
      <c r="C174" s="62">
        <f t="shared" si="6"/>
        <v>84052556.549528748</v>
      </c>
      <c r="D174" s="62">
        <f t="shared" si="7"/>
        <v>102397159.32500003</v>
      </c>
      <c r="E174" s="62">
        <f t="shared" si="8"/>
        <v>103609193.09000003</v>
      </c>
      <c r="F174" s="32"/>
      <c r="G174" s="32"/>
      <c r="I174" s="33">
        <v>2458495.440471204</v>
      </c>
      <c r="K174" s="33">
        <v>1040915.125</v>
      </c>
      <c r="M174" s="33">
        <v>1215917.375</v>
      </c>
    </row>
    <row r="175" spans="2:13">
      <c r="B175" s="32">
        <v>41687</v>
      </c>
      <c r="C175" s="62">
        <f t="shared" si="6"/>
        <v>83281141.292984247</v>
      </c>
      <c r="D175" s="62">
        <f t="shared" si="7"/>
        <v>101317423.20000003</v>
      </c>
      <c r="E175" s="62">
        <f t="shared" si="8"/>
        <v>102413129.15500003</v>
      </c>
      <c r="F175" s="32"/>
      <c r="G175" s="32"/>
      <c r="I175" s="33">
        <v>-771415.25654450257</v>
      </c>
      <c r="K175" s="33">
        <v>-1079736.125</v>
      </c>
      <c r="M175" s="33">
        <v>-1196063.9350000001</v>
      </c>
    </row>
    <row r="176" spans="2:13">
      <c r="B176" s="32">
        <v>41688</v>
      </c>
      <c r="C176" s="62">
        <f t="shared" si="6"/>
        <v>81925934.76094237</v>
      </c>
      <c r="D176" s="62">
        <f t="shared" si="7"/>
        <v>99588935.760000035</v>
      </c>
      <c r="E176" s="62">
        <f t="shared" si="8"/>
        <v>100745223.21500003</v>
      </c>
      <c r="F176" s="32"/>
      <c r="G176" s="32"/>
      <c r="I176" s="33">
        <v>-1355206.5320418845</v>
      </c>
      <c r="K176" s="33">
        <v>-1728487.44</v>
      </c>
      <c r="M176" s="33">
        <v>-1667905.94</v>
      </c>
    </row>
    <row r="177" spans="2:13">
      <c r="B177" s="32">
        <v>41689</v>
      </c>
      <c r="C177" s="62">
        <f t="shared" si="6"/>
        <v>82079879.76094237</v>
      </c>
      <c r="D177" s="62">
        <f t="shared" si="7"/>
        <v>99631780.075000033</v>
      </c>
      <c r="E177" s="62">
        <f t="shared" si="8"/>
        <v>100875555.71500003</v>
      </c>
      <c r="F177" s="32"/>
      <c r="G177" s="32"/>
      <c r="I177" s="33">
        <v>153944.99999999997</v>
      </c>
      <c r="K177" s="33">
        <v>42844.315000000002</v>
      </c>
      <c r="M177" s="33">
        <v>130332.5</v>
      </c>
    </row>
    <row r="178" spans="2:13">
      <c r="B178" s="32">
        <v>41690</v>
      </c>
      <c r="C178" s="62">
        <f t="shared" si="6"/>
        <v>81282119.619581118</v>
      </c>
      <c r="D178" s="62">
        <f t="shared" si="7"/>
        <v>99499719.635000035</v>
      </c>
      <c r="E178" s="62">
        <f t="shared" si="8"/>
        <v>100550336.52500004</v>
      </c>
      <c r="F178" s="32"/>
      <c r="G178" s="32"/>
      <c r="I178" s="33">
        <v>-797760.14136125648</v>
      </c>
      <c r="K178" s="33">
        <v>-132060.44</v>
      </c>
      <c r="M178" s="33">
        <v>-325219.19</v>
      </c>
    </row>
    <row r="179" spans="2:13">
      <c r="B179" s="32">
        <v>41691</v>
      </c>
      <c r="C179" s="62">
        <f t="shared" si="6"/>
        <v>81196723.6346073</v>
      </c>
      <c r="D179" s="62">
        <f t="shared" si="7"/>
        <v>98836600.510000035</v>
      </c>
      <c r="E179" s="62">
        <f t="shared" si="8"/>
        <v>99874716.090000033</v>
      </c>
      <c r="F179" s="32"/>
      <c r="G179" s="32"/>
      <c r="I179" s="33">
        <v>-85395.984973821978</v>
      </c>
      <c r="K179" s="33">
        <v>-663119.125</v>
      </c>
      <c r="M179" s="33">
        <v>-675620.43500000006</v>
      </c>
    </row>
    <row r="180" spans="2:13">
      <c r="B180" s="32">
        <v>41694</v>
      </c>
      <c r="C180" s="62">
        <f t="shared" si="6"/>
        <v>80695497.130680606</v>
      </c>
      <c r="D180" s="62">
        <f t="shared" si="7"/>
        <v>98589550.385000035</v>
      </c>
      <c r="E180" s="62">
        <f t="shared" si="8"/>
        <v>99509437.840000033</v>
      </c>
      <c r="F180" s="32"/>
      <c r="G180" s="32"/>
      <c r="I180" s="33">
        <v>-501226.50392670149</v>
      </c>
      <c r="K180" s="33">
        <v>-247050.125</v>
      </c>
      <c r="M180" s="33">
        <v>-365278.25</v>
      </c>
    </row>
    <row r="181" spans="2:13">
      <c r="B181" s="32">
        <v>41695</v>
      </c>
      <c r="C181" s="62">
        <f t="shared" si="6"/>
        <v>79318982.470994741</v>
      </c>
      <c r="D181" s="62">
        <f t="shared" si="7"/>
        <v>96822284.510000035</v>
      </c>
      <c r="E181" s="62">
        <f t="shared" si="8"/>
        <v>97490249.900000036</v>
      </c>
      <c r="F181" s="32"/>
      <c r="G181" s="32"/>
      <c r="I181" s="33">
        <v>-1376514.6596858636</v>
      </c>
      <c r="K181" s="33">
        <v>-1767265.875</v>
      </c>
      <c r="M181" s="33">
        <v>-2019187.94</v>
      </c>
    </row>
    <row r="182" spans="2:13">
      <c r="B182" s="32">
        <v>41696</v>
      </c>
      <c r="C182" s="62">
        <f t="shared" si="6"/>
        <v>79236246.330942377</v>
      </c>
      <c r="D182" s="62">
        <f t="shared" si="7"/>
        <v>97075177.010000035</v>
      </c>
      <c r="E182" s="62">
        <f t="shared" si="8"/>
        <v>97576790.585000038</v>
      </c>
      <c r="F182" s="32"/>
      <c r="G182" s="32"/>
      <c r="I182" s="33">
        <v>-82736.140052356015</v>
      </c>
      <c r="K182" s="33">
        <v>252892.5</v>
      </c>
      <c r="M182" s="33">
        <v>86540.684999999998</v>
      </c>
    </row>
    <row r="183" spans="2:13">
      <c r="B183" s="32">
        <v>41697</v>
      </c>
      <c r="C183" s="62">
        <f t="shared" si="6"/>
        <v>78289283.797539234</v>
      </c>
      <c r="D183" s="62">
        <f t="shared" si="7"/>
        <v>96240550.200000033</v>
      </c>
      <c r="E183" s="62">
        <f t="shared" si="8"/>
        <v>96702735.150000036</v>
      </c>
      <c r="F183" s="32"/>
      <c r="G183" s="32"/>
      <c r="I183" s="33">
        <v>-946962.53340314131</v>
      </c>
      <c r="K183" s="33">
        <v>-834626.81</v>
      </c>
      <c r="M183" s="33">
        <v>-874055.43500000006</v>
      </c>
    </row>
    <row r="184" spans="2:13">
      <c r="B184" s="32">
        <v>41698</v>
      </c>
      <c r="C184" s="62">
        <f t="shared" si="6"/>
        <v>78183427.399633482</v>
      </c>
      <c r="D184" s="62">
        <f t="shared" si="7"/>
        <v>96688453.450000033</v>
      </c>
      <c r="E184" s="62">
        <f t="shared" si="8"/>
        <v>97057324.775000036</v>
      </c>
      <c r="F184" s="32"/>
      <c r="G184" s="32"/>
      <c r="I184" s="33">
        <v>-105856.39790575915</v>
      </c>
      <c r="K184" s="33">
        <v>447903.25</v>
      </c>
      <c r="M184" s="33">
        <v>354589.625</v>
      </c>
    </row>
    <row r="185" spans="2:13">
      <c r="B185" s="32">
        <v>41701</v>
      </c>
      <c r="C185" s="62">
        <f t="shared" si="6"/>
        <v>78849380.50633505</v>
      </c>
      <c r="D185" s="62">
        <f t="shared" si="7"/>
        <v>97534714.010000035</v>
      </c>
      <c r="E185" s="62">
        <f t="shared" si="8"/>
        <v>98251668.150000036</v>
      </c>
      <c r="F185" s="32"/>
      <c r="G185" s="32"/>
      <c r="I185" s="33">
        <v>665953.10670157068</v>
      </c>
      <c r="K185" s="33">
        <v>846260.56</v>
      </c>
      <c r="M185" s="33">
        <v>1194343.375</v>
      </c>
    </row>
    <row r="186" spans="2:13">
      <c r="B186" s="32">
        <v>41702</v>
      </c>
      <c r="C186" s="62">
        <f t="shared" si="6"/>
        <v>78318236.435654417</v>
      </c>
      <c r="D186" s="62">
        <f t="shared" si="7"/>
        <v>97340579.260000035</v>
      </c>
      <c r="E186" s="62">
        <f t="shared" si="8"/>
        <v>97914297.775000036</v>
      </c>
      <c r="F186" s="32"/>
      <c r="G186" s="32"/>
      <c r="I186" s="33">
        <v>-531144.07068062818</v>
      </c>
      <c r="K186" s="33">
        <v>-194134.75</v>
      </c>
      <c r="M186" s="33">
        <v>-337370.375</v>
      </c>
    </row>
    <row r="187" spans="2:13">
      <c r="B187" s="32">
        <v>41703</v>
      </c>
      <c r="C187" s="62">
        <f t="shared" si="6"/>
        <v>78638028.464450225</v>
      </c>
      <c r="D187" s="62">
        <f t="shared" si="7"/>
        <v>97211566.825000033</v>
      </c>
      <c r="E187" s="62">
        <f t="shared" si="8"/>
        <v>97910283.840000033</v>
      </c>
      <c r="F187" s="32"/>
      <c r="G187" s="32"/>
      <c r="I187" s="33">
        <v>319792.02879581146</v>
      </c>
      <c r="K187" s="33">
        <v>-129012.435</v>
      </c>
      <c r="M187" s="33">
        <v>-4013.9349999999999</v>
      </c>
    </row>
    <row r="188" spans="2:13">
      <c r="B188" s="32">
        <v>41704</v>
      </c>
      <c r="C188" s="62">
        <f t="shared" si="6"/>
        <v>77937234.158167496</v>
      </c>
      <c r="D188" s="62">
        <f t="shared" si="7"/>
        <v>96689410.950000033</v>
      </c>
      <c r="E188" s="62">
        <f t="shared" si="8"/>
        <v>97311196.525000036</v>
      </c>
      <c r="F188" s="32"/>
      <c r="G188" s="32"/>
      <c r="I188" s="33">
        <v>-700794.30628272239</v>
      </c>
      <c r="K188" s="33">
        <v>-522155.875</v>
      </c>
      <c r="M188" s="33">
        <v>-599087.31499999994</v>
      </c>
    </row>
    <row r="189" spans="2:13">
      <c r="B189" s="32">
        <v>41705</v>
      </c>
      <c r="C189" s="62">
        <f t="shared" si="6"/>
        <v>78363594.762879536</v>
      </c>
      <c r="D189" s="62">
        <f t="shared" si="7"/>
        <v>98792066.885000035</v>
      </c>
      <c r="E189" s="62">
        <f t="shared" si="8"/>
        <v>99181111.710000038</v>
      </c>
      <c r="F189" s="32"/>
      <c r="G189" s="32"/>
      <c r="I189" s="33">
        <v>426360.60471204185</v>
      </c>
      <c r="K189" s="33">
        <v>2102655.9350000001</v>
      </c>
      <c r="M189" s="33">
        <v>1869915.1850000001</v>
      </c>
    </row>
    <row r="190" spans="2:13">
      <c r="B190" s="32">
        <v>41708</v>
      </c>
      <c r="C190" s="62">
        <f t="shared" si="6"/>
        <v>80968320.786439747</v>
      </c>
      <c r="D190" s="62">
        <f t="shared" si="7"/>
        <v>102042219.94500004</v>
      </c>
      <c r="E190" s="62">
        <f t="shared" si="8"/>
        <v>102418761.21000004</v>
      </c>
      <c r="F190" s="32"/>
      <c r="G190" s="32"/>
      <c r="I190" s="33">
        <v>2604726.0235602092</v>
      </c>
      <c r="K190" s="33">
        <v>3250153.06</v>
      </c>
      <c r="M190" s="33">
        <v>3237649.5</v>
      </c>
    </row>
    <row r="191" spans="2:13">
      <c r="B191" s="32">
        <v>41709</v>
      </c>
      <c r="C191" s="62">
        <f t="shared" si="6"/>
        <v>80484027.107748643</v>
      </c>
      <c r="D191" s="62">
        <f t="shared" si="7"/>
        <v>101682676.01000004</v>
      </c>
      <c r="E191" s="62">
        <f t="shared" si="8"/>
        <v>102005403.15000004</v>
      </c>
      <c r="F191" s="32"/>
      <c r="G191" s="32"/>
      <c r="I191" s="33">
        <v>-484293.6786910994</v>
      </c>
      <c r="K191" s="33">
        <v>-359543.935</v>
      </c>
      <c r="M191" s="33">
        <v>-413358.06</v>
      </c>
    </row>
    <row r="192" spans="2:13">
      <c r="B192" s="32">
        <v>41710</v>
      </c>
      <c r="C192" s="62">
        <f t="shared" si="6"/>
        <v>86467159.811308846</v>
      </c>
      <c r="D192" s="62">
        <f t="shared" si="7"/>
        <v>107129296.94500004</v>
      </c>
      <c r="E192" s="62">
        <f t="shared" si="8"/>
        <v>107877020.33500004</v>
      </c>
      <c r="F192" s="32"/>
      <c r="G192" s="32"/>
      <c r="I192" s="33">
        <v>5983132.703560208</v>
      </c>
      <c r="K192" s="33">
        <v>5446620.9349999996</v>
      </c>
      <c r="M192" s="33">
        <v>5871617.1849999996</v>
      </c>
    </row>
    <row r="193" spans="2:13">
      <c r="B193" s="32">
        <v>41711</v>
      </c>
      <c r="C193" s="62">
        <f t="shared" si="6"/>
        <v>86461761.590104654</v>
      </c>
      <c r="D193" s="62">
        <f t="shared" si="7"/>
        <v>106084677.07000004</v>
      </c>
      <c r="E193" s="62">
        <f t="shared" si="8"/>
        <v>107105525.64500004</v>
      </c>
      <c r="F193" s="32"/>
      <c r="G193" s="32"/>
      <c r="I193" s="33">
        <v>-5398.2212041884814</v>
      </c>
      <c r="K193" s="33">
        <v>-1044619.875</v>
      </c>
      <c r="M193" s="33">
        <v>-771494.69</v>
      </c>
    </row>
    <row r="194" spans="2:13">
      <c r="B194" s="32">
        <v>41712</v>
      </c>
      <c r="C194" s="62">
        <f t="shared" si="6"/>
        <v>85752968.62806277</v>
      </c>
      <c r="D194" s="62">
        <f t="shared" si="7"/>
        <v>105199057.50500004</v>
      </c>
      <c r="E194" s="62">
        <f t="shared" si="8"/>
        <v>105980534.08000004</v>
      </c>
      <c r="F194" s="32"/>
      <c r="G194" s="32"/>
      <c r="I194" s="33">
        <v>-708792.96204188478</v>
      </c>
      <c r="K194" s="33">
        <v>-885619.56499999994</v>
      </c>
      <c r="M194" s="33">
        <v>-1124991.5649999999</v>
      </c>
    </row>
    <row r="195" spans="2:13">
      <c r="B195" s="32">
        <v>41715</v>
      </c>
      <c r="C195" s="62">
        <f t="shared" si="6"/>
        <v>85244984.467068002</v>
      </c>
      <c r="D195" s="62">
        <f t="shared" si="7"/>
        <v>103739016.82000004</v>
      </c>
      <c r="E195" s="62">
        <f t="shared" si="8"/>
        <v>104493616.33000004</v>
      </c>
      <c r="F195" s="32"/>
      <c r="G195" s="32"/>
      <c r="I195" s="33">
        <v>-507984.16099476436</v>
      </c>
      <c r="K195" s="33">
        <v>-1460040.6850000001</v>
      </c>
      <c r="M195" s="33">
        <v>-1486917.75</v>
      </c>
    </row>
    <row r="196" spans="2:13">
      <c r="B196" s="32">
        <v>41716</v>
      </c>
      <c r="C196" s="62">
        <f t="shared" si="6"/>
        <v>85209628.638533965</v>
      </c>
      <c r="D196" s="62">
        <f t="shared" si="7"/>
        <v>103171214.38000004</v>
      </c>
      <c r="E196" s="62">
        <f t="shared" si="8"/>
        <v>103911424.26500005</v>
      </c>
      <c r="F196" s="32"/>
      <c r="G196" s="32"/>
      <c r="I196" s="33">
        <v>-35355.828534031411</v>
      </c>
      <c r="K196" s="33">
        <v>-567802.43999999994</v>
      </c>
      <c r="M196" s="33">
        <v>-582192.06499999994</v>
      </c>
    </row>
    <row r="197" spans="2:13">
      <c r="B197" s="32">
        <v>41717</v>
      </c>
      <c r="C197" s="62">
        <f t="shared" si="6"/>
        <v>85443158.168010399</v>
      </c>
      <c r="D197" s="62">
        <f t="shared" si="7"/>
        <v>104452217.25500004</v>
      </c>
      <c r="E197" s="62">
        <f t="shared" si="8"/>
        <v>104999213.64000005</v>
      </c>
      <c r="F197" s="32"/>
      <c r="G197" s="32"/>
      <c r="I197" s="33">
        <v>233529.52947643975</v>
      </c>
      <c r="K197" s="33">
        <v>1281002.875</v>
      </c>
      <c r="M197" s="33">
        <v>1087789.375</v>
      </c>
    </row>
    <row r="198" spans="2:13">
      <c r="B198" s="32">
        <v>41718</v>
      </c>
      <c r="C198" s="62">
        <f t="shared" si="6"/>
        <v>84397304.544973746</v>
      </c>
      <c r="D198" s="62">
        <f t="shared" si="7"/>
        <v>103134624.07000004</v>
      </c>
      <c r="E198" s="62">
        <f t="shared" si="8"/>
        <v>103704736.26500005</v>
      </c>
      <c r="F198" s="32"/>
      <c r="G198" s="32"/>
      <c r="I198" s="33">
        <v>-1045853.6230366491</v>
      </c>
      <c r="K198" s="33">
        <v>-1317593.1850000001</v>
      </c>
      <c r="M198" s="33">
        <v>-1294477.375</v>
      </c>
    </row>
    <row r="199" spans="2:13">
      <c r="B199" s="32">
        <v>41719</v>
      </c>
      <c r="C199" s="62">
        <f t="shared" si="6"/>
        <v>84077787.487382129</v>
      </c>
      <c r="D199" s="62">
        <f t="shared" si="7"/>
        <v>103110127.38500004</v>
      </c>
      <c r="E199" s="62">
        <f t="shared" si="8"/>
        <v>103551474.58000004</v>
      </c>
      <c r="F199" s="32"/>
      <c r="G199" s="32"/>
      <c r="I199" s="33">
        <v>-319517.05759162299</v>
      </c>
      <c r="K199" s="33">
        <v>-24496.685000000001</v>
      </c>
      <c r="M199" s="33">
        <v>-153261.685</v>
      </c>
    </row>
    <row r="200" spans="2:13">
      <c r="B200" s="32">
        <v>41722</v>
      </c>
      <c r="C200" s="62">
        <f t="shared" si="6"/>
        <v>86558180.722303599</v>
      </c>
      <c r="D200" s="62">
        <f t="shared" si="7"/>
        <v>105434625.82500003</v>
      </c>
      <c r="E200" s="62">
        <f t="shared" si="8"/>
        <v>106488479.95500004</v>
      </c>
      <c r="F200" s="32"/>
      <c r="G200" s="32"/>
      <c r="I200" s="33">
        <v>2480393.2349214656</v>
      </c>
      <c r="K200" s="33">
        <v>2324498.44</v>
      </c>
      <c r="M200" s="33">
        <v>2937005.375</v>
      </c>
    </row>
    <row r="201" spans="2:13">
      <c r="B201" s="32">
        <v>41723</v>
      </c>
      <c r="C201" s="62">
        <f t="shared" si="6"/>
        <v>86449771.316544443</v>
      </c>
      <c r="D201" s="62">
        <f t="shared" si="7"/>
        <v>105437635.32500003</v>
      </c>
      <c r="E201" s="62">
        <f t="shared" si="8"/>
        <v>106437696.33000004</v>
      </c>
      <c r="F201" s="32"/>
      <c r="G201" s="32"/>
      <c r="I201" s="33">
        <v>-108409.40575916228</v>
      </c>
      <c r="K201" s="33">
        <v>3009.5</v>
      </c>
      <c r="M201" s="33">
        <v>-50783.625</v>
      </c>
    </row>
    <row r="202" spans="2:13">
      <c r="B202" s="32">
        <v>41724</v>
      </c>
      <c r="C202" s="62">
        <f t="shared" si="6"/>
        <v>89309634.982774809</v>
      </c>
      <c r="D202" s="62">
        <f t="shared" si="7"/>
        <v>107896392.70000003</v>
      </c>
      <c r="E202" s="62">
        <f t="shared" si="8"/>
        <v>108596458.20500004</v>
      </c>
      <c r="F202" s="32"/>
      <c r="G202" s="32"/>
      <c r="I202" s="33">
        <v>2859863.6662303661</v>
      </c>
      <c r="K202" s="33">
        <v>2458757.375</v>
      </c>
      <c r="M202" s="33">
        <v>2158761.875</v>
      </c>
    </row>
    <row r="203" spans="2:13">
      <c r="B203" s="32">
        <v>41725</v>
      </c>
      <c r="C203" s="62">
        <f t="shared" si="6"/>
        <v>90418988.294293135</v>
      </c>
      <c r="D203" s="62">
        <f t="shared" si="7"/>
        <v>109980957.70000003</v>
      </c>
      <c r="E203" s="62">
        <f t="shared" si="8"/>
        <v>110639662.39500004</v>
      </c>
      <c r="F203" s="32"/>
      <c r="G203" s="32"/>
      <c r="I203" s="33">
        <v>1109353.3115183245</v>
      </c>
      <c r="K203" s="33">
        <v>2084565</v>
      </c>
      <c r="M203" s="33">
        <v>2043204.19</v>
      </c>
    </row>
    <row r="204" spans="2:13">
      <c r="B204" s="32">
        <v>41726</v>
      </c>
      <c r="C204" s="62">
        <f t="shared" si="6"/>
        <v>90341054.623507798</v>
      </c>
      <c r="D204" s="62">
        <f t="shared" si="7"/>
        <v>110174094.76000004</v>
      </c>
      <c r="E204" s="62">
        <f t="shared" si="8"/>
        <v>110826986.39500004</v>
      </c>
      <c r="F204" s="32"/>
      <c r="G204" s="32"/>
      <c r="I204" s="33">
        <v>-77933.670785340306</v>
      </c>
      <c r="K204" s="33">
        <v>193137.06</v>
      </c>
      <c r="M204" s="33">
        <v>187324</v>
      </c>
    </row>
    <row r="205" spans="2:13">
      <c r="B205" s="32">
        <v>41729</v>
      </c>
      <c r="C205" s="62">
        <f t="shared" ref="C205:C268" si="9">C204+I205</f>
        <v>89669014.504397854</v>
      </c>
      <c r="D205" s="62">
        <f t="shared" ref="D205:D268" si="10">D204+K205</f>
        <v>109194132.88500004</v>
      </c>
      <c r="E205" s="62">
        <f t="shared" ref="E205:E268" si="11">E204+M205</f>
        <v>109728704.52000004</v>
      </c>
      <c r="F205" s="32"/>
      <c r="G205" s="32"/>
      <c r="I205" s="33">
        <v>-672040.11910994758</v>
      </c>
      <c r="K205" s="33">
        <v>-979961.875</v>
      </c>
      <c r="M205" s="33">
        <v>-1098281.875</v>
      </c>
    </row>
    <row r="206" spans="2:13">
      <c r="B206" s="32">
        <v>41730</v>
      </c>
      <c r="C206" s="62">
        <f t="shared" si="9"/>
        <v>89351722.743926644</v>
      </c>
      <c r="D206" s="62">
        <f t="shared" si="10"/>
        <v>110016927.01000004</v>
      </c>
      <c r="E206" s="62">
        <f t="shared" si="11"/>
        <v>110587079.02000004</v>
      </c>
      <c r="F206" s="32"/>
      <c r="G206" s="32"/>
      <c r="I206" s="33">
        <v>-317291.76047120412</v>
      </c>
      <c r="K206" s="33">
        <v>822794.125</v>
      </c>
      <c r="M206" s="33">
        <v>858374.5</v>
      </c>
    </row>
    <row r="207" spans="2:13">
      <c r="B207" s="32">
        <v>41731</v>
      </c>
      <c r="C207" s="62">
        <f t="shared" si="9"/>
        <v>88847168.466439739</v>
      </c>
      <c r="D207" s="62">
        <f t="shared" si="10"/>
        <v>109665757.13500004</v>
      </c>
      <c r="E207" s="62">
        <f t="shared" si="11"/>
        <v>110108956.33500004</v>
      </c>
      <c r="F207" s="32"/>
      <c r="G207" s="32"/>
      <c r="I207" s="33">
        <v>-504554.27748691093</v>
      </c>
      <c r="K207" s="33">
        <v>-351169.875</v>
      </c>
      <c r="M207" s="33">
        <v>-478122.685</v>
      </c>
    </row>
    <row r="208" spans="2:13">
      <c r="B208" s="32">
        <v>41732</v>
      </c>
      <c r="C208" s="62">
        <f t="shared" si="9"/>
        <v>89000129.945497334</v>
      </c>
      <c r="D208" s="62">
        <f t="shared" si="10"/>
        <v>110463301.51000004</v>
      </c>
      <c r="E208" s="62">
        <f t="shared" si="11"/>
        <v>111069014.40000004</v>
      </c>
      <c r="F208" s="32"/>
      <c r="G208" s="32"/>
      <c r="I208" s="33">
        <v>152961.47905759161</v>
      </c>
      <c r="K208" s="33">
        <v>797544.375</v>
      </c>
      <c r="M208" s="33">
        <v>960058.06499999994</v>
      </c>
    </row>
    <row r="209" spans="2:13">
      <c r="B209" s="32">
        <v>41733</v>
      </c>
      <c r="C209" s="62">
        <f t="shared" si="9"/>
        <v>88407629.26680623</v>
      </c>
      <c r="D209" s="62">
        <f t="shared" si="10"/>
        <v>110243710.01000004</v>
      </c>
      <c r="E209" s="62">
        <f t="shared" si="11"/>
        <v>110708002.46500003</v>
      </c>
      <c r="F209" s="32"/>
      <c r="G209" s="32"/>
      <c r="I209" s="33">
        <v>-592500.67869109951</v>
      </c>
      <c r="K209" s="33">
        <v>-219591.5</v>
      </c>
      <c r="M209" s="33">
        <v>-361011.935</v>
      </c>
    </row>
    <row r="210" spans="2:13">
      <c r="B210" s="32">
        <v>41736</v>
      </c>
      <c r="C210" s="62">
        <f t="shared" si="9"/>
        <v>87727343.121518269</v>
      </c>
      <c r="D210" s="62">
        <f t="shared" si="10"/>
        <v>108352718.57000004</v>
      </c>
      <c r="E210" s="62">
        <f t="shared" si="11"/>
        <v>109018951.84000003</v>
      </c>
      <c r="F210" s="32"/>
      <c r="G210" s="32"/>
      <c r="I210" s="33">
        <v>-680286.14528795797</v>
      </c>
      <c r="K210" s="33">
        <v>-1890991.44</v>
      </c>
      <c r="M210" s="33">
        <v>-1689050.625</v>
      </c>
    </row>
    <row r="211" spans="2:13">
      <c r="B211" s="32">
        <v>41737</v>
      </c>
      <c r="C211" s="62">
        <f t="shared" si="9"/>
        <v>86642426.679738164</v>
      </c>
      <c r="D211" s="62">
        <f t="shared" si="10"/>
        <v>107324519.01000004</v>
      </c>
      <c r="E211" s="62">
        <f t="shared" si="11"/>
        <v>108115771.40500003</v>
      </c>
      <c r="F211" s="32"/>
      <c r="G211" s="32"/>
      <c r="I211" s="33">
        <v>-1084916.4417801045</v>
      </c>
      <c r="K211" s="33">
        <v>-1028199.56</v>
      </c>
      <c r="M211" s="33">
        <v>-903180.43500000006</v>
      </c>
    </row>
    <row r="212" spans="2:13">
      <c r="B212" s="32">
        <v>41738</v>
      </c>
      <c r="C212" s="62">
        <f t="shared" si="9"/>
        <v>85852689.296230316</v>
      </c>
      <c r="D212" s="62">
        <f t="shared" si="10"/>
        <v>105994295.38500004</v>
      </c>
      <c r="E212" s="62">
        <f t="shared" si="11"/>
        <v>106785547.78000003</v>
      </c>
      <c r="F212" s="32"/>
      <c r="G212" s="32"/>
      <c r="I212" s="33">
        <v>-789737.38350785326</v>
      </c>
      <c r="K212" s="33">
        <v>-1330223.625</v>
      </c>
      <c r="M212" s="33">
        <v>-1330223.625</v>
      </c>
    </row>
    <row r="213" spans="2:13">
      <c r="B213" s="32">
        <v>41739</v>
      </c>
      <c r="C213" s="62">
        <f t="shared" si="9"/>
        <v>84927858.119528741</v>
      </c>
      <c r="D213" s="62">
        <f t="shared" si="10"/>
        <v>105158081.32500003</v>
      </c>
      <c r="E213" s="62">
        <f t="shared" si="11"/>
        <v>105843405.15500003</v>
      </c>
      <c r="F213" s="32"/>
      <c r="G213" s="32"/>
      <c r="I213" s="33">
        <v>-924831.17670157051</v>
      </c>
      <c r="K213" s="33">
        <v>-836214.06</v>
      </c>
      <c r="M213" s="33">
        <v>-942142.625</v>
      </c>
    </row>
    <row r="214" spans="2:13">
      <c r="B214" s="32">
        <v>41740</v>
      </c>
      <c r="C214" s="62">
        <f t="shared" si="9"/>
        <v>83184963.378691047</v>
      </c>
      <c r="D214" s="62">
        <f t="shared" si="10"/>
        <v>103880708.95000003</v>
      </c>
      <c r="E214" s="62">
        <f t="shared" si="11"/>
        <v>104514082.59500003</v>
      </c>
      <c r="F214" s="32"/>
      <c r="G214" s="32"/>
      <c r="I214" s="33">
        <v>-1742894.740837696</v>
      </c>
      <c r="K214" s="33">
        <v>-1277372.375</v>
      </c>
      <c r="M214" s="33">
        <v>-1329322.56</v>
      </c>
    </row>
    <row r="215" spans="2:13">
      <c r="B215" s="32">
        <v>41743</v>
      </c>
      <c r="C215" s="62">
        <f t="shared" si="9"/>
        <v>82597277.609057546</v>
      </c>
      <c r="D215" s="62">
        <f t="shared" si="10"/>
        <v>103134884.20000003</v>
      </c>
      <c r="E215" s="62">
        <f t="shared" si="11"/>
        <v>103664335.34500003</v>
      </c>
      <c r="F215" s="32"/>
      <c r="G215" s="32"/>
      <c r="I215" s="33">
        <v>-587685.76963350782</v>
      </c>
      <c r="K215" s="33">
        <v>-745824.75</v>
      </c>
      <c r="M215" s="33">
        <v>-849747.25</v>
      </c>
    </row>
    <row r="216" spans="2:13">
      <c r="B216" s="32">
        <v>41744</v>
      </c>
      <c r="C216" s="62">
        <f t="shared" si="9"/>
        <v>83822984.749790534</v>
      </c>
      <c r="D216" s="62">
        <f t="shared" si="10"/>
        <v>104644202.45000003</v>
      </c>
      <c r="E216" s="62">
        <f t="shared" si="11"/>
        <v>105569742.72000003</v>
      </c>
      <c r="F216" s="32"/>
      <c r="G216" s="32"/>
      <c r="I216" s="33">
        <v>1225707.1407329843</v>
      </c>
      <c r="K216" s="33">
        <v>1509318.25</v>
      </c>
      <c r="M216" s="33">
        <v>1905407.375</v>
      </c>
    </row>
    <row r="217" spans="2:13">
      <c r="B217" s="32">
        <v>41745</v>
      </c>
      <c r="C217" s="62">
        <f t="shared" si="9"/>
        <v>81825029.337486863</v>
      </c>
      <c r="D217" s="62">
        <f t="shared" si="10"/>
        <v>102729364.76500003</v>
      </c>
      <c r="E217" s="62">
        <f t="shared" si="11"/>
        <v>103361553.16000003</v>
      </c>
      <c r="F217" s="32"/>
      <c r="G217" s="32"/>
      <c r="I217" s="33">
        <v>-1997955.4123036647</v>
      </c>
      <c r="K217" s="33">
        <v>-1914837.6850000001</v>
      </c>
      <c r="M217" s="33">
        <v>-2208189.56</v>
      </c>
    </row>
    <row r="218" spans="2:13">
      <c r="B218" s="32">
        <v>41746</v>
      </c>
      <c r="C218" s="62">
        <f t="shared" si="9"/>
        <v>83000943.562617749</v>
      </c>
      <c r="D218" s="62">
        <f t="shared" si="10"/>
        <v>104278151.01500003</v>
      </c>
      <c r="E218" s="62">
        <f t="shared" si="11"/>
        <v>105093927.97000003</v>
      </c>
      <c r="F218" s="32"/>
      <c r="G218" s="32"/>
      <c r="I218" s="33">
        <v>1175914.2251308898</v>
      </c>
      <c r="K218" s="33">
        <v>1548786.25</v>
      </c>
      <c r="M218" s="33">
        <v>1732374.81</v>
      </c>
    </row>
    <row r="219" spans="2:13">
      <c r="B219" s="32">
        <v>41747</v>
      </c>
      <c r="C219" s="62">
        <f t="shared" si="9"/>
        <v>84036967.356439739</v>
      </c>
      <c r="D219" s="62">
        <f t="shared" si="10"/>
        <v>104927538.32500003</v>
      </c>
      <c r="E219" s="62">
        <f t="shared" si="11"/>
        <v>105993320.53000003</v>
      </c>
      <c r="F219" s="32"/>
      <c r="G219" s="32"/>
      <c r="I219" s="33">
        <v>1036023.7938219893</v>
      </c>
      <c r="K219" s="33">
        <v>649387.31000000006</v>
      </c>
      <c r="M219" s="33">
        <v>899392.56</v>
      </c>
    </row>
    <row r="220" spans="2:13">
      <c r="B220" s="32">
        <v>41750</v>
      </c>
      <c r="C220" s="62">
        <f t="shared" si="9"/>
        <v>84130450.112355962</v>
      </c>
      <c r="D220" s="62">
        <f t="shared" si="10"/>
        <v>105146646.13500004</v>
      </c>
      <c r="E220" s="62">
        <f t="shared" si="11"/>
        <v>106147963.34000003</v>
      </c>
      <c r="F220" s="32"/>
      <c r="G220" s="32"/>
      <c r="I220" s="33">
        <v>93482.755916230351</v>
      </c>
      <c r="K220" s="33">
        <v>219107.81</v>
      </c>
      <c r="M220" s="33">
        <v>154642.81</v>
      </c>
    </row>
    <row r="221" spans="2:13">
      <c r="B221" s="32">
        <v>41751</v>
      </c>
      <c r="C221" s="62">
        <f t="shared" si="9"/>
        <v>84994065.468376905</v>
      </c>
      <c r="D221" s="62">
        <f t="shared" si="10"/>
        <v>106875800.01000004</v>
      </c>
      <c r="E221" s="62">
        <f t="shared" si="11"/>
        <v>107948195.46500003</v>
      </c>
      <c r="F221" s="32"/>
      <c r="G221" s="32"/>
      <c r="I221" s="33">
        <v>863615.35602094233</v>
      </c>
      <c r="K221" s="33">
        <v>1729153.875</v>
      </c>
      <c r="M221" s="33">
        <v>1800232.125</v>
      </c>
    </row>
    <row r="222" spans="2:13">
      <c r="B222" s="32">
        <v>41752</v>
      </c>
      <c r="C222" s="62">
        <f t="shared" si="9"/>
        <v>84299815.399005175</v>
      </c>
      <c r="D222" s="62">
        <f t="shared" si="10"/>
        <v>106020567.76000004</v>
      </c>
      <c r="E222" s="62">
        <f t="shared" si="11"/>
        <v>106901517.65500003</v>
      </c>
      <c r="F222" s="32"/>
      <c r="G222" s="32"/>
      <c r="I222" s="33">
        <v>-694250.06937172764</v>
      </c>
      <c r="K222" s="33">
        <v>-855232.25</v>
      </c>
      <c r="M222" s="33">
        <v>-1046677.81</v>
      </c>
    </row>
    <row r="223" spans="2:13">
      <c r="B223" s="32">
        <v>41753</v>
      </c>
      <c r="C223" s="62">
        <f t="shared" si="9"/>
        <v>83497890.519424021</v>
      </c>
      <c r="D223" s="62">
        <f t="shared" si="10"/>
        <v>104855575.94500004</v>
      </c>
      <c r="E223" s="62">
        <f t="shared" si="11"/>
        <v>105607595.09000003</v>
      </c>
      <c r="F223" s="32"/>
      <c r="G223" s="32"/>
      <c r="I223" s="33">
        <v>-801924.87958115176</v>
      </c>
      <c r="K223" s="33">
        <v>-1164991.8149999999</v>
      </c>
      <c r="M223" s="33">
        <v>-1293922.5649999999</v>
      </c>
    </row>
    <row r="224" spans="2:13">
      <c r="B224" s="32">
        <v>41754</v>
      </c>
      <c r="C224" s="62">
        <f t="shared" si="9"/>
        <v>84240978.107748628</v>
      </c>
      <c r="D224" s="62">
        <f t="shared" si="10"/>
        <v>104638795.57000004</v>
      </c>
      <c r="E224" s="62">
        <f t="shared" si="11"/>
        <v>104976337.71500003</v>
      </c>
      <c r="F224" s="32"/>
      <c r="G224" s="32"/>
      <c r="I224" s="33">
        <v>743087.58832460723</v>
      </c>
      <c r="K224" s="33">
        <v>-216780.375</v>
      </c>
      <c r="M224" s="33">
        <v>-631257.375</v>
      </c>
    </row>
    <row r="225" spans="2:13">
      <c r="B225" s="32">
        <v>41757</v>
      </c>
      <c r="C225" s="62">
        <f t="shared" si="9"/>
        <v>83795316.779214591</v>
      </c>
      <c r="D225" s="62">
        <f t="shared" si="10"/>
        <v>104419445.94500004</v>
      </c>
      <c r="E225" s="62">
        <f t="shared" si="11"/>
        <v>104705055.90000004</v>
      </c>
      <c r="F225" s="32"/>
      <c r="G225" s="32"/>
      <c r="I225" s="33">
        <v>-445661.32853403135</v>
      </c>
      <c r="K225" s="33">
        <v>-219349.625</v>
      </c>
      <c r="M225" s="33">
        <v>-271281.815</v>
      </c>
    </row>
    <row r="226" spans="2:13">
      <c r="B226" s="32">
        <v>41758</v>
      </c>
      <c r="C226" s="62">
        <f t="shared" si="9"/>
        <v>83613807.991884753</v>
      </c>
      <c r="D226" s="62">
        <f t="shared" si="10"/>
        <v>103752979.82000004</v>
      </c>
      <c r="E226" s="62">
        <f t="shared" si="11"/>
        <v>103847231.21500003</v>
      </c>
      <c r="F226" s="32"/>
      <c r="G226" s="32"/>
      <c r="I226" s="33">
        <v>-181508.78732984292</v>
      </c>
      <c r="K226" s="33">
        <v>-666466.125</v>
      </c>
      <c r="M226" s="33">
        <v>-857824.68500000006</v>
      </c>
    </row>
    <row r="227" spans="2:13">
      <c r="B227" s="32">
        <v>41759</v>
      </c>
      <c r="C227" s="62">
        <f t="shared" si="9"/>
        <v>85150827.111675322</v>
      </c>
      <c r="D227" s="62">
        <f t="shared" si="10"/>
        <v>106383739.32000004</v>
      </c>
      <c r="E227" s="62">
        <f t="shared" si="11"/>
        <v>106463565.09000003</v>
      </c>
      <c r="F227" s="32"/>
      <c r="G227" s="32"/>
      <c r="I227" s="33">
        <v>1537019.1197905757</v>
      </c>
      <c r="K227" s="33">
        <v>2630759.5</v>
      </c>
      <c r="M227" s="33">
        <v>2616333.875</v>
      </c>
    </row>
    <row r="228" spans="2:13">
      <c r="B228" s="32">
        <v>41761</v>
      </c>
      <c r="C228" s="62">
        <f t="shared" si="9"/>
        <v>85605399.217696264</v>
      </c>
      <c r="D228" s="62">
        <f t="shared" si="10"/>
        <v>107307816.94500004</v>
      </c>
      <c r="E228" s="62">
        <f t="shared" si="11"/>
        <v>107348227.96500003</v>
      </c>
      <c r="F228" s="32"/>
      <c r="G228" s="32"/>
      <c r="I228" s="33">
        <v>454572.10602094233</v>
      </c>
      <c r="K228" s="33">
        <v>924077.625</v>
      </c>
      <c r="M228" s="33">
        <v>884662.875</v>
      </c>
    </row>
    <row r="229" spans="2:13">
      <c r="B229" s="32">
        <v>41766</v>
      </c>
      <c r="C229" s="62">
        <f t="shared" si="9"/>
        <v>87856419.813926637</v>
      </c>
      <c r="D229" s="62">
        <f t="shared" si="10"/>
        <v>110104268.38500004</v>
      </c>
      <c r="E229" s="62">
        <f t="shared" si="11"/>
        <v>109982164.21500003</v>
      </c>
      <c r="F229" s="32"/>
      <c r="G229" s="32"/>
      <c r="I229" s="33">
        <v>2251020.5962303663</v>
      </c>
      <c r="K229" s="33">
        <v>2796451.44</v>
      </c>
      <c r="M229" s="33">
        <v>2633936.25</v>
      </c>
    </row>
    <row r="230" spans="2:13">
      <c r="B230" s="32">
        <v>41767</v>
      </c>
      <c r="C230" s="62">
        <f t="shared" si="9"/>
        <v>88188629.474921405</v>
      </c>
      <c r="D230" s="62">
        <f t="shared" si="10"/>
        <v>109760330.51000004</v>
      </c>
      <c r="E230" s="62">
        <f t="shared" si="11"/>
        <v>109686335.40000004</v>
      </c>
      <c r="F230" s="32"/>
      <c r="G230" s="32"/>
      <c r="I230" s="33">
        <v>332209.66099476436</v>
      </c>
      <c r="K230" s="33">
        <v>-343937.875</v>
      </c>
      <c r="M230" s="33">
        <v>-295828.815</v>
      </c>
    </row>
    <row r="231" spans="2:13">
      <c r="B231" s="32">
        <v>41768</v>
      </c>
      <c r="C231" s="62">
        <f t="shared" si="9"/>
        <v>86348820.150942355</v>
      </c>
      <c r="D231" s="62">
        <f t="shared" si="10"/>
        <v>107806746.32500003</v>
      </c>
      <c r="E231" s="62">
        <f t="shared" si="11"/>
        <v>107516442.15000004</v>
      </c>
      <c r="F231" s="32"/>
      <c r="G231" s="32"/>
      <c r="I231" s="33">
        <v>-1839809.3239790574</v>
      </c>
      <c r="K231" s="33">
        <v>-1953584.1850000001</v>
      </c>
      <c r="M231" s="33">
        <v>-2169893.25</v>
      </c>
    </row>
    <row r="232" spans="2:13">
      <c r="B232" s="32">
        <v>41771</v>
      </c>
      <c r="C232" s="62">
        <f t="shared" si="9"/>
        <v>86418849.236701518</v>
      </c>
      <c r="D232" s="62">
        <f t="shared" si="10"/>
        <v>107224333.38500004</v>
      </c>
      <c r="E232" s="62">
        <f t="shared" si="11"/>
        <v>106915796.21000004</v>
      </c>
      <c r="F232" s="32"/>
      <c r="G232" s="32"/>
      <c r="I232" s="33">
        <v>70029.085759162292</v>
      </c>
      <c r="K232" s="33">
        <v>-582412.93999999994</v>
      </c>
      <c r="M232" s="33">
        <v>-600645.93999999994</v>
      </c>
    </row>
    <row r="233" spans="2:13">
      <c r="B233" s="32">
        <v>41772</v>
      </c>
      <c r="C233" s="62">
        <f t="shared" si="9"/>
        <v>91382573.757015646</v>
      </c>
      <c r="D233" s="62">
        <f t="shared" si="10"/>
        <v>110610650.63500004</v>
      </c>
      <c r="E233" s="62">
        <f t="shared" si="11"/>
        <v>110475192.52000004</v>
      </c>
      <c r="F233" s="32"/>
      <c r="G233" s="32"/>
      <c r="I233" s="33">
        <v>4963724.5203141347</v>
      </c>
      <c r="K233" s="33">
        <v>3386317.25</v>
      </c>
      <c r="M233" s="33">
        <v>3559396.31</v>
      </c>
    </row>
    <row r="234" spans="2:13">
      <c r="B234" s="32">
        <v>41773</v>
      </c>
      <c r="C234" s="62">
        <f t="shared" si="9"/>
        <v>91796780.62413606</v>
      </c>
      <c r="D234" s="62">
        <f t="shared" si="10"/>
        <v>111141073.38500004</v>
      </c>
      <c r="E234" s="62">
        <f t="shared" si="11"/>
        <v>110980624.27000004</v>
      </c>
      <c r="F234" s="32"/>
      <c r="G234" s="32"/>
      <c r="I234" s="33">
        <v>414206.86712041881</v>
      </c>
      <c r="K234" s="33">
        <v>530422.75</v>
      </c>
      <c r="M234" s="33">
        <v>505431.75</v>
      </c>
    </row>
    <row r="235" spans="2:13">
      <c r="B235" s="32">
        <v>41774</v>
      </c>
      <c r="C235" s="62">
        <f t="shared" si="9"/>
        <v>90465493.414711982</v>
      </c>
      <c r="D235" s="62">
        <f t="shared" si="10"/>
        <v>109546343.88500004</v>
      </c>
      <c r="E235" s="62">
        <f t="shared" si="11"/>
        <v>109256937.77000004</v>
      </c>
      <c r="F235" s="32"/>
      <c r="G235" s="32"/>
      <c r="I235" s="33">
        <v>-1331287.2094240836</v>
      </c>
      <c r="K235" s="33">
        <v>-1594729.5</v>
      </c>
      <c r="M235" s="33">
        <v>-1723686.5</v>
      </c>
    </row>
    <row r="236" spans="2:13">
      <c r="B236" s="32">
        <v>41775</v>
      </c>
      <c r="C236" s="62">
        <f t="shared" si="9"/>
        <v>89278893.668638676</v>
      </c>
      <c r="D236" s="62">
        <f t="shared" si="10"/>
        <v>108062230.38500004</v>
      </c>
      <c r="E236" s="62">
        <f t="shared" si="11"/>
        <v>107733358.89500004</v>
      </c>
      <c r="F236" s="32"/>
      <c r="G236" s="32"/>
      <c r="I236" s="33">
        <v>-1186599.7460732984</v>
      </c>
      <c r="K236" s="33">
        <v>-1484113.5</v>
      </c>
      <c r="M236" s="33">
        <v>-1523578.875</v>
      </c>
    </row>
    <row r="237" spans="2:13">
      <c r="B237" s="32">
        <v>41778</v>
      </c>
      <c r="C237" s="62">
        <f t="shared" si="9"/>
        <v>89991007.536439717</v>
      </c>
      <c r="D237" s="62">
        <f t="shared" si="10"/>
        <v>108807734.19500004</v>
      </c>
      <c r="E237" s="62">
        <f t="shared" si="11"/>
        <v>108537431.77000004</v>
      </c>
      <c r="F237" s="32"/>
      <c r="G237" s="32"/>
      <c r="I237" s="33">
        <v>712113.86780104705</v>
      </c>
      <c r="K237" s="33">
        <v>745503.81</v>
      </c>
      <c r="M237" s="33">
        <v>804072.875</v>
      </c>
    </row>
    <row r="238" spans="2:13">
      <c r="B238" s="32">
        <v>41779</v>
      </c>
      <c r="C238" s="62">
        <f t="shared" si="9"/>
        <v>88571073.472303584</v>
      </c>
      <c r="D238" s="62">
        <f t="shared" si="10"/>
        <v>107252471.57000004</v>
      </c>
      <c r="E238" s="62">
        <f t="shared" si="11"/>
        <v>106790721.71000004</v>
      </c>
      <c r="F238" s="32"/>
      <c r="G238" s="32"/>
      <c r="I238" s="33">
        <v>-1419934.0641361254</v>
      </c>
      <c r="K238" s="33">
        <v>-1555262.625</v>
      </c>
      <c r="M238" s="33">
        <v>-1746710.06</v>
      </c>
    </row>
    <row r="239" spans="2:13">
      <c r="B239" s="32">
        <v>41780</v>
      </c>
      <c r="C239" s="62">
        <f t="shared" si="9"/>
        <v>91624387.352513015</v>
      </c>
      <c r="D239" s="62">
        <f t="shared" si="10"/>
        <v>110397841.88500004</v>
      </c>
      <c r="E239" s="62">
        <f t="shared" si="11"/>
        <v>110661105.15000004</v>
      </c>
      <c r="F239" s="32"/>
      <c r="G239" s="32"/>
      <c r="I239" s="33">
        <v>3053313.8802094236</v>
      </c>
      <c r="K239" s="33">
        <v>3145370.3149999999</v>
      </c>
      <c r="M239" s="33">
        <v>3870383.44</v>
      </c>
    </row>
    <row r="240" spans="2:13">
      <c r="B240" s="32">
        <v>41781</v>
      </c>
      <c r="C240" s="62">
        <f t="shared" si="9"/>
        <v>90226168.756963283</v>
      </c>
      <c r="D240" s="62">
        <f t="shared" si="10"/>
        <v>108586538.57500003</v>
      </c>
      <c r="E240" s="62">
        <f t="shared" si="11"/>
        <v>108949812.71500003</v>
      </c>
      <c r="F240" s="32"/>
      <c r="G240" s="32"/>
      <c r="I240" s="33">
        <v>-1398218.595549738</v>
      </c>
      <c r="K240" s="33">
        <v>-1811303.31</v>
      </c>
      <c r="M240" s="33">
        <v>-1711292.4350000001</v>
      </c>
    </row>
    <row r="241" spans="2:13">
      <c r="B241" s="32">
        <v>41782</v>
      </c>
      <c r="C241" s="62">
        <f t="shared" si="9"/>
        <v>89628683.2831413</v>
      </c>
      <c r="D241" s="62">
        <f t="shared" si="10"/>
        <v>108268100.82500003</v>
      </c>
      <c r="E241" s="62">
        <f t="shared" si="11"/>
        <v>108502412.71500003</v>
      </c>
      <c r="F241" s="32"/>
      <c r="G241" s="32"/>
      <c r="I241" s="33">
        <v>-597485.47382198949</v>
      </c>
      <c r="K241" s="33">
        <v>-318437.75</v>
      </c>
      <c r="M241" s="33">
        <v>-447400</v>
      </c>
    </row>
    <row r="242" spans="2:13">
      <c r="B242" s="32">
        <v>41785</v>
      </c>
      <c r="C242" s="62">
        <f t="shared" si="9"/>
        <v>89267172.21376957</v>
      </c>
      <c r="D242" s="62">
        <f t="shared" si="10"/>
        <v>108896354.39000003</v>
      </c>
      <c r="E242" s="62">
        <f t="shared" si="11"/>
        <v>108939207.96500003</v>
      </c>
      <c r="F242" s="32"/>
      <c r="G242" s="32"/>
      <c r="I242" s="33">
        <v>-361511.0693717277</v>
      </c>
      <c r="K242" s="33">
        <v>628253.56499999994</v>
      </c>
      <c r="M242" s="33">
        <v>436795.25</v>
      </c>
    </row>
    <row r="243" spans="2:13">
      <c r="B243" s="32">
        <v>41786</v>
      </c>
      <c r="C243" s="62">
        <f t="shared" si="9"/>
        <v>93851795.479476377</v>
      </c>
      <c r="D243" s="62">
        <f t="shared" si="10"/>
        <v>112793883.01500003</v>
      </c>
      <c r="E243" s="62">
        <f t="shared" si="11"/>
        <v>113586725.71500003</v>
      </c>
      <c r="F243" s="32"/>
      <c r="G243" s="32"/>
      <c r="I243" s="33">
        <v>4584623.2657068055</v>
      </c>
      <c r="K243" s="33">
        <v>3897528.625</v>
      </c>
      <c r="M243" s="33">
        <v>4647517.75</v>
      </c>
    </row>
    <row r="244" spans="2:13">
      <c r="B244" s="32">
        <v>41787</v>
      </c>
      <c r="C244" s="62">
        <f t="shared" si="9"/>
        <v>94008780.84204182</v>
      </c>
      <c r="D244" s="62">
        <f t="shared" si="10"/>
        <v>113482805.45500003</v>
      </c>
      <c r="E244" s="62">
        <f t="shared" si="11"/>
        <v>114550658.28000003</v>
      </c>
      <c r="F244" s="32"/>
      <c r="G244" s="32"/>
      <c r="I244" s="33">
        <v>156985.36256544502</v>
      </c>
      <c r="K244" s="33">
        <v>688922.44</v>
      </c>
      <c r="M244" s="33">
        <v>963932.56499999994</v>
      </c>
    </row>
    <row r="245" spans="2:13">
      <c r="B245" s="32">
        <v>41788</v>
      </c>
      <c r="C245" s="62">
        <f t="shared" si="9"/>
        <v>93789170.204607263</v>
      </c>
      <c r="D245" s="62">
        <f t="shared" si="10"/>
        <v>113424907.20500003</v>
      </c>
      <c r="E245" s="62">
        <f t="shared" si="11"/>
        <v>114415785.84000003</v>
      </c>
      <c r="F245" s="32"/>
      <c r="G245" s="32"/>
      <c r="I245" s="33">
        <v>-219610.63743455496</v>
      </c>
      <c r="K245" s="33">
        <v>-57898.25</v>
      </c>
      <c r="M245" s="33">
        <v>-134872.44</v>
      </c>
    </row>
    <row r="246" spans="2:13">
      <c r="B246" s="32">
        <v>41789</v>
      </c>
      <c r="C246" s="62">
        <f t="shared" si="9"/>
        <v>94304839.95329836</v>
      </c>
      <c r="D246" s="62">
        <f t="shared" si="10"/>
        <v>114978260.14500003</v>
      </c>
      <c r="E246" s="62">
        <f t="shared" si="11"/>
        <v>115813226.71500003</v>
      </c>
      <c r="F246" s="32"/>
      <c r="G246" s="32"/>
      <c r="I246" s="33">
        <v>515669.7486910994</v>
      </c>
      <c r="K246" s="33">
        <v>1553352.94</v>
      </c>
      <c r="M246" s="33">
        <v>1397440.875</v>
      </c>
    </row>
    <row r="247" spans="2:13">
      <c r="B247" s="32">
        <v>41792</v>
      </c>
      <c r="C247" s="62">
        <f t="shared" si="9"/>
        <v>94362241.811937109</v>
      </c>
      <c r="D247" s="62">
        <f t="shared" si="10"/>
        <v>114960594.08000003</v>
      </c>
      <c r="E247" s="62">
        <f t="shared" si="11"/>
        <v>115679136.09000003</v>
      </c>
      <c r="F247" s="32"/>
      <c r="G247" s="32"/>
      <c r="I247" s="33">
        <v>57401.858638743448</v>
      </c>
      <c r="K247" s="33">
        <v>-17666.064999999999</v>
      </c>
      <c r="M247" s="33">
        <v>-134090.625</v>
      </c>
    </row>
    <row r="248" spans="2:13">
      <c r="B248" s="32">
        <v>41793</v>
      </c>
      <c r="C248" s="62">
        <f t="shared" si="9"/>
        <v>95212982.824397847</v>
      </c>
      <c r="D248" s="62">
        <f t="shared" si="10"/>
        <v>115714845.45500003</v>
      </c>
      <c r="E248" s="62">
        <f t="shared" si="11"/>
        <v>116666976.77500004</v>
      </c>
      <c r="F248" s="32"/>
      <c r="G248" s="32"/>
      <c r="I248" s="33">
        <v>850741.01246073295</v>
      </c>
      <c r="K248" s="33">
        <v>754251.375</v>
      </c>
      <c r="M248" s="33">
        <v>987840.68500000006</v>
      </c>
    </row>
    <row r="249" spans="2:13">
      <c r="B249" s="32">
        <v>41795</v>
      </c>
      <c r="C249" s="62">
        <f t="shared" si="9"/>
        <v>95914335.366282657</v>
      </c>
      <c r="D249" s="62">
        <f t="shared" si="10"/>
        <v>117428923.89000003</v>
      </c>
      <c r="E249" s="62">
        <f t="shared" si="11"/>
        <v>118368537.02500004</v>
      </c>
      <c r="F249" s="32"/>
      <c r="G249" s="32"/>
      <c r="I249" s="33">
        <v>701352.54188481672</v>
      </c>
      <c r="K249" s="33">
        <v>1714078.4350000001</v>
      </c>
      <c r="M249" s="33">
        <v>1701560.25</v>
      </c>
    </row>
    <row r="250" spans="2:13">
      <c r="B250" s="32">
        <v>41799</v>
      </c>
      <c r="C250" s="62">
        <f t="shared" si="9"/>
        <v>96636120.652931869</v>
      </c>
      <c r="D250" s="62">
        <f t="shared" si="10"/>
        <v>118635729.89000003</v>
      </c>
      <c r="E250" s="62">
        <f t="shared" si="11"/>
        <v>119710884.77500004</v>
      </c>
      <c r="F250" s="32"/>
      <c r="G250" s="32"/>
      <c r="I250" s="33">
        <v>721785.28664921457</v>
      </c>
      <c r="K250" s="33">
        <v>1206806</v>
      </c>
      <c r="M250" s="33">
        <v>1342347.75</v>
      </c>
    </row>
    <row r="251" spans="2:13">
      <c r="B251" s="32">
        <v>41800</v>
      </c>
      <c r="C251" s="62">
        <f t="shared" si="9"/>
        <v>96342361.544921398</v>
      </c>
      <c r="D251" s="62">
        <f t="shared" si="10"/>
        <v>119037866.82500003</v>
      </c>
      <c r="E251" s="62">
        <f t="shared" si="11"/>
        <v>119673575.08500004</v>
      </c>
      <c r="F251" s="32"/>
      <c r="G251" s="32"/>
      <c r="I251" s="33">
        <v>-293759.10801047116</v>
      </c>
      <c r="K251" s="33">
        <v>402136.935</v>
      </c>
      <c r="M251" s="33">
        <v>-37309.69</v>
      </c>
    </row>
    <row r="252" spans="2:13">
      <c r="B252" s="32">
        <v>41801</v>
      </c>
      <c r="C252" s="62">
        <f t="shared" si="9"/>
        <v>96285105.076335013</v>
      </c>
      <c r="D252" s="62">
        <f t="shared" si="10"/>
        <v>119115520.45000003</v>
      </c>
      <c r="E252" s="62">
        <f t="shared" si="11"/>
        <v>119684785.77000004</v>
      </c>
      <c r="F252" s="32"/>
      <c r="G252" s="32"/>
      <c r="I252" s="33">
        <v>-57256.468586387426</v>
      </c>
      <c r="K252" s="33">
        <v>77653.625</v>
      </c>
      <c r="M252" s="33">
        <v>11210.684999999999</v>
      </c>
    </row>
    <row r="253" spans="2:13">
      <c r="B253" s="32">
        <v>41802</v>
      </c>
      <c r="C253" s="62">
        <f t="shared" si="9"/>
        <v>96267516.508272186</v>
      </c>
      <c r="D253" s="62">
        <f t="shared" si="10"/>
        <v>119648550.70000003</v>
      </c>
      <c r="E253" s="62">
        <f t="shared" si="11"/>
        <v>120011923.08500004</v>
      </c>
      <c r="F253" s="32"/>
      <c r="G253" s="32"/>
      <c r="I253" s="33">
        <v>-17588.568062827224</v>
      </c>
      <c r="K253" s="33">
        <v>533030.25</v>
      </c>
      <c r="M253" s="33">
        <v>327137.315</v>
      </c>
    </row>
    <row r="254" spans="2:13">
      <c r="B254" s="32">
        <v>41803</v>
      </c>
      <c r="C254" s="62">
        <f t="shared" si="9"/>
        <v>99921267.327015638</v>
      </c>
      <c r="D254" s="62">
        <f t="shared" si="10"/>
        <v>123285630.95000003</v>
      </c>
      <c r="E254" s="62">
        <f t="shared" si="11"/>
        <v>123386493.39500004</v>
      </c>
      <c r="F254" s="32"/>
      <c r="G254" s="32"/>
      <c r="I254" s="33">
        <v>3653750.8187434552</v>
      </c>
      <c r="K254" s="33">
        <v>3637080.25</v>
      </c>
      <c r="M254" s="33">
        <v>3374570.31</v>
      </c>
    </row>
    <row r="255" spans="2:13">
      <c r="B255" s="32">
        <v>41806</v>
      </c>
      <c r="C255" s="62">
        <f t="shared" si="9"/>
        <v>99021928.717696264</v>
      </c>
      <c r="D255" s="62">
        <f t="shared" si="10"/>
        <v>122750892.76500003</v>
      </c>
      <c r="E255" s="62">
        <f t="shared" si="11"/>
        <v>122685352.39500004</v>
      </c>
      <c r="F255" s="32"/>
      <c r="G255" s="32"/>
      <c r="I255" s="33">
        <v>-899338.60931937164</v>
      </c>
      <c r="K255" s="33">
        <v>-534738.18500000006</v>
      </c>
      <c r="M255" s="33">
        <v>-701141</v>
      </c>
    </row>
    <row r="256" spans="2:13">
      <c r="B256" s="32">
        <v>41807</v>
      </c>
      <c r="C256" s="62">
        <f t="shared" si="9"/>
        <v>99262832.321780041</v>
      </c>
      <c r="D256" s="62">
        <f t="shared" si="10"/>
        <v>123091105.07500003</v>
      </c>
      <c r="E256" s="62">
        <f t="shared" si="11"/>
        <v>122971651.95500004</v>
      </c>
      <c r="F256" s="32"/>
      <c r="G256" s="32"/>
      <c r="I256" s="33">
        <v>240903.60408376961</v>
      </c>
      <c r="K256" s="33">
        <v>340212.31</v>
      </c>
      <c r="M256" s="33">
        <v>286299.56</v>
      </c>
    </row>
    <row r="257" spans="2:13">
      <c r="B257" s="32">
        <v>41808</v>
      </c>
      <c r="C257" s="62">
        <f t="shared" si="9"/>
        <v>99413887.594711974</v>
      </c>
      <c r="D257" s="62">
        <f t="shared" si="10"/>
        <v>122982912.88500004</v>
      </c>
      <c r="E257" s="62">
        <f t="shared" si="11"/>
        <v>123022054.33000004</v>
      </c>
      <c r="F257" s="32"/>
      <c r="G257" s="32"/>
      <c r="I257" s="33">
        <v>151055.27293193716</v>
      </c>
      <c r="K257" s="33">
        <v>-108192.19</v>
      </c>
      <c r="M257" s="33">
        <v>50402.375</v>
      </c>
    </row>
    <row r="258" spans="2:13">
      <c r="B258" s="32">
        <v>41809</v>
      </c>
      <c r="C258" s="62">
        <f t="shared" si="9"/>
        <v>97911037.402303591</v>
      </c>
      <c r="D258" s="62">
        <f t="shared" si="10"/>
        <v>121399603.69500004</v>
      </c>
      <c r="E258" s="62">
        <f t="shared" si="11"/>
        <v>121374294.39000005</v>
      </c>
      <c r="F258" s="32"/>
      <c r="G258" s="32"/>
      <c r="I258" s="33">
        <v>-1502850.1924083768</v>
      </c>
      <c r="K258" s="33">
        <v>-1583309.19</v>
      </c>
      <c r="M258" s="33">
        <v>-1647759.94</v>
      </c>
    </row>
    <row r="259" spans="2:13">
      <c r="B259" s="32">
        <v>41810</v>
      </c>
      <c r="C259" s="62">
        <f t="shared" si="9"/>
        <v>101251999.60256538</v>
      </c>
      <c r="D259" s="62">
        <f t="shared" si="10"/>
        <v>125734972.63000004</v>
      </c>
      <c r="E259" s="62">
        <f t="shared" si="11"/>
        <v>125172139.89000005</v>
      </c>
      <c r="F259" s="32"/>
      <c r="G259" s="32"/>
      <c r="I259" s="33">
        <v>3340962.2002617796</v>
      </c>
      <c r="K259" s="33">
        <v>4335368.9349999996</v>
      </c>
      <c r="M259" s="33">
        <v>3797845.5</v>
      </c>
    </row>
    <row r="260" spans="2:13">
      <c r="B260" s="32">
        <v>41813</v>
      </c>
      <c r="C260" s="62">
        <f t="shared" si="9"/>
        <v>101601708.4206282</v>
      </c>
      <c r="D260" s="62">
        <f t="shared" si="10"/>
        <v>126447307.13000004</v>
      </c>
      <c r="E260" s="62">
        <f t="shared" si="11"/>
        <v>125959481.51500005</v>
      </c>
      <c r="F260" s="32"/>
      <c r="G260" s="32"/>
      <c r="I260" s="33">
        <v>349708.81806282717</v>
      </c>
      <c r="K260" s="33">
        <v>712334.5</v>
      </c>
      <c r="M260" s="33">
        <v>787341.625</v>
      </c>
    </row>
    <row r="261" spans="2:13">
      <c r="B261" s="32">
        <v>41814</v>
      </c>
      <c r="C261" s="62">
        <f t="shared" si="9"/>
        <v>106936056.80999993</v>
      </c>
      <c r="D261" s="62">
        <f t="shared" si="10"/>
        <v>130468086.57000004</v>
      </c>
      <c r="E261" s="62">
        <f t="shared" si="11"/>
        <v>130580269.95500004</v>
      </c>
      <c r="F261" s="32"/>
      <c r="G261" s="32"/>
      <c r="I261" s="33">
        <v>5334348.3893717276</v>
      </c>
      <c r="K261" s="33">
        <v>4020779.44</v>
      </c>
      <c r="M261" s="33">
        <v>4620788.4400000004</v>
      </c>
    </row>
    <row r="262" spans="2:13">
      <c r="B262" s="32">
        <v>41815</v>
      </c>
      <c r="C262" s="62">
        <f t="shared" si="9"/>
        <v>106993590.84141354</v>
      </c>
      <c r="D262" s="62">
        <f t="shared" si="10"/>
        <v>130654442.38500004</v>
      </c>
      <c r="E262" s="62">
        <f t="shared" si="11"/>
        <v>130854114.70500004</v>
      </c>
      <c r="F262" s="32"/>
      <c r="G262" s="32"/>
      <c r="I262" s="33">
        <v>57534.03141361256</v>
      </c>
      <c r="K262" s="33">
        <v>186355.815</v>
      </c>
      <c r="M262" s="33">
        <v>273844.75</v>
      </c>
    </row>
    <row r="263" spans="2:13">
      <c r="B263" s="32">
        <v>41816</v>
      </c>
      <c r="C263" s="62">
        <f t="shared" si="9"/>
        <v>106751789.36434548</v>
      </c>
      <c r="D263" s="62">
        <f t="shared" si="10"/>
        <v>129752812.82000004</v>
      </c>
      <c r="E263" s="62">
        <f t="shared" si="11"/>
        <v>130227488.89000005</v>
      </c>
      <c r="F263" s="32"/>
      <c r="G263" s="32"/>
      <c r="I263" s="33">
        <v>-241801.47706806281</v>
      </c>
      <c r="K263" s="33">
        <v>-901629.56499999994</v>
      </c>
      <c r="M263" s="33">
        <v>-626625.81499999994</v>
      </c>
    </row>
    <row r="264" spans="2:13">
      <c r="B264" s="32">
        <v>41817</v>
      </c>
      <c r="C264" s="62">
        <f t="shared" si="9"/>
        <v>107598546.53905752</v>
      </c>
      <c r="D264" s="62">
        <f t="shared" si="10"/>
        <v>131767683.57000004</v>
      </c>
      <c r="E264" s="62">
        <f t="shared" si="11"/>
        <v>132390391.08000004</v>
      </c>
      <c r="F264" s="32"/>
      <c r="G264" s="32"/>
      <c r="I264" s="33">
        <v>846757.17471204174</v>
      </c>
      <c r="K264" s="33">
        <v>2014870.75</v>
      </c>
      <c r="M264" s="33">
        <v>2162902.19</v>
      </c>
    </row>
    <row r="265" spans="2:13">
      <c r="B265" s="32">
        <v>41820</v>
      </c>
      <c r="C265" s="62">
        <f t="shared" si="9"/>
        <v>107338864.54759155</v>
      </c>
      <c r="D265" s="62">
        <f t="shared" si="10"/>
        <v>131050765.19500004</v>
      </c>
      <c r="E265" s="62">
        <f t="shared" si="11"/>
        <v>131582050.02000004</v>
      </c>
      <c r="F265" s="32"/>
      <c r="G265" s="32"/>
      <c r="I265" s="33">
        <v>-259681.99146596855</v>
      </c>
      <c r="K265" s="33">
        <v>-716918.375</v>
      </c>
      <c r="M265" s="33">
        <v>-808341.06</v>
      </c>
    </row>
    <row r="266" spans="2:13">
      <c r="B266" s="32">
        <v>41821</v>
      </c>
      <c r="C266" s="62">
        <f t="shared" si="9"/>
        <v>105684720.45596851</v>
      </c>
      <c r="D266" s="62">
        <f t="shared" si="10"/>
        <v>130192594.75500004</v>
      </c>
      <c r="E266" s="62">
        <f t="shared" si="11"/>
        <v>130480527.33000004</v>
      </c>
      <c r="F266" s="32"/>
      <c r="G266" s="32"/>
      <c r="I266" s="33">
        <v>-1654144.0916230364</v>
      </c>
      <c r="K266" s="33">
        <v>-858170.44</v>
      </c>
      <c r="M266" s="33">
        <v>-1101522.69</v>
      </c>
    </row>
    <row r="267" spans="2:13">
      <c r="B267" s="32">
        <v>41822</v>
      </c>
      <c r="C267" s="62">
        <f t="shared" si="9"/>
        <v>105540219.58947636</v>
      </c>
      <c r="D267" s="62">
        <f t="shared" si="10"/>
        <v>130563714.63000004</v>
      </c>
      <c r="E267" s="62">
        <f t="shared" si="11"/>
        <v>130462190.83000004</v>
      </c>
      <c r="F267" s="32"/>
      <c r="G267" s="32"/>
      <c r="I267" s="33">
        <v>-144500.86649214657</v>
      </c>
      <c r="K267" s="33">
        <v>371119.875</v>
      </c>
      <c r="M267" s="33">
        <v>-18336.5</v>
      </c>
    </row>
    <row r="268" spans="2:13">
      <c r="B268" s="32">
        <v>41823</v>
      </c>
      <c r="C268" s="62">
        <f t="shared" si="9"/>
        <v>105376556.26225123</v>
      </c>
      <c r="D268" s="62">
        <f t="shared" si="10"/>
        <v>130484776.38000004</v>
      </c>
      <c r="E268" s="62">
        <f t="shared" si="11"/>
        <v>130343783.08000004</v>
      </c>
      <c r="F268" s="32"/>
      <c r="G268" s="32"/>
      <c r="I268" s="33">
        <v>-163663.32722513087</v>
      </c>
      <c r="K268" s="33">
        <v>-78938.25</v>
      </c>
      <c r="M268" s="33">
        <v>-118407.75</v>
      </c>
    </row>
    <row r="269" spans="2:13">
      <c r="B269" s="32">
        <v>41824</v>
      </c>
      <c r="C269" s="62">
        <f t="shared" ref="C269:C332" si="12">C268+I269</f>
        <v>105414776.61172767</v>
      </c>
      <c r="D269" s="62">
        <f t="shared" ref="D269:D332" si="13">D268+K269</f>
        <v>129888756.63000004</v>
      </c>
      <c r="E269" s="62">
        <f t="shared" ref="E269:E332" si="14">E268+M269</f>
        <v>129795790.26500005</v>
      </c>
      <c r="F269" s="32"/>
      <c r="G269" s="32"/>
      <c r="I269" s="33">
        <v>38220.349476439784</v>
      </c>
      <c r="K269" s="33">
        <v>-596019.75</v>
      </c>
      <c r="M269" s="33">
        <v>-547992.81499999994</v>
      </c>
    </row>
    <row r="270" spans="2:13">
      <c r="B270" s="32">
        <v>41827</v>
      </c>
      <c r="C270" s="62">
        <f t="shared" si="12"/>
        <v>104360636.79235594</v>
      </c>
      <c r="D270" s="62">
        <f t="shared" si="13"/>
        <v>128021875.75500004</v>
      </c>
      <c r="E270" s="62">
        <f t="shared" si="14"/>
        <v>128241401.33000004</v>
      </c>
      <c r="F270" s="32"/>
      <c r="G270" s="32"/>
      <c r="I270" s="33">
        <v>-1054139.8193717275</v>
      </c>
      <c r="K270" s="33">
        <v>-1866880.875</v>
      </c>
      <c r="M270" s="33">
        <v>-1554388.9350000001</v>
      </c>
    </row>
    <row r="271" spans="2:13">
      <c r="B271" s="32">
        <v>41828</v>
      </c>
      <c r="C271" s="62">
        <f t="shared" si="12"/>
        <v>104862740.69026169</v>
      </c>
      <c r="D271" s="62">
        <f t="shared" si="13"/>
        <v>128514048.75500004</v>
      </c>
      <c r="E271" s="62">
        <f t="shared" si="14"/>
        <v>128729664.20500004</v>
      </c>
      <c r="F271" s="32"/>
      <c r="G271" s="32"/>
      <c r="I271" s="33">
        <v>502103.89790575911</v>
      </c>
      <c r="K271" s="33">
        <v>492173</v>
      </c>
      <c r="M271" s="33">
        <v>488262.875</v>
      </c>
    </row>
    <row r="272" spans="2:13">
      <c r="B272" s="32">
        <v>41829</v>
      </c>
      <c r="C272" s="62">
        <f t="shared" si="12"/>
        <v>103921418.68963341</v>
      </c>
      <c r="D272" s="62">
        <f t="shared" si="13"/>
        <v>127400179.63000004</v>
      </c>
      <c r="E272" s="62">
        <f t="shared" si="14"/>
        <v>127715785.70500004</v>
      </c>
      <c r="F272" s="32"/>
      <c r="G272" s="32"/>
      <c r="I272" s="33">
        <v>-941322.00062827207</v>
      </c>
      <c r="K272" s="33">
        <v>-1113869.125</v>
      </c>
      <c r="M272" s="33">
        <v>-1013878.5</v>
      </c>
    </row>
    <row r="273" spans="2:13">
      <c r="B273" s="32">
        <v>41830</v>
      </c>
      <c r="C273" s="62">
        <f t="shared" si="12"/>
        <v>103213218.75314127</v>
      </c>
      <c r="D273" s="62">
        <f t="shared" si="13"/>
        <v>126000610.13000004</v>
      </c>
      <c r="E273" s="62">
        <f t="shared" si="14"/>
        <v>126237315.45500004</v>
      </c>
      <c r="F273" s="32"/>
      <c r="G273" s="32"/>
      <c r="I273" s="33">
        <v>-708199.93649214646</v>
      </c>
      <c r="K273" s="33">
        <v>-1399569.5</v>
      </c>
      <c r="M273" s="33">
        <v>-1478470.25</v>
      </c>
    </row>
    <row r="274" spans="2:13">
      <c r="B274" s="32">
        <v>41831</v>
      </c>
      <c r="C274" s="62">
        <f t="shared" si="12"/>
        <v>104232753.66675383</v>
      </c>
      <c r="D274" s="62">
        <f t="shared" si="13"/>
        <v>126884109.13000004</v>
      </c>
      <c r="E274" s="62">
        <f t="shared" si="14"/>
        <v>127245812.58000004</v>
      </c>
      <c r="F274" s="32"/>
      <c r="G274" s="32"/>
      <c r="I274" s="33">
        <v>1019534.9136125654</v>
      </c>
      <c r="K274" s="33">
        <v>883499</v>
      </c>
      <c r="M274" s="33">
        <v>1008497.125</v>
      </c>
    </row>
    <row r="275" spans="2:13">
      <c r="B275" s="32">
        <v>41834</v>
      </c>
      <c r="C275" s="62">
        <f t="shared" si="12"/>
        <v>103405199.83821979</v>
      </c>
      <c r="D275" s="62">
        <f t="shared" si="13"/>
        <v>126787751.94000004</v>
      </c>
      <c r="E275" s="62">
        <f t="shared" si="14"/>
        <v>126870573.76500005</v>
      </c>
      <c r="F275" s="32"/>
      <c r="G275" s="32"/>
      <c r="I275" s="33">
        <v>-827553.82853403129</v>
      </c>
      <c r="K275" s="33">
        <v>-96357.19</v>
      </c>
      <c r="M275" s="33">
        <v>-375238.815</v>
      </c>
    </row>
    <row r="276" spans="2:13">
      <c r="B276" s="32">
        <v>41835</v>
      </c>
      <c r="C276" s="62">
        <f t="shared" si="12"/>
        <v>107469577.91214649</v>
      </c>
      <c r="D276" s="62">
        <f t="shared" si="13"/>
        <v>130258436.87500004</v>
      </c>
      <c r="E276" s="62">
        <f t="shared" si="14"/>
        <v>130678763.01500005</v>
      </c>
      <c r="F276" s="32"/>
      <c r="G276" s="32"/>
      <c r="I276" s="33">
        <v>4064378.0739267012</v>
      </c>
      <c r="K276" s="33">
        <v>3470684.9350000001</v>
      </c>
      <c r="M276" s="33">
        <v>3808189.25</v>
      </c>
    </row>
    <row r="277" spans="2:13">
      <c r="B277" s="32">
        <v>41836</v>
      </c>
      <c r="C277" s="62">
        <f t="shared" si="12"/>
        <v>107327776.22104701</v>
      </c>
      <c r="D277" s="62">
        <f t="shared" si="13"/>
        <v>130044688.81500004</v>
      </c>
      <c r="E277" s="62">
        <f t="shared" si="14"/>
        <v>130463048.64000005</v>
      </c>
      <c r="F277" s="32"/>
      <c r="G277" s="32"/>
      <c r="I277" s="33">
        <v>-141801.69109947642</v>
      </c>
      <c r="K277" s="33">
        <v>-213748.06</v>
      </c>
      <c r="M277" s="33">
        <v>-215714.375</v>
      </c>
    </row>
    <row r="278" spans="2:13">
      <c r="B278" s="32">
        <v>41837</v>
      </c>
      <c r="C278" s="62">
        <f t="shared" si="12"/>
        <v>107631969.40036638</v>
      </c>
      <c r="D278" s="62">
        <f t="shared" si="13"/>
        <v>130456542.19000004</v>
      </c>
      <c r="E278" s="62">
        <f t="shared" si="14"/>
        <v>130868984.33000004</v>
      </c>
      <c r="F278" s="32"/>
      <c r="G278" s="32"/>
      <c r="I278" s="33">
        <v>304193.1793193717</v>
      </c>
      <c r="K278" s="33">
        <v>411853.375</v>
      </c>
      <c r="M278" s="33">
        <v>405935.69</v>
      </c>
    </row>
    <row r="279" spans="2:13">
      <c r="B279" s="32">
        <v>41838</v>
      </c>
      <c r="C279" s="62">
        <f t="shared" si="12"/>
        <v>107441153.76816742</v>
      </c>
      <c r="D279" s="62">
        <f t="shared" si="13"/>
        <v>130518536.19000004</v>
      </c>
      <c r="E279" s="62">
        <f t="shared" si="14"/>
        <v>131032931.89500004</v>
      </c>
      <c r="F279" s="32"/>
      <c r="G279" s="32"/>
      <c r="I279" s="33">
        <v>-190815.63219895287</v>
      </c>
      <c r="K279" s="33">
        <v>61994</v>
      </c>
      <c r="M279" s="33">
        <v>163947.565</v>
      </c>
    </row>
    <row r="280" spans="2:13">
      <c r="B280" s="32">
        <v>41841</v>
      </c>
      <c r="C280" s="62">
        <f t="shared" si="12"/>
        <v>107087144.34345537</v>
      </c>
      <c r="D280" s="62">
        <f t="shared" si="13"/>
        <v>130575080.06500004</v>
      </c>
      <c r="E280" s="62">
        <f t="shared" si="14"/>
        <v>131187507.95500004</v>
      </c>
      <c r="F280" s="32"/>
      <c r="G280" s="32"/>
      <c r="I280" s="33">
        <v>-354009.42471204186</v>
      </c>
      <c r="K280" s="33">
        <v>56543.875</v>
      </c>
      <c r="M280" s="33">
        <v>154576.06</v>
      </c>
    </row>
    <row r="281" spans="2:13">
      <c r="B281" s="32">
        <v>41842</v>
      </c>
      <c r="C281" s="62">
        <f t="shared" si="12"/>
        <v>107421334.78193705</v>
      </c>
      <c r="D281" s="62">
        <f t="shared" si="13"/>
        <v>131640859.69000004</v>
      </c>
      <c r="E281" s="62">
        <f t="shared" si="14"/>
        <v>132084870.08000004</v>
      </c>
      <c r="F281" s="32"/>
      <c r="G281" s="32"/>
      <c r="I281" s="33">
        <v>334190.43848167534</v>
      </c>
      <c r="K281" s="33">
        <v>1065779.625</v>
      </c>
      <c r="M281" s="33">
        <v>897362.125</v>
      </c>
    </row>
    <row r="282" spans="2:13">
      <c r="B282" s="32">
        <v>41843</v>
      </c>
      <c r="C282" s="62">
        <f t="shared" si="12"/>
        <v>107480605.13340302</v>
      </c>
      <c r="D282" s="62">
        <f t="shared" si="13"/>
        <v>131108553.87500004</v>
      </c>
      <c r="E282" s="62">
        <f t="shared" si="14"/>
        <v>131563082.39000005</v>
      </c>
      <c r="F282" s="32"/>
      <c r="G282" s="32"/>
      <c r="I282" s="33">
        <v>59270.351465968575</v>
      </c>
      <c r="K282" s="33">
        <v>-532305.81499999994</v>
      </c>
      <c r="M282" s="33">
        <v>-521787.69</v>
      </c>
    </row>
    <row r="283" spans="2:13">
      <c r="B283" s="32">
        <v>41844</v>
      </c>
      <c r="C283" s="62">
        <f t="shared" si="12"/>
        <v>106618404.28523548</v>
      </c>
      <c r="D283" s="62">
        <f t="shared" si="13"/>
        <v>130132781.06500004</v>
      </c>
      <c r="E283" s="62">
        <f t="shared" si="14"/>
        <v>130468861.70500004</v>
      </c>
      <c r="F283" s="32"/>
      <c r="G283" s="32"/>
      <c r="I283" s="33">
        <v>-862200.84816753911</v>
      </c>
      <c r="K283" s="33">
        <v>-975772.81</v>
      </c>
      <c r="M283" s="33">
        <v>-1094220.6850000001</v>
      </c>
    </row>
    <row r="284" spans="2:13">
      <c r="B284" s="32">
        <v>41845</v>
      </c>
      <c r="C284" s="62">
        <f t="shared" si="12"/>
        <v>106400795.86837684</v>
      </c>
      <c r="D284" s="62">
        <f t="shared" si="13"/>
        <v>130001829.62500004</v>
      </c>
      <c r="E284" s="62">
        <f t="shared" si="14"/>
        <v>130298428.39000005</v>
      </c>
      <c r="F284" s="32"/>
      <c r="G284" s="32"/>
      <c r="I284" s="33">
        <v>-217608.41685863872</v>
      </c>
      <c r="K284" s="33">
        <v>-130951.44</v>
      </c>
      <c r="M284" s="33">
        <v>-170433.315</v>
      </c>
    </row>
    <row r="285" spans="2:13">
      <c r="B285" s="32">
        <v>41848</v>
      </c>
      <c r="C285" s="62">
        <f t="shared" si="12"/>
        <v>107859974.49141349</v>
      </c>
      <c r="D285" s="62">
        <f t="shared" si="13"/>
        <v>131734416.25000004</v>
      </c>
      <c r="E285" s="62">
        <f t="shared" si="14"/>
        <v>132318530.95500004</v>
      </c>
      <c r="F285" s="32"/>
      <c r="G285" s="32"/>
      <c r="I285" s="33">
        <v>1459178.6230366491</v>
      </c>
      <c r="K285" s="33">
        <v>1732586.625</v>
      </c>
      <c r="M285" s="33">
        <v>2020102.5649999999</v>
      </c>
    </row>
    <row r="286" spans="2:13">
      <c r="B286" s="32">
        <v>41849</v>
      </c>
      <c r="C286" s="62">
        <f t="shared" si="12"/>
        <v>108113715.05748679</v>
      </c>
      <c r="D286" s="62">
        <f t="shared" si="13"/>
        <v>132954172.69000004</v>
      </c>
      <c r="E286" s="62">
        <f t="shared" si="14"/>
        <v>133425796.95500004</v>
      </c>
      <c r="F286" s="32"/>
      <c r="G286" s="32"/>
      <c r="I286" s="33">
        <v>253740.5660732984</v>
      </c>
      <c r="K286" s="33">
        <v>1219756.44</v>
      </c>
      <c r="M286" s="33">
        <v>1107266</v>
      </c>
    </row>
    <row r="287" spans="2:13">
      <c r="B287" s="32">
        <v>41850</v>
      </c>
      <c r="C287" s="62">
        <f t="shared" si="12"/>
        <v>111768472.91874333</v>
      </c>
      <c r="D287" s="62">
        <f t="shared" si="13"/>
        <v>133885853.37500004</v>
      </c>
      <c r="E287" s="62">
        <f t="shared" si="14"/>
        <v>134982480.64500004</v>
      </c>
      <c r="F287" s="32"/>
      <c r="G287" s="32"/>
      <c r="I287" s="33">
        <v>3654757.861256544</v>
      </c>
      <c r="K287" s="33">
        <v>931680.68500000006</v>
      </c>
      <c r="M287" s="33">
        <v>1556683.69</v>
      </c>
    </row>
    <row r="288" spans="2:13">
      <c r="B288" s="32">
        <v>41851</v>
      </c>
      <c r="C288" s="62">
        <f t="shared" si="12"/>
        <v>112002205.18052343</v>
      </c>
      <c r="D288" s="62">
        <f t="shared" si="13"/>
        <v>134357216.87500006</v>
      </c>
      <c r="E288" s="62">
        <f t="shared" si="14"/>
        <v>135324764.52000004</v>
      </c>
      <c r="F288" s="32"/>
      <c r="G288" s="32"/>
      <c r="I288" s="33">
        <v>233732.26178010469</v>
      </c>
      <c r="K288" s="33">
        <v>471363.5</v>
      </c>
      <c r="M288" s="33">
        <v>342283.875</v>
      </c>
    </row>
    <row r="289" spans="2:13">
      <c r="B289" s="32">
        <v>41852</v>
      </c>
      <c r="C289" s="62">
        <f t="shared" si="12"/>
        <v>111540623.12293181</v>
      </c>
      <c r="D289" s="62">
        <f t="shared" si="13"/>
        <v>133663980.81500006</v>
      </c>
      <c r="E289" s="62">
        <f t="shared" si="14"/>
        <v>134983549.14500004</v>
      </c>
      <c r="F289" s="32"/>
      <c r="G289" s="32"/>
      <c r="I289" s="33">
        <v>-461582.05759162299</v>
      </c>
      <c r="K289" s="33">
        <v>-693236.06</v>
      </c>
      <c r="M289" s="33">
        <v>-341215.375</v>
      </c>
    </row>
    <row r="290" spans="2:13">
      <c r="B290" s="32">
        <v>41855</v>
      </c>
      <c r="C290" s="62">
        <f t="shared" si="12"/>
        <v>112022879.98287944</v>
      </c>
      <c r="D290" s="62">
        <f t="shared" si="13"/>
        <v>133396090.06500006</v>
      </c>
      <c r="E290" s="62">
        <f t="shared" si="14"/>
        <v>134776131.89500004</v>
      </c>
      <c r="F290" s="32"/>
      <c r="G290" s="32"/>
      <c r="I290" s="33">
        <v>482256.85994764394</v>
      </c>
      <c r="K290" s="33">
        <v>-267890.75</v>
      </c>
      <c r="M290" s="33">
        <v>-207417.25</v>
      </c>
    </row>
    <row r="291" spans="2:13">
      <c r="B291" s="32">
        <v>41856</v>
      </c>
      <c r="C291" s="62">
        <f t="shared" si="12"/>
        <v>112933293.18314123</v>
      </c>
      <c r="D291" s="62">
        <f t="shared" si="13"/>
        <v>134230771.56500006</v>
      </c>
      <c r="E291" s="62">
        <f t="shared" si="14"/>
        <v>135948300.83000004</v>
      </c>
      <c r="F291" s="32"/>
      <c r="G291" s="32"/>
      <c r="I291" s="33">
        <v>910413.20026177994</v>
      </c>
      <c r="K291" s="33">
        <v>834681.5</v>
      </c>
      <c r="M291" s="33">
        <v>1172168.9350000001</v>
      </c>
    </row>
    <row r="292" spans="2:13">
      <c r="B292" s="32">
        <v>41857</v>
      </c>
      <c r="C292" s="62">
        <f t="shared" si="12"/>
        <v>112785448.60460719</v>
      </c>
      <c r="D292" s="62">
        <f t="shared" si="13"/>
        <v>135106671.44000006</v>
      </c>
      <c r="E292" s="62">
        <f t="shared" si="14"/>
        <v>136593181.39500004</v>
      </c>
      <c r="F292" s="32"/>
      <c r="G292" s="32"/>
      <c r="I292" s="33">
        <v>-147844.5785340314</v>
      </c>
      <c r="K292" s="33">
        <v>875899.875</v>
      </c>
      <c r="M292" s="33">
        <v>644880.56499999994</v>
      </c>
    </row>
    <row r="293" spans="2:13">
      <c r="B293" s="32">
        <v>41858</v>
      </c>
      <c r="C293" s="62">
        <f t="shared" si="12"/>
        <v>112426256.51952866</v>
      </c>
      <c r="D293" s="62">
        <f t="shared" si="13"/>
        <v>135210182.94000006</v>
      </c>
      <c r="E293" s="62">
        <f t="shared" si="14"/>
        <v>136884183.70500004</v>
      </c>
      <c r="F293" s="32"/>
      <c r="G293" s="32"/>
      <c r="I293" s="33">
        <v>-359192.08507853397</v>
      </c>
      <c r="K293" s="33">
        <v>103511.5</v>
      </c>
      <c r="M293" s="33">
        <v>291002.31</v>
      </c>
    </row>
    <row r="294" spans="2:13">
      <c r="B294" s="32">
        <v>41859</v>
      </c>
      <c r="C294" s="62">
        <f t="shared" si="12"/>
        <v>112801206.70931923</v>
      </c>
      <c r="D294" s="62">
        <f t="shared" si="13"/>
        <v>135927849.75000006</v>
      </c>
      <c r="E294" s="62">
        <f t="shared" si="14"/>
        <v>137276835.14000005</v>
      </c>
      <c r="F294" s="32"/>
      <c r="G294" s="32"/>
      <c r="I294" s="33">
        <v>374950.18979057588</v>
      </c>
      <c r="K294" s="33">
        <v>717666.81</v>
      </c>
      <c r="M294" s="33">
        <v>392651.435</v>
      </c>
    </row>
    <row r="295" spans="2:13">
      <c r="B295" s="32">
        <v>41862</v>
      </c>
      <c r="C295" s="62">
        <f t="shared" si="12"/>
        <v>112968842.99465954</v>
      </c>
      <c r="D295" s="62">
        <f t="shared" si="13"/>
        <v>136048082.43500006</v>
      </c>
      <c r="E295" s="62">
        <f t="shared" si="14"/>
        <v>137624061.14000005</v>
      </c>
      <c r="F295" s="32"/>
      <c r="G295" s="32"/>
      <c r="I295" s="33">
        <v>167636.28534031412</v>
      </c>
      <c r="K295" s="33">
        <v>120232.685</v>
      </c>
      <c r="M295" s="33">
        <v>347226</v>
      </c>
    </row>
    <row r="296" spans="2:13">
      <c r="B296" s="32">
        <v>41863</v>
      </c>
      <c r="C296" s="62">
        <f t="shared" si="12"/>
        <v>114108812.31534018</v>
      </c>
      <c r="D296" s="62">
        <f t="shared" si="13"/>
        <v>138010252.99500006</v>
      </c>
      <c r="E296" s="62">
        <f t="shared" si="14"/>
        <v>139617758.32500005</v>
      </c>
      <c r="F296" s="32"/>
      <c r="G296" s="32"/>
      <c r="I296" s="33">
        <v>1139969.3206806281</v>
      </c>
      <c r="K296" s="33">
        <v>1962170.56</v>
      </c>
      <c r="M296" s="33">
        <v>1993697.1850000001</v>
      </c>
    </row>
    <row r="297" spans="2:13">
      <c r="B297" s="32">
        <v>41864</v>
      </c>
      <c r="C297" s="62">
        <f t="shared" si="12"/>
        <v>113336633.56664908</v>
      </c>
      <c r="D297" s="62">
        <f t="shared" si="13"/>
        <v>137004851.99500006</v>
      </c>
      <c r="E297" s="62">
        <f t="shared" si="14"/>
        <v>138458383.45000005</v>
      </c>
      <c r="F297" s="32"/>
      <c r="G297" s="32"/>
      <c r="I297" s="33">
        <v>-772178.74869109935</v>
      </c>
      <c r="K297" s="33">
        <v>-1005401</v>
      </c>
      <c r="M297" s="33">
        <v>-1159374.875</v>
      </c>
    </row>
    <row r="298" spans="2:13">
      <c r="B298" s="32">
        <v>41865</v>
      </c>
      <c r="C298" s="62">
        <f t="shared" si="12"/>
        <v>114286125.01099463</v>
      </c>
      <c r="D298" s="62">
        <f t="shared" si="13"/>
        <v>139208284.37000006</v>
      </c>
      <c r="E298" s="62">
        <f t="shared" si="14"/>
        <v>140518301.95000005</v>
      </c>
      <c r="F298" s="32"/>
      <c r="G298" s="32"/>
      <c r="I298" s="33">
        <v>949491.44434554956</v>
      </c>
      <c r="K298" s="33">
        <v>2203432.375</v>
      </c>
      <c r="M298" s="33">
        <v>2059918.5</v>
      </c>
    </row>
    <row r="299" spans="2:13">
      <c r="B299" s="32">
        <v>41869</v>
      </c>
      <c r="C299" s="62">
        <f t="shared" si="12"/>
        <v>114542186.9560208</v>
      </c>
      <c r="D299" s="62">
        <f t="shared" si="13"/>
        <v>140734319.99500006</v>
      </c>
      <c r="E299" s="62">
        <f t="shared" si="14"/>
        <v>142117312.01000005</v>
      </c>
      <c r="F299" s="32"/>
      <c r="G299" s="32"/>
      <c r="I299" s="33">
        <v>256061.94502617797</v>
      </c>
      <c r="K299" s="33">
        <v>1526035.625</v>
      </c>
      <c r="M299" s="33">
        <v>1599010.06</v>
      </c>
    </row>
    <row r="300" spans="2:13">
      <c r="B300" s="32">
        <v>41870</v>
      </c>
      <c r="C300" s="62">
        <f t="shared" si="12"/>
        <v>114204205.42916216</v>
      </c>
      <c r="D300" s="62">
        <f t="shared" si="13"/>
        <v>140983272.68500006</v>
      </c>
      <c r="E300" s="62">
        <f t="shared" si="14"/>
        <v>142078775.38500005</v>
      </c>
      <c r="F300" s="32"/>
      <c r="G300" s="32"/>
      <c r="I300" s="33">
        <v>-337981.52685863868</v>
      </c>
      <c r="K300" s="33">
        <v>248952.69</v>
      </c>
      <c r="M300" s="33">
        <v>-38536.625</v>
      </c>
    </row>
    <row r="301" spans="2:13">
      <c r="B301" s="32">
        <v>41871</v>
      </c>
      <c r="C301" s="62">
        <f t="shared" si="12"/>
        <v>113431811.31659672</v>
      </c>
      <c r="D301" s="62">
        <f t="shared" si="13"/>
        <v>139305155.56000006</v>
      </c>
      <c r="E301" s="62">
        <f t="shared" si="14"/>
        <v>140411147.13500005</v>
      </c>
      <c r="F301" s="32"/>
      <c r="G301" s="32"/>
      <c r="I301" s="33">
        <v>-772394.1125654449</v>
      </c>
      <c r="K301" s="33">
        <v>-1678117.125</v>
      </c>
      <c r="M301" s="33">
        <v>-1667628.25</v>
      </c>
    </row>
    <row r="302" spans="2:13">
      <c r="B302" s="32">
        <v>41872</v>
      </c>
      <c r="C302" s="62">
        <f t="shared" si="12"/>
        <v>119167262.80350772</v>
      </c>
      <c r="D302" s="62">
        <f t="shared" si="13"/>
        <v>145075346.24500006</v>
      </c>
      <c r="E302" s="62">
        <f t="shared" si="14"/>
        <v>145743816.26000005</v>
      </c>
      <c r="F302" s="32"/>
      <c r="G302" s="32"/>
      <c r="I302" s="33">
        <v>5735451.4869109942</v>
      </c>
      <c r="K302" s="33">
        <v>5770190.6849999996</v>
      </c>
      <c r="M302" s="33">
        <v>5332669.125</v>
      </c>
    </row>
    <row r="303" spans="2:13">
      <c r="B303" s="32">
        <v>41873</v>
      </c>
      <c r="C303" s="62">
        <f t="shared" si="12"/>
        <v>119535461.94486897</v>
      </c>
      <c r="D303" s="62">
        <f t="shared" si="13"/>
        <v>145261475.55500007</v>
      </c>
      <c r="E303" s="62">
        <f t="shared" si="14"/>
        <v>146167446.13500005</v>
      </c>
      <c r="F303" s="32"/>
      <c r="G303" s="32"/>
      <c r="I303" s="33">
        <v>368199.14136125648</v>
      </c>
      <c r="K303" s="33">
        <v>186129.31</v>
      </c>
      <c r="M303" s="33">
        <v>423629.875</v>
      </c>
    </row>
    <row r="304" spans="2:13">
      <c r="B304" s="32">
        <v>41876</v>
      </c>
      <c r="C304" s="62">
        <f t="shared" si="12"/>
        <v>119362133.41869095</v>
      </c>
      <c r="D304" s="62">
        <f t="shared" si="13"/>
        <v>144206757.36500007</v>
      </c>
      <c r="E304" s="62">
        <f t="shared" si="14"/>
        <v>145156789.63500005</v>
      </c>
      <c r="F304" s="32"/>
      <c r="G304" s="32"/>
      <c r="I304" s="33">
        <v>-173328.52617801045</v>
      </c>
      <c r="K304" s="33">
        <v>-1054718.19</v>
      </c>
      <c r="M304" s="33">
        <v>-1010656.5</v>
      </c>
    </row>
    <row r="305" spans="2:13">
      <c r="B305" s="32">
        <v>41877</v>
      </c>
      <c r="C305" s="62">
        <f t="shared" si="12"/>
        <v>118881704.94879566</v>
      </c>
      <c r="D305" s="62">
        <f t="shared" si="13"/>
        <v>144055283.36500007</v>
      </c>
      <c r="E305" s="62">
        <f t="shared" si="14"/>
        <v>144849330.82500005</v>
      </c>
      <c r="F305" s="32"/>
      <c r="G305" s="32"/>
      <c r="I305" s="33">
        <v>-480428.46989528788</v>
      </c>
      <c r="K305" s="33">
        <v>-151474</v>
      </c>
      <c r="M305" s="33">
        <v>-307458.81</v>
      </c>
    </row>
    <row r="306" spans="2:13">
      <c r="B306" s="32">
        <v>41878</v>
      </c>
      <c r="C306" s="62">
        <f t="shared" si="12"/>
        <v>117652167.06267001</v>
      </c>
      <c r="D306" s="62">
        <f t="shared" si="13"/>
        <v>143594216.99000007</v>
      </c>
      <c r="E306" s="62">
        <f t="shared" si="14"/>
        <v>144207253.76500005</v>
      </c>
      <c r="F306" s="32"/>
      <c r="G306" s="32"/>
      <c r="I306" s="33">
        <v>-1229537.8861256542</v>
      </c>
      <c r="K306" s="33">
        <v>-461066.375</v>
      </c>
      <c r="M306" s="33">
        <v>-642077.06000000006</v>
      </c>
    </row>
    <row r="307" spans="2:13">
      <c r="B307" s="32">
        <v>41879</v>
      </c>
      <c r="C307" s="62">
        <f t="shared" si="12"/>
        <v>119381142.97366478</v>
      </c>
      <c r="D307" s="62">
        <f t="shared" si="13"/>
        <v>145099560.92500007</v>
      </c>
      <c r="E307" s="62">
        <f t="shared" si="14"/>
        <v>146075104.64000005</v>
      </c>
      <c r="F307" s="32"/>
      <c r="G307" s="32"/>
      <c r="I307" s="33">
        <v>1728975.9109947642</v>
      </c>
      <c r="K307" s="33">
        <v>1505343.9350000001</v>
      </c>
      <c r="M307" s="33">
        <v>1867850.875</v>
      </c>
    </row>
    <row r="308" spans="2:13">
      <c r="B308" s="32">
        <v>41880</v>
      </c>
      <c r="C308" s="62">
        <f t="shared" si="12"/>
        <v>120525270.68308885</v>
      </c>
      <c r="D308" s="62">
        <f t="shared" si="13"/>
        <v>145722272.11000007</v>
      </c>
      <c r="E308" s="62">
        <f t="shared" si="14"/>
        <v>147160308.51500005</v>
      </c>
      <c r="F308" s="32"/>
      <c r="G308" s="32"/>
      <c r="I308" s="33">
        <v>1144127.7094240836</v>
      </c>
      <c r="K308" s="33">
        <v>622711.18500000006</v>
      </c>
      <c r="M308" s="33">
        <v>1085203.875</v>
      </c>
    </row>
    <row r="309" spans="2:13">
      <c r="B309" s="32">
        <v>41883</v>
      </c>
      <c r="C309" s="62">
        <f t="shared" si="12"/>
        <v>119392312.41801032</v>
      </c>
      <c r="D309" s="62">
        <f t="shared" si="13"/>
        <v>144627371.23500007</v>
      </c>
      <c r="E309" s="62">
        <f t="shared" si="14"/>
        <v>146025920.51500005</v>
      </c>
      <c r="F309" s="32"/>
      <c r="G309" s="32"/>
      <c r="I309" s="33">
        <v>-1132958.2650785339</v>
      </c>
      <c r="K309" s="33">
        <v>-1094900.875</v>
      </c>
      <c r="M309" s="33">
        <v>-1134388</v>
      </c>
    </row>
    <row r="310" spans="2:13">
      <c r="B310" s="32">
        <v>41884</v>
      </c>
      <c r="C310" s="62">
        <f t="shared" si="12"/>
        <v>122062985.91801032</v>
      </c>
      <c r="D310" s="62">
        <f t="shared" si="13"/>
        <v>148091150.42500007</v>
      </c>
      <c r="E310" s="62">
        <f t="shared" si="14"/>
        <v>149439683.20500004</v>
      </c>
      <c r="F310" s="32"/>
      <c r="G310" s="32"/>
      <c r="I310" s="33">
        <v>2670673.4999999995</v>
      </c>
      <c r="K310" s="33">
        <v>3463779.19</v>
      </c>
      <c r="M310" s="33">
        <v>3413762.69</v>
      </c>
    </row>
    <row r="311" spans="2:13">
      <c r="B311" s="32">
        <v>41885</v>
      </c>
      <c r="C311" s="62">
        <f t="shared" si="12"/>
        <v>122134108.34732969</v>
      </c>
      <c r="D311" s="62">
        <f t="shared" si="13"/>
        <v>148878881.61000007</v>
      </c>
      <c r="E311" s="62">
        <f t="shared" si="14"/>
        <v>150239904.45500004</v>
      </c>
      <c r="F311" s="32"/>
      <c r="G311" s="32"/>
      <c r="I311" s="33">
        <v>71122.429319371717</v>
      </c>
      <c r="K311" s="33">
        <v>787731.18500000006</v>
      </c>
      <c r="M311" s="33">
        <v>800221.25</v>
      </c>
    </row>
    <row r="312" spans="2:13">
      <c r="B312" s="32">
        <v>41886</v>
      </c>
      <c r="C312" s="62">
        <f t="shared" si="12"/>
        <v>121572095.45465954</v>
      </c>
      <c r="D312" s="62">
        <f t="shared" si="13"/>
        <v>148580156.86000007</v>
      </c>
      <c r="E312" s="62">
        <f t="shared" si="14"/>
        <v>149760253.01500005</v>
      </c>
      <c r="F312" s="32"/>
      <c r="G312" s="32"/>
      <c r="I312" s="33">
        <v>-562012.89267015702</v>
      </c>
      <c r="K312" s="33">
        <v>-298724.75</v>
      </c>
      <c r="M312" s="33">
        <v>-479651.44</v>
      </c>
    </row>
    <row r="313" spans="2:13">
      <c r="B313" s="32">
        <v>41887</v>
      </c>
      <c r="C313" s="62">
        <f t="shared" si="12"/>
        <v>121632206.20727734</v>
      </c>
      <c r="D313" s="62">
        <f t="shared" si="13"/>
        <v>149765102.79500008</v>
      </c>
      <c r="E313" s="62">
        <f t="shared" si="14"/>
        <v>150866268.20000005</v>
      </c>
      <c r="F313" s="32"/>
      <c r="G313" s="32"/>
      <c r="I313" s="33">
        <v>60110.752617801038</v>
      </c>
      <c r="K313" s="33">
        <v>1184945.9350000001</v>
      </c>
      <c r="M313" s="33">
        <v>1106015.1850000001</v>
      </c>
    </row>
    <row r="314" spans="2:13">
      <c r="B314" s="32">
        <v>41893</v>
      </c>
      <c r="C314" s="62">
        <f t="shared" si="12"/>
        <v>121590014.45465954</v>
      </c>
      <c r="D314" s="62">
        <f t="shared" si="13"/>
        <v>149309933.17000008</v>
      </c>
      <c r="E314" s="62">
        <f t="shared" si="14"/>
        <v>150334137.51000005</v>
      </c>
      <c r="F314" s="32"/>
      <c r="G314" s="32"/>
      <c r="I314" s="33">
        <v>-42191.752617801045</v>
      </c>
      <c r="K314" s="33">
        <v>-455169.625</v>
      </c>
      <c r="M314" s="33">
        <v>-532130.68999999994</v>
      </c>
    </row>
    <row r="315" spans="2:13">
      <c r="B315" s="32">
        <v>41894</v>
      </c>
      <c r="C315" s="62">
        <f t="shared" si="12"/>
        <v>119611621.45272237</v>
      </c>
      <c r="D315" s="62">
        <f t="shared" si="13"/>
        <v>147085052.42000008</v>
      </c>
      <c r="E315" s="62">
        <f t="shared" si="14"/>
        <v>147942820.19500005</v>
      </c>
      <c r="F315" s="32"/>
      <c r="G315" s="32"/>
      <c r="I315" s="33">
        <v>-1978393.0019371724</v>
      </c>
      <c r="K315" s="33">
        <v>-2224880.75</v>
      </c>
      <c r="M315" s="33">
        <v>-2391317.3149999999</v>
      </c>
    </row>
    <row r="316" spans="2:13">
      <c r="B316" s="32">
        <v>41897</v>
      </c>
      <c r="C316" s="62">
        <f t="shared" si="12"/>
        <v>119782356.15298416</v>
      </c>
      <c r="D316" s="62">
        <f t="shared" si="13"/>
        <v>146443867.48500007</v>
      </c>
      <c r="E316" s="62">
        <f t="shared" si="14"/>
        <v>147701628.13000005</v>
      </c>
      <c r="F316" s="32"/>
      <c r="G316" s="32"/>
      <c r="I316" s="33">
        <v>170734.70026178009</v>
      </c>
      <c r="K316" s="33">
        <v>-641184.93500000006</v>
      </c>
      <c r="M316" s="33">
        <v>-241192.065</v>
      </c>
    </row>
    <row r="317" spans="2:13">
      <c r="B317" s="32">
        <v>41898</v>
      </c>
      <c r="C317" s="62">
        <f t="shared" si="12"/>
        <v>119383407.60125642</v>
      </c>
      <c r="D317" s="62">
        <f t="shared" si="13"/>
        <v>146387959.17000008</v>
      </c>
      <c r="E317" s="62">
        <f t="shared" si="14"/>
        <v>147481251.82000005</v>
      </c>
      <c r="F317" s="32"/>
      <c r="G317" s="32"/>
      <c r="I317" s="33">
        <v>-398948.55172774865</v>
      </c>
      <c r="K317" s="33">
        <v>-55908.315000000002</v>
      </c>
      <c r="M317" s="33">
        <v>-220376.31</v>
      </c>
    </row>
    <row r="318" spans="2:13">
      <c r="B318" s="32">
        <v>41899</v>
      </c>
      <c r="C318" s="62">
        <f t="shared" si="12"/>
        <v>120557659.68895274</v>
      </c>
      <c r="D318" s="62">
        <f t="shared" si="13"/>
        <v>147408190.73500007</v>
      </c>
      <c r="E318" s="62">
        <f t="shared" si="14"/>
        <v>148688988.07000005</v>
      </c>
      <c r="F318" s="32"/>
      <c r="G318" s="32"/>
      <c r="I318" s="33">
        <v>1174252.087696335</v>
      </c>
      <c r="K318" s="33">
        <v>1020231.5649999999</v>
      </c>
      <c r="M318" s="33">
        <v>1207736.25</v>
      </c>
    </row>
    <row r="319" spans="2:13">
      <c r="B319" s="32">
        <v>41900</v>
      </c>
      <c r="C319" s="62">
        <f t="shared" si="12"/>
        <v>120038570.87418835</v>
      </c>
      <c r="D319" s="62">
        <f t="shared" si="13"/>
        <v>146475896.54500008</v>
      </c>
      <c r="E319" s="62">
        <f t="shared" si="14"/>
        <v>148144188.44500005</v>
      </c>
      <c r="F319" s="32"/>
      <c r="G319" s="32"/>
      <c r="I319" s="33">
        <v>-519088.81476439786</v>
      </c>
      <c r="K319" s="33">
        <v>-932294.19</v>
      </c>
      <c r="M319" s="33">
        <v>-544799.625</v>
      </c>
    </row>
    <row r="320" spans="2:13">
      <c r="B320" s="32">
        <v>41901</v>
      </c>
      <c r="C320" s="62">
        <f t="shared" si="12"/>
        <v>120071865.52272238</v>
      </c>
      <c r="D320" s="62">
        <f t="shared" si="13"/>
        <v>146840963.73500007</v>
      </c>
      <c r="E320" s="62">
        <f t="shared" si="14"/>
        <v>148342780.82000005</v>
      </c>
      <c r="F320" s="32"/>
      <c r="G320" s="32"/>
      <c r="I320" s="33">
        <v>33294.64853403141</v>
      </c>
      <c r="K320" s="33">
        <v>365067.19</v>
      </c>
      <c r="M320" s="33">
        <v>198592.375</v>
      </c>
    </row>
    <row r="321" spans="2:13">
      <c r="B321" s="32">
        <v>41904</v>
      </c>
      <c r="C321" s="62">
        <f t="shared" si="12"/>
        <v>126161634.31397893</v>
      </c>
      <c r="D321" s="62">
        <f t="shared" si="13"/>
        <v>153002938.23500007</v>
      </c>
      <c r="E321" s="62">
        <f t="shared" si="14"/>
        <v>154529755.32000005</v>
      </c>
      <c r="F321" s="32"/>
      <c r="G321" s="32"/>
      <c r="I321" s="33">
        <v>6089768.7912565432</v>
      </c>
      <c r="K321" s="33">
        <v>6161974.5</v>
      </c>
      <c r="M321" s="33">
        <v>6186974.5</v>
      </c>
    </row>
    <row r="322" spans="2:13">
      <c r="B322" s="32">
        <v>41905</v>
      </c>
      <c r="C322" s="62">
        <f t="shared" si="12"/>
        <v>126564131.38335066</v>
      </c>
      <c r="D322" s="62">
        <f t="shared" si="13"/>
        <v>153495116.48500007</v>
      </c>
      <c r="E322" s="62">
        <f t="shared" si="14"/>
        <v>154969978.13000005</v>
      </c>
      <c r="F322" s="32"/>
      <c r="G322" s="32"/>
      <c r="I322" s="33">
        <v>402497.0693717277</v>
      </c>
      <c r="K322" s="33">
        <v>492178.25</v>
      </c>
      <c r="M322" s="33">
        <v>440222.81</v>
      </c>
    </row>
    <row r="323" spans="2:13">
      <c r="B323" s="32">
        <v>41906</v>
      </c>
      <c r="C323" s="62">
        <f t="shared" si="12"/>
        <v>124717703.11633494</v>
      </c>
      <c r="D323" s="62">
        <f t="shared" si="13"/>
        <v>151663962.98500007</v>
      </c>
      <c r="E323" s="62">
        <f t="shared" si="14"/>
        <v>152782984.56500006</v>
      </c>
      <c r="F323" s="32"/>
      <c r="G323" s="32"/>
      <c r="I323" s="33">
        <v>-1846428.2670157065</v>
      </c>
      <c r="K323" s="33">
        <v>-1831153.5</v>
      </c>
      <c r="M323" s="33">
        <v>-2186993.5649999999</v>
      </c>
    </row>
    <row r="324" spans="2:13">
      <c r="B324" s="32">
        <v>41907</v>
      </c>
      <c r="C324" s="62">
        <f t="shared" si="12"/>
        <v>124708355.13204175</v>
      </c>
      <c r="D324" s="62">
        <f t="shared" si="13"/>
        <v>152340503.36000007</v>
      </c>
      <c r="E324" s="62">
        <f t="shared" si="14"/>
        <v>153357565.38000005</v>
      </c>
      <c r="F324" s="32"/>
      <c r="G324" s="32"/>
      <c r="I324" s="33">
        <v>-9347.9842931937164</v>
      </c>
      <c r="K324" s="33">
        <v>676540.375</v>
      </c>
      <c r="M324" s="33">
        <v>574580.81499999994</v>
      </c>
    </row>
    <row r="325" spans="2:13">
      <c r="B325" s="32">
        <v>41908</v>
      </c>
      <c r="C325" s="62">
        <f t="shared" si="12"/>
        <v>123984463.11502604</v>
      </c>
      <c r="D325" s="62">
        <f t="shared" si="13"/>
        <v>151825812.30000007</v>
      </c>
      <c r="E325" s="62">
        <f t="shared" si="14"/>
        <v>152994809.50500005</v>
      </c>
      <c r="F325" s="32"/>
      <c r="G325" s="32"/>
      <c r="I325" s="33">
        <v>-723892.01701570675</v>
      </c>
      <c r="K325" s="33">
        <v>-514691.06</v>
      </c>
      <c r="M325" s="33">
        <v>-362755.875</v>
      </c>
    </row>
    <row r="326" spans="2:13">
      <c r="B326" s="32">
        <v>41911</v>
      </c>
      <c r="C326" s="62">
        <f t="shared" si="12"/>
        <v>124679908.11439776</v>
      </c>
      <c r="D326" s="62">
        <f t="shared" si="13"/>
        <v>153734168.05000007</v>
      </c>
      <c r="E326" s="62">
        <f t="shared" si="14"/>
        <v>154747336.06500006</v>
      </c>
      <c r="F326" s="32"/>
      <c r="G326" s="32"/>
      <c r="I326" s="33">
        <v>695444.9993717277</v>
      </c>
      <c r="K326" s="33">
        <v>1908355.75</v>
      </c>
      <c r="M326" s="33">
        <v>1752526.56</v>
      </c>
    </row>
    <row r="327" spans="2:13">
      <c r="B327" s="32">
        <v>41912</v>
      </c>
      <c r="C327" s="62">
        <f t="shared" si="12"/>
        <v>124930934.85722499</v>
      </c>
      <c r="D327" s="62">
        <f t="shared" si="13"/>
        <v>154242691.80000007</v>
      </c>
      <c r="E327" s="62">
        <f t="shared" si="14"/>
        <v>155591415.81500006</v>
      </c>
      <c r="F327" s="32"/>
      <c r="G327" s="32"/>
      <c r="I327" s="33">
        <v>251026.7428272251</v>
      </c>
      <c r="K327" s="33">
        <v>508523.75</v>
      </c>
      <c r="M327" s="33">
        <v>844079.75</v>
      </c>
    </row>
    <row r="328" spans="2:13">
      <c r="B328" s="32">
        <v>41913</v>
      </c>
      <c r="C328" s="62">
        <f t="shared" si="12"/>
        <v>125730443.24528781</v>
      </c>
      <c r="D328" s="62">
        <f t="shared" si="13"/>
        <v>156501459.67500007</v>
      </c>
      <c r="E328" s="62">
        <f t="shared" si="14"/>
        <v>157350163.06500006</v>
      </c>
      <c r="F328" s="32"/>
      <c r="G328" s="32"/>
      <c r="I328" s="33">
        <v>799508.38806282706</v>
      </c>
      <c r="K328" s="33">
        <v>2258767.875</v>
      </c>
      <c r="M328" s="33">
        <v>1758747.25</v>
      </c>
    </row>
    <row r="329" spans="2:13">
      <c r="B329" s="32">
        <v>41914</v>
      </c>
      <c r="C329" s="62">
        <f t="shared" si="12"/>
        <v>125882495.25643964</v>
      </c>
      <c r="D329" s="62">
        <f t="shared" si="13"/>
        <v>158060658.05000007</v>
      </c>
      <c r="E329" s="62">
        <f t="shared" si="14"/>
        <v>158896863.12500006</v>
      </c>
      <c r="F329" s="32"/>
      <c r="G329" s="32"/>
      <c r="I329" s="33">
        <v>152052.01115183244</v>
      </c>
      <c r="K329" s="33">
        <v>1559198.375</v>
      </c>
      <c r="M329" s="33">
        <v>1546700.06</v>
      </c>
    </row>
    <row r="330" spans="2:13">
      <c r="B330" s="32">
        <v>41918</v>
      </c>
      <c r="C330" s="62">
        <f t="shared" si="12"/>
        <v>125233875.50513074</v>
      </c>
      <c r="D330" s="62">
        <f t="shared" si="13"/>
        <v>157538736.92500007</v>
      </c>
      <c r="E330" s="62">
        <f t="shared" si="14"/>
        <v>158323058.18500006</v>
      </c>
      <c r="F330" s="32"/>
      <c r="G330" s="32"/>
      <c r="I330" s="33">
        <v>-648619.75130890042</v>
      </c>
      <c r="K330" s="33">
        <v>-521921.125</v>
      </c>
      <c r="M330" s="33">
        <v>-573804.93999999994</v>
      </c>
    </row>
    <row r="331" spans="2:13">
      <c r="B331" s="32">
        <v>41919</v>
      </c>
      <c r="C331" s="62">
        <f t="shared" si="12"/>
        <v>123834923.93120404</v>
      </c>
      <c r="D331" s="62">
        <f t="shared" si="13"/>
        <v>156382388.86500007</v>
      </c>
      <c r="E331" s="62">
        <f t="shared" si="14"/>
        <v>156823557.37500006</v>
      </c>
      <c r="F331" s="32"/>
      <c r="G331" s="32"/>
      <c r="I331" s="33">
        <v>-1398951.5739267014</v>
      </c>
      <c r="K331" s="33">
        <v>-1156348.06</v>
      </c>
      <c r="M331" s="33">
        <v>-1499500.81</v>
      </c>
    </row>
    <row r="332" spans="2:13">
      <c r="B332" s="32">
        <v>41920</v>
      </c>
      <c r="C332" s="62">
        <f t="shared" si="12"/>
        <v>124337104.15240823</v>
      </c>
      <c r="D332" s="62">
        <f t="shared" si="13"/>
        <v>156713665.49000007</v>
      </c>
      <c r="E332" s="62">
        <f t="shared" si="14"/>
        <v>157365461.25000006</v>
      </c>
      <c r="F332" s="32"/>
      <c r="G332" s="32"/>
      <c r="I332" s="33">
        <v>502180.22120418842</v>
      </c>
      <c r="K332" s="33">
        <v>331276.625</v>
      </c>
      <c r="M332" s="33">
        <v>541903.875</v>
      </c>
    </row>
    <row r="333" spans="2:13">
      <c r="B333" s="32">
        <v>41922</v>
      </c>
      <c r="C333" s="62">
        <f t="shared" ref="C333:C396" si="15">C332+I333</f>
        <v>126938759.88015692</v>
      </c>
      <c r="D333" s="62">
        <f t="shared" ref="D333:D396" si="16">D332+K333</f>
        <v>159573367.86500007</v>
      </c>
      <c r="E333" s="62">
        <f t="shared" ref="E333:E396" si="17">E332+M333</f>
        <v>160237663.81500006</v>
      </c>
      <c r="F333" s="32"/>
      <c r="G333" s="32"/>
      <c r="I333" s="33">
        <v>2601655.7277486906</v>
      </c>
      <c r="K333" s="33">
        <v>2859702.375</v>
      </c>
      <c r="M333" s="33">
        <v>2872202.5649999999</v>
      </c>
    </row>
    <row r="334" spans="2:13">
      <c r="B334" s="32">
        <v>41925</v>
      </c>
      <c r="C334" s="62">
        <f t="shared" si="15"/>
        <v>126323687.13408361</v>
      </c>
      <c r="D334" s="62">
        <f t="shared" si="16"/>
        <v>159819347.61500007</v>
      </c>
      <c r="E334" s="62">
        <f t="shared" si="17"/>
        <v>160229981.31500006</v>
      </c>
      <c r="F334" s="32"/>
      <c r="G334" s="32"/>
      <c r="I334" s="33">
        <v>-615072.74607329839</v>
      </c>
      <c r="K334" s="33">
        <v>245979.75</v>
      </c>
      <c r="M334" s="33">
        <v>-7682.5</v>
      </c>
    </row>
    <row r="335" spans="2:13">
      <c r="B335" s="32">
        <v>41926</v>
      </c>
      <c r="C335" s="62">
        <f t="shared" si="15"/>
        <v>125819801.49534015</v>
      </c>
      <c r="D335" s="62">
        <f t="shared" si="16"/>
        <v>159636971.74000007</v>
      </c>
      <c r="E335" s="62">
        <f t="shared" si="17"/>
        <v>159895757.62500006</v>
      </c>
      <c r="F335" s="32"/>
      <c r="G335" s="32"/>
      <c r="I335" s="33">
        <v>-503885.63874345546</v>
      </c>
      <c r="K335" s="33">
        <v>-182375.875</v>
      </c>
      <c r="M335" s="33">
        <v>-334223.69</v>
      </c>
    </row>
    <row r="336" spans="2:13">
      <c r="B336" s="32">
        <v>41927</v>
      </c>
      <c r="C336" s="62">
        <f t="shared" si="15"/>
        <v>125796899.84088989</v>
      </c>
      <c r="D336" s="62">
        <f t="shared" si="16"/>
        <v>160050920.49000007</v>
      </c>
      <c r="E336" s="62">
        <f t="shared" si="17"/>
        <v>160091686.00000006</v>
      </c>
      <c r="F336" s="32"/>
      <c r="G336" s="32"/>
      <c r="I336" s="33">
        <v>-22901.654450261776</v>
      </c>
      <c r="K336" s="33">
        <v>413948.75</v>
      </c>
      <c r="M336" s="33">
        <v>195928.375</v>
      </c>
    </row>
    <row r="337" spans="2:13">
      <c r="B337" s="32">
        <v>41928</v>
      </c>
      <c r="C337" s="62">
        <f t="shared" si="15"/>
        <v>124546691.23162287</v>
      </c>
      <c r="D337" s="62">
        <f t="shared" si="16"/>
        <v>158332419.24000007</v>
      </c>
      <c r="E337" s="62">
        <f t="shared" si="17"/>
        <v>158348184.37500006</v>
      </c>
      <c r="F337" s="32"/>
      <c r="G337" s="32"/>
      <c r="I337" s="33">
        <v>-1250208.6092670155</v>
      </c>
      <c r="K337" s="33">
        <v>-1718501.25</v>
      </c>
      <c r="M337" s="33">
        <v>-1743501.625</v>
      </c>
    </row>
    <row r="338" spans="2:13">
      <c r="B338" s="32">
        <v>41929</v>
      </c>
      <c r="C338" s="62">
        <f t="shared" si="15"/>
        <v>123426112.76104696</v>
      </c>
      <c r="D338" s="62">
        <f t="shared" si="16"/>
        <v>157355122.43000007</v>
      </c>
      <c r="E338" s="62">
        <f t="shared" si="17"/>
        <v>157206541.44000006</v>
      </c>
      <c r="F338" s="32"/>
      <c r="G338" s="32"/>
      <c r="I338" s="33">
        <v>-1120578.4705759161</v>
      </c>
      <c r="K338" s="33">
        <v>-977296.81</v>
      </c>
      <c r="M338" s="33">
        <v>-1141642.9350000001</v>
      </c>
    </row>
    <row r="339" spans="2:13">
      <c r="B339" s="32">
        <v>41932</v>
      </c>
      <c r="C339" s="62">
        <f t="shared" si="15"/>
        <v>123540231.38277471</v>
      </c>
      <c r="D339" s="62">
        <f t="shared" si="16"/>
        <v>158315197.55500007</v>
      </c>
      <c r="E339" s="62">
        <f t="shared" si="17"/>
        <v>157966613.19000006</v>
      </c>
      <c r="F339" s="32"/>
      <c r="G339" s="32"/>
      <c r="I339" s="33">
        <v>114118.62172774867</v>
      </c>
      <c r="K339" s="33">
        <v>960075.125</v>
      </c>
      <c r="M339" s="33">
        <v>760071.75</v>
      </c>
    </row>
    <row r="340" spans="2:13">
      <c r="B340" s="32">
        <v>41933</v>
      </c>
      <c r="C340" s="62">
        <f t="shared" si="15"/>
        <v>125779628.22832444</v>
      </c>
      <c r="D340" s="62">
        <f t="shared" si="16"/>
        <v>160200434.68000007</v>
      </c>
      <c r="E340" s="62">
        <f t="shared" si="17"/>
        <v>160176845.44000006</v>
      </c>
      <c r="F340" s="32"/>
      <c r="G340" s="32"/>
      <c r="I340" s="33">
        <v>2239396.845549738</v>
      </c>
      <c r="K340" s="33">
        <v>1885237.125</v>
      </c>
      <c r="M340" s="33">
        <v>2210232.25</v>
      </c>
    </row>
    <row r="341" spans="2:13">
      <c r="B341" s="32">
        <v>41934</v>
      </c>
      <c r="C341" s="62">
        <f t="shared" si="15"/>
        <v>125677170.03392653</v>
      </c>
      <c r="D341" s="62">
        <f t="shared" si="16"/>
        <v>160322928.24500006</v>
      </c>
      <c r="E341" s="62">
        <f t="shared" si="17"/>
        <v>160526180.44000006</v>
      </c>
      <c r="F341" s="32"/>
      <c r="G341" s="32"/>
      <c r="I341" s="33">
        <v>-102458.19439790574</v>
      </c>
      <c r="K341" s="33">
        <v>122493.565</v>
      </c>
      <c r="M341" s="33">
        <v>349335</v>
      </c>
    </row>
    <row r="342" spans="2:13">
      <c r="B342" s="32">
        <v>41935</v>
      </c>
      <c r="C342" s="62">
        <f t="shared" si="15"/>
        <v>126287381.93183228</v>
      </c>
      <c r="D342" s="62">
        <f t="shared" si="16"/>
        <v>161892080.06000006</v>
      </c>
      <c r="E342" s="62">
        <f t="shared" si="17"/>
        <v>162052326.50500005</v>
      </c>
      <c r="F342" s="32"/>
      <c r="G342" s="32"/>
      <c r="I342" s="33">
        <v>610211.89790575905</v>
      </c>
      <c r="K342" s="33">
        <v>1569151.8149999999</v>
      </c>
      <c r="M342" s="33">
        <v>1526146.0649999999</v>
      </c>
    </row>
    <row r="343" spans="2:13">
      <c r="B343" s="32">
        <v>41936</v>
      </c>
      <c r="C343" s="62">
        <f t="shared" si="15"/>
        <v>127423328.79439773</v>
      </c>
      <c r="D343" s="62">
        <f t="shared" si="16"/>
        <v>164044918.06000006</v>
      </c>
      <c r="E343" s="62">
        <f t="shared" si="17"/>
        <v>164367646.31500006</v>
      </c>
      <c r="F343" s="32"/>
      <c r="G343" s="32"/>
      <c r="I343" s="33">
        <v>1135946.8625654448</v>
      </c>
      <c r="K343" s="33">
        <v>2152838</v>
      </c>
      <c r="M343" s="33">
        <v>2315319.81</v>
      </c>
    </row>
    <row r="344" spans="2:13">
      <c r="B344" s="32">
        <v>41939</v>
      </c>
      <c r="C344" s="62">
        <f t="shared" si="15"/>
        <v>128124199.88010453</v>
      </c>
      <c r="D344" s="62">
        <f t="shared" si="16"/>
        <v>164295998.87000006</v>
      </c>
      <c r="E344" s="62">
        <f t="shared" si="17"/>
        <v>164681229.19000006</v>
      </c>
      <c r="F344" s="32"/>
      <c r="G344" s="32"/>
      <c r="I344" s="33">
        <v>700871.08570680616</v>
      </c>
      <c r="K344" s="33">
        <v>251080.81</v>
      </c>
      <c r="M344" s="33">
        <v>313582.875</v>
      </c>
    </row>
    <row r="345" spans="2:13">
      <c r="B345" s="32">
        <v>41940</v>
      </c>
      <c r="C345" s="62">
        <f t="shared" si="15"/>
        <v>127511009.2328794</v>
      </c>
      <c r="D345" s="62">
        <f t="shared" si="16"/>
        <v>163852659.49500006</v>
      </c>
      <c r="E345" s="62">
        <f t="shared" si="17"/>
        <v>164198551.94000006</v>
      </c>
      <c r="F345" s="32"/>
      <c r="G345" s="32"/>
      <c r="I345" s="33">
        <v>-613190.6472251307</v>
      </c>
      <c r="K345" s="33">
        <v>-443339.375</v>
      </c>
      <c r="M345" s="33">
        <v>-482677.25</v>
      </c>
    </row>
    <row r="346" spans="2:13">
      <c r="B346" s="32">
        <v>41941</v>
      </c>
      <c r="C346" s="62">
        <f t="shared" si="15"/>
        <v>134055390.75643961</v>
      </c>
      <c r="D346" s="62">
        <f t="shared" si="16"/>
        <v>168726350.74500006</v>
      </c>
      <c r="E346" s="62">
        <f t="shared" si="17"/>
        <v>169170404.75500005</v>
      </c>
      <c r="F346" s="32"/>
      <c r="G346" s="32"/>
      <c r="I346" s="33">
        <v>6544381.5235602083</v>
      </c>
      <c r="K346" s="33">
        <v>4873691.25</v>
      </c>
      <c r="M346" s="33">
        <v>4971852.8150000004</v>
      </c>
    </row>
    <row r="347" spans="2:13">
      <c r="B347" s="32">
        <v>41942</v>
      </c>
      <c r="C347" s="62">
        <f t="shared" si="15"/>
        <v>134063933.84999982</v>
      </c>
      <c r="D347" s="62">
        <f t="shared" si="16"/>
        <v>169117041.93000007</v>
      </c>
      <c r="E347" s="62">
        <f t="shared" si="17"/>
        <v>169369870.88000005</v>
      </c>
      <c r="F347" s="32"/>
      <c r="G347" s="32"/>
      <c r="I347" s="33">
        <v>8543.0935602094232</v>
      </c>
      <c r="K347" s="33">
        <v>390691.185</v>
      </c>
      <c r="M347" s="33">
        <v>199466.125</v>
      </c>
    </row>
    <row r="348" spans="2:13">
      <c r="B348" s="32">
        <v>41943</v>
      </c>
      <c r="C348" s="62">
        <f t="shared" si="15"/>
        <v>135594988.02801028</v>
      </c>
      <c r="D348" s="62">
        <f t="shared" si="16"/>
        <v>171967102.12000006</v>
      </c>
      <c r="E348" s="62">
        <f t="shared" si="17"/>
        <v>172430572.57000005</v>
      </c>
      <c r="F348" s="32"/>
      <c r="G348" s="32"/>
      <c r="I348" s="33">
        <v>1531054.1780104709</v>
      </c>
      <c r="K348" s="33">
        <v>2850060.19</v>
      </c>
      <c r="M348" s="33">
        <v>3060701.69</v>
      </c>
    </row>
    <row r="349" spans="2:13">
      <c r="B349" s="32">
        <v>41946</v>
      </c>
      <c r="C349" s="62">
        <f t="shared" si="15"/>
        <v>133539227.75968567</v>
      </c>
      <c r="D349" s="62">
        <f t="shared" si="16"/>
        <v>169973395.99500006</v>
      </c>
      <c r="E349" s="62">
        <f t="shared" si="17"/>
        <v>170158123.94500005</v>
      </c>
      <c r="F349" s="32"/>
      <c r="G349" s="32"/>
      <c r="I349" s="33">
        <v>-2055760.2683246071</v>
      </c>
      <c r="K349" s="33">
        <v>-1993706.125</v>
      </c>
      <c r="M349" s="33">
        <v>-2272448.625</v>
      </c>
    </row>
    <row r="350" spans="2:13">
      <c r="B350" s="32">
        <v>41947</v>
      </c>
      <c r="C350" s="62">
        <f t="shared" si="15"/>
        <v>135925705.69162282</v>
      </c>
      <c r="D350" s="62">
        <f t="shared" si="16"/>
        <v>172736124.37000006</v>
      </c>
      <c r="E350" s="62">
        <f t="shared" si="17"/>
        <v>173343974.88000005</v>
      </c>
      <c r="F350" s="32"/>
      <c r="G350" s="32"/>
      <c r="I350" s="33">
        <v>2386477.9319371725</v>
      </c>
      <c r="K350" s="33">
        <v>2762728.375</v>
      </c>
      <c r="M350" s="33">
        <v>3185850.9350000001</v>
      </c>
    </row>
    <row r="351" spans="2:13">
      <c r="B351" s="32">
        <v>41948</v>
      </c>
      <c r="C351" s="62">
        <f t="shared" si="15"/>
        <v>134969616.81989509</v>
      </c>
      <c r="D351" s="62">
        <f t="shared" si="16"/>
        <v>172144394.68500006</v>
      </c>
      <c r="E351" s="62">
        <f t="shared" si="17"/>
        <v>172434175.32000005</v>
      </c>
      <c r="F351" s="32"/>
      <c r="G351" s="32"/>
      <c r="I351" s="33">
        <v>-956088.87172774854</v>
      </c>
      <c r="K351" s="33">
        <v>-591729.68500000006</v>
      </c>
      <c r="M351" s="33">
        <v>-909799.56</v>
      </c>
    </row>
    <row r="352" spans="2:13">
      <c r="B352" s="32">
        <v>41949</v>
      </c>
      <c r="C352" s="62">
        <f t="shared" si="15"/>
        <v>133565314.38926682</v>
      </c>
      <c r="D352" s="62">
        <f t="shared" si="16"/>
        <v>169912880.24500006</v>
      </c>
      <c r="E352" s="62">
        <f t="shared" si="17"/>
        <v>170225824.32000005</v>
      </c>
      <c r="F352" s="32"/>
      <c r="G352" s="32"/>
      <c r="I352" s="33">
        <v>-1404302.430628272</v>
      </c>
      <c r="K352" s="33">
        <v>-2231514.44</v>
      </c>
      <c r="M352" s="33">
        <v>-2208351</v>
      </c>
    </row>
    <row r="353" spans="2:13">
      <c r="B353" s="32">
        <v>41950</v>
      </c>
      <c r="C353" s="62">
        <f t="shared" si="15"/>
        <v>132744555.21581133</v>
      </c>
      <c r="D353" s="62">
        <f t="shared" si="16"/>
        <v>169303581.93500006</v>
      </c>
      <c r="E353" s="62">
        <f t="shared" si="17"/>
        <v>169525303.94500005</v>
      </c>
      <c r="F353" s="32"/>
      <c r="G353" s="32"/>
      <c r="I353" s="33">
        <v>-820759.17345549737</v>
      </c>
      <c r="K353" s="33">
        <v>-609298.31000000006</v>
      </c>
      <c r="M353" s="33">
        <v>-700520.375</v>
      </c>
    </row>
    <row r="354" spans="2:13">
      <c r="B354" s="32">
        <v>41953</v>
      </c>
      <c r="C354" s="62">
        <f t="shared" si="15"/>
        <v>137237718.67916211</v>
      </c>
      <c r="D354" s="62">
        <f t="shared" si="16"/>
        <v>173062890.56000006</v>
      </c>
      <c r="E354" s="62">
        <f t="shared" si="17"/>
        <v>173684617.07000005</v>
      </c>
      <c r="F354" s="32"/>
      <c r="G354" s="32"/>
      <c r="I354" s="33">
        <v>4493163.463350785</v>
      </c>
      <c r="K354" s="33">
        <v>3759308.625</v>
      </c>
      <c r="M354" s="33">
        <v>4159313.125</v>
      </c>
    </row>
    <row r="355" spans="2:13">
      <c r="B355" s="32">
        <v>41954</v>
      </c>
      <c r="C355" s="62">
        <f t="shared" si="15"/>
        <v>136944834.56528777</v>
      </c>
      <c r="D355" s="62">
        <f t="shared" si="16"/>
        <v>172784128.56000006</v>
      </c>
      <c r="E355" s="62">
        <f t="shared" si="17"/>
        <v>173403971.25500005</v>
      </c>
      <c r="F355" s="32"/>
      <c r="G355" s="32"/>
      <c r="I355" s="33">
        <v>-292884.11387434549</v>
      </c>
      <c r="K355" s="33">
        <v>-278762</v>
      </c>
      <c r="M355" s="33">
        <v>-280645.815</v>
      </c>
    </row>
    <row r="356" spans="2:13">
      <c r="B356" s="32">
        <v>41955</v>
      </c>
      <c r="C356" s="62">
        <f t="shared" si="15"/>
        <v>139209059.9370155</v>
      </c>
      <c r="D356" s="62">
        <f t="shared" si="16"/>
        <v>174555800.87000006</v>
      </c>
      <c r="E356" s="62">
        <f t="shared" si="17"/>
        <v>175738151.25500005</v>
      </c>
      <c r="F356" s="32"/>
      <c r="G356" s="32"/>
      <c r="I356" s="33">
        <v>2264225.3717277483</v>
      </c>
      <c r="K356" s="33">
        <v>1771672.31</v>
      </c>
      <c r="M356" s="33">
        <v>2334180</v>
      </c>
    </row>
    <row r="357" spans="2:13">
      <c r="B357" s="32">
        <v>41956</v>
      </c>
      <c r="C357" s="62">
        <f t="shared" si="15"/>
        <v>139012002.89905739</v>
      </c>
      <c r="D357" s="62">
        <f t="shared" si="16"/>
        <v>174473256.99500006</v>
      </c>
      <c r="E357" s="62">
        <f t="shared" si="17"/>
        <v>175601834.13000005</v>
      </c>
      <c r="F357" s="32"/>
      <c r="G357" s="32"/>
      <c r="I357" s="33">
        <v>-197057.03795811516</v>
      </c>
      <c r="K357" s="33">
        <v>-82543.875</v>
      </c>
      <c r="M357" s="33">
        <v>-136317.125</v>
      </c>
    </row>
    <row r="358" spans="2:13">
      <c r="B358" s="32">
        <v>41957</v>
      </c>
      <c r="C358" s="62">
        <f t="shared" si="15"/>
        <v>141158019.93832439</v>
      </c>
      <c r="D358" s="62">
        <f t="shared" si="16"/>
        <v>177375328.49500006</v>
      </c>
      <c r="E358" s="62">
        <f t="shared" si="17"/>
        <v>178591395.31500006</v>
      </c>
      <c r="F358" s="32"/>
      <c r="G358" s="32"/>
      <c r="I358" s="33">
        <v>2146017.0392670156</v>
      </c>
      <c r="K358" s="33">
        <v>2902071.5</v>
      </c>
      <c r="M358" s="33">
        <v>2989561.1850000001</v>
      </c>
    </row>
    <row r="359" spans="2:13">
      <c r="B359" s="32">
        <v>41960</v>
      </c>
      <c r="C359" s="62">
        <f t="shared" si="15"/>
        <v>140046381.59277466</v>
      </c>
      <c r="D359" s="62">
        <f t="shared" si="16"/>
        <v>175536754.18000007</v>
      </c>
      <c r="E359" s="62">
        <f t="shared" si="17"/>
        <v>176624099.87500006</v>
      </c>
      <c r="F359" s="32"/>
      <c r="G359" s="32"/>
      <c r="I359" s="33">
        <v>-1111638.345549738</v>
      </c>
      <c r="K359" s="33">
        <v>-1838574.3149999999</v>
      </c>
      <c r="M359" s="33">
        <v>-1967295.44</v>
      </c>
    </row>
    <row r="360" spans="2:13">
      <c r="B360" s="32">
        <v>41961</v>
      </c>
      <c r="C360" s="62">
        <f t="shared" si="15"/>
        <v>140924195.74130869</v>
      </c>
      <c r="D360" s="62">
        <f t="shared" si="16"/>
        <v>176633518.74500006</v>
      </c>
      <c r="E360" s="62">
        <f t="shared" si="17"/>
        <v>178158371.75000006</v>
      </c>
      <c r="F360" s="32"/>
      <c r="G360" s="32"/>
      <c r="I360" s="33">
        <v>877814.14853403124</v>
      </c>
      <c r="K360" s="33">
        <v>1096764.5649999999</v>
      </c>
      <c r="M360" s="33">
        <v>1534271.875</v>
      </c>
    </row>
    <row r="361" spans="2:13">
      <c r="B361" s="32">
        <v>41962</v>
      </c>
      <c r="C361" s="62">
        <f t="shared" si="15"/>
        <v>140379237.41277465</v>
      </c>
      <c r="D361" s="62">
        <f t="shared" si="16"/>
        <v>176693453.49500006</v>
      </c>
      <c r="E361" s="62">
        <f t="shared" si="17"/>
        <v>178128919.87500006</v>
      </c>
      <c r="F361" s="32"/>
      <c r="G361" s="32"/>
      <c r="I361" s="33">
        <v>-544958.3285340314</v>
      </c>
      <c r="K361" s="33">
        <v>59934.75</v>
      </c>
      <c r="M361" s="33">
        <v>-29451.875</v>
      </c>
    </row>
    <row r="362" spans="2:13">
      <c r="B362" s="32">
        <v>41963</v>
      </c>
      <c r="C362" s="62">
        <f t="shared" si="15"/>
        <v>140423988.97884795</v>
      </c>
      <c r="D362" s="62">
        <f t="shared" si="16"/>
        <v>176649129.12000006</v>
      </c>
      <c r="E362" s="62">
        <f t="shared" si="17"/>
        <v>178028975.56500006</v>
      </c>
      <c r="F362" s="32"/>
      <c r="G362" s="32"/>
      <c r="I362" s="33">
        <v>44751.566073298425</v>
      </c>
      <c r="K362" s="33">
        <v>-44324.375</v>
      </c>
      <c r="M362" s="33">
        <v>-99944.31</v>
      </c>
    </row>
    <row r="363" spans="2:13">
      <c r="B363" s="32">
        <v>41964</v>
      </c>
      <c r="C363" s="62">
        <f t="shared" si="15"/>
        <v>139465674.74261758</v>
      </c>
      <c r="D363" s="62">
        <f t="shared" si="16"/>
        <v>175464063.31000006</v>
      </c>
      <c r="E363" s="62">
        <f t="shared" si="17"/>
        <v>176690153.38000005</v>
      </c>
      <c r="F363" s="32"/>
      <c r="G363" s="32"/>
      <c r="I363" s="33">
        <v>-958314.23623036628</v>
      </c>
      <c r="K363" s="33">
        <v>-1185065.81</v>
      </c>
      <c r="M363" s="33">
        <v>-1338822.1850000001</v>
      </c>
    </row>
    <row r="364" spans="2:13">
      <c r="B364" s="32">
        <v>41967</v>
      </c>
      <c r="C364" s="62">
        <f t="shared" si="15"/>
        <v>141096758.18371704</v>
      </c>
      <c r="D364" s="62">
        <f t="shared" si="16"/>
        <v>176849980.49500006</v>
      </c>
      <c r="E364" s="62">
        <f t="shared" si="17"/>
        <v>178151068.31500006</v>
      </c>
      <c r="F364" s="32"/>
      <c r="G364" s="32"/>
      <c r="I364" s="33">
        <v>1631083.4410994763</v>
      </c>
      <c r="K364" s="33">
        <v>1385917.1850000001</v>
      </c>
      <c r="M364" s="33">
        <v>1460914.9350000001</v>
      </c>
    </row>
    <row r="365" spans="2:13">
      <c r="B365" s="32">
        <v>41968</v>
      </c>
      <c r="C365" s="62">
        <f t="shared" si="15"/>
        <v>140492020.70073274</v>
      </c>
      <c r="D365" s="62">
        <f t="shared" si="16"/>
        <v>176459039.37000006</v>
      </c>
      <c r="E365" s="62">
        <f t="shared" si="17"/>
        <v>177695730.81500006</v>
      </c>
      <c r="F365" s="32"/>
      <c r="G365" s="32"/>
      <c r="I365" s="33">
        <v>-604737.48298429314</v>
      </c>
      <c r="K365" s="33">
        <v>-390941.125</v>
      </c>
      <c r="M365" s="33">
        <v>-455337.5</v>
      </c>
    </row>
    <row r="366" spans="2:13">
      <c r="B366" s="32">
        <v>41969</v>
      </c>
      <c r="C366" s="62">
        <f t="shared" si="15"/>
        <v>141654764.49455473</v>
      </c>
      <c r="D366" s="62">
        <f t="shared" si="16"/>
        <v>178176896.43000007</v>
      </c>
      <c r="E366" s="62">
        <f t="shared" si="17"/>
        <v>179522305.44000006</v>
      </c>
      <c r="F366" s="32"/>
      <c r="G366" s="32"/>
      <c r="I366" s="33">
        <v>1162743.7938219893</v>
      </c>
      <c r="K366" s="33">
        <v>1717857.06</v>
      </c>
      <c r="M366" s="33">
        <v>1826574.625</v>
      </c>
    </row>
    <row r="367" spans="2:13">
      <c r="B367" s="32">
        <v>41970</v>
      </c>
      <c r="C367" s="62">
        <f t="shared" si="15"/>
        <v>140510732.09465945</v>
      </c>
      <c r="D367" s="62">
        <f t="shared" si="16"/>
        <v>176627122.61500007</v>
      </c>
      <c r="E367" s="62">
        <f t="shared" si="17"/>
        <v>178158126.25000006</v>
      </c>
      <c r="F367" s="32"/>
      <c r="G367" s="32"/>
      <c r="I367" s="33">
        <v>-1144032.3998952878</v>
      </c>
      <c r="K367" s="33">
        <v>-1549773.8149999999</v>
      </c>
      <c r="M367" s="33">
        <v>-1364179.19</v>
      </c>
    </row>
    <row r="368" spans="2:13">
      <c r="B368" s="32">
        <v>41971</v>
      </c>
      <c r="C368" s="62">
        <f t="shared" si="15"/>
        <v>139776330.65748668</v>
      </c>
      <c r="D368" s="62">
        <f t="shared" si="16"/>
        <v>175608091.74000007</v>
      </c>
      <c r="E368" s="62">
        <f t="shared" si="17"/>
        <v>177010287.25000006</v>
      </c>
      <c r="F368" s="32"/>
      <c r="G368" s="32"/>
      <c r="I368" s="33">
        <v>-734401.43717277481</v>
      </c>
      <c r="K368" s="33">
        <v>-1019030.875</v>
      </c>
      <c r="M368" s="33">
        <v>-1147839</v>
      </c>
    </row>
    <row r="369" spans="2:13">
      <c r="B369" s="32">
        <v>41974</v>
      </c>
      <c r="C369" s="62">
        <f t="shared" si="15"/>
        <v>142351541.46376941</v>
      </c>
      <c r="D369" s="62">
        <f t="shared" si="16"/>
        <v>177417266.11500007</v>
      </c>
      <c r="E369" s="62">
        <f t="shared" si="17"/>
        <v>179119457.87500006</v>
      </c>
      <c r="F369" s="32"/>
      <c r="G369" s="32"/>
      <c r="I369" s="33">
        <v>2575210.8062827224</v>
      </c>
      <c r="K369" s="33">
        <v>1809174.375</v>
      </c>
      <c r="M369" s="33">
        <v>2109170.625</v>
      </c>
    </row>
    <row r="370" spans="2:13">
      <c r="B370" s="32">
        <v>41975</v>
      </c>
      <c r="C370" s="62">
        <f t="shared" si="15"/>
        <v>142670923.81916207</v>
      </c>
      <c r="D370" s="62">
        <f t="shared" si="16"/>
        <v>177782866.17500007</v>
      </c>
      <c r="E370" s="62">
        <f t="shared" si="17"/>
        <v>179456303.43500006</v>
      </c>
      <c r="F370" s="32"/>
      <c r="G370" s="32"/>
      <c r="I370" s="33">
        <v>319382.35539267014</v>
      </c>
      <c r="K370" s="33">
        <v>365600.06</v>
      </c>
      <c r="M370" s="33">
        <v>336845.56</v>
      </c>
    </row>
    <row r="371" spans="2:13">
      <c r="B371" s="32">
        <v>41976</v>
      </c>
      <c r="C371" s="62">
        <f t="shared" si="15"/>
        <v>141710546.71837673</v>
      </c>
      <c r="D371" s="62">
        <f t="shared" si="16"/>
        <v>176502671.17500007</v>
      </c>
      <c r="E371" s="62">
        <f t="shared" si="17"/>
        <v>178047333.31000006</v>
      </c>
      <c r="F371" s="32"/>
      <c r="G371" s="32"/>
      <c r="I371" s="33">
        <v>-960377.10078534018</v>
      </c>
      <c r="K371" s="33">
        <v>-1280195</v>
      </c>
      <c r="M371" s="33">
        <v>-1408970.125</v>
      </c>
    </row>
    <row r="372" spans="2:13">
      <c r="B372" s="32">
        <v>41977</v>
      </c>
      <c r="C372" s="62">
        <f t="shared" si="15"/>
        <v>144233752.07308877</v>
      </c>
      <c r="D372" s="62">
        <f t="shared" si="16"/>
        <v>180711646.05000007</v>
      </c>
      <c r="E372" s="62">
        <f t="shared" si="17"/>
        <v>181931328.06000006</v>
      </c>
      <c r="F372" s="32"/>
      <c r="G372" s="32"/>
      <c r="I372" s="33">
        <v>2523205.3547120416</v>
      </c>
      <c r="K372" s="33">
        <v>4208974.875</v>
      </c>
      <c r="M372" s="33">
        <v>3883994.75</v>
      </c>
    </row>
    <row r="373" spans="2:13">
      <c r="B373" s="32">
        <v>41978</v>
      </c>
      <c r="C373" s="62">
        <f t="shared" si="15"/>
        <v>143934810.75047097</v>
      </c>
      <c r="D373" s="62">
        <f t="shared" si="16"/>
        <v>180452099.11000007</v>
      </c>
      <c r="E373" s="62">
        <f t="shared" si="17"/>
        <v>181657368.24500006</v>
      </c>
      <c r="F373" s="32"/>
      <c r="G373" s="32"/>
      <c r="I373" s="33">
        <v>-298941.32261780102</v>
      </c>
      <c r="K373" s="33">
        <v>-259546.94</v>
      </c>
      <c r="M373" s="33">
        <v>-273959.815</v>
      </c>
    </row>
    <row r="374" spans="2:13">
      <c r="B374" s="32">
        <v>41981</v>
      </c>
      <c r="C374" s="62">
        <f t="shared" si="15"/>
        <v>142796670.33816731</v>
      </c>
      <c r="D374" s="62">
        <f t="shared" si="16"/>
        <v>179068599.86000007</v>
      </c>
      <c r="E374" s="62">
        <f t="shared" si="17"/>
        <v>180132550.55500007</v>
      </c>
      <c r="F374" s="32"/>
      <c r="G374" s="32"/>
      <c r="I374" s="33">
        <v>-1138140.4123036647</v>
      </c>
      <c r="K374" s="33">
        <v>-1383499.25</v>
      </c>
      <c r="M374" s="33">
        <v>-1524817.69</v>
      </c>
    </row>
    <row r="375" spans="2:13">
      <c r="B375" s="32">
        <v>41982</v>
      </c>
      <c r="C375" s="62">
        <f t="shared" si="15"/>
        <v>141864028.98408353</v>
      </c>
      <c r="D375" s="62">
        <f t="shared" si="16"/>
        <v>178605316.42500007</v>
      </c>
      <c r="E375" s="62">
        <f t="shared" si="17"/>
        <v>179451074.24500006</v>
      </c>
      <c r="F375" s="32"/>
      <c r="G375" s="32"/>
      <c r="I375" s="33">
        <v>-932641.35408376961</v>
      </c>
      <c r="K375" s="33">
        <v>-463283.435</v>
      </c>
      <c r="M375" s="33">
        <v>-681476.31</v>
      </c>
    </row>
    <row r="376" spans="2:13">
      <c r="B376" s="32">
        <v>41983</v>
      </c>
      <c r="C376" s="62">
        <f t="shared" si="15"/>
        <v>147484529.61172751</v>
      </c>
      <c r="D376" s="62">
        <f t="shared" si="16"/>
        <v>183664614.55000007</v>
      </c>
      <c r="E376" s="62">
        <f t="shared" si="17"/>
        <v>185010367.12000006</v>
      </c>
      <c r="F376" s="32"/>
      <c r="G376" s="32"/>
      <c r="I376" s="33">
        <v>5620500.6276439782</v>
      </c>
      <c r="K376" s="33">
        <v>5059298.125</v>
      </c>
      <c r="M376" s="33">
        <v>5559292.875</v>
      </c>
    </row>
    <row r="377" spans="2:13">
      <c r="B377" s="32">
        <v>41984</v>
      </c>
      <c r="C377" s="62">
        <f t="shared" si="15"/>
        <v>147350160.95465943</v>
      </c>
      <c r="D377" s="62">
        <f t="shared" si="16"/>
        <v>182901201.86000007</v>
      </c>
      <c r="E377" s="62">
        <f t="shared" si="17"/>
        <v>184320088.99500006</v>
      </c>
      <c r="F377" s="32"/>
      <c r="G377" s="32"/>
      <c r="I377" s="33">
        <v>-134368.65706806281</v>
      </c>
      <c r="K377" s="33">
        <v>-763412.69</v>
      </c>
      <c r="M377" s="33">
        <v>-690278.125</v>
      </c>
    </row>
    <row r="378" spans="2:13">
      <c r="B378" s="32">
        <v>41985</v>
      </c>
      <c r="C378" s="62">
        <f t="shared" si="15"/>
        <v>146764780.69287932</v>
      </c>
      <c r="D378" s="62">
        <f t="shared" si="16"/>
        <v>182518854.48500007</v>
      </c>
      <c r="E378" s="62">
        <f t="shared" si="17"/>
        <v>183846572.80500007</v>
      </c>
      <c r="F378" s="32"/>
      <c r="G378" s="32"/>
      <c r="I378" s="33">
        <v>-585380.2617801046</v>
      </c>
      <c r="K378" s="33">
        <v>-382347.375</v>
      </c>
      <c r="M378" s="33">
        <v>-473516.19</v>
      </c>
    </row>
    <row r="379" spans="2:13">
      <c r="B379" s="32">
        <v>41988</v>
      </c>
      <c r="C379" s="62">
        <f t="shared" si="15"/>
        <v>147197279.94549713</v>
      </c>
      <c r="D379" s="62">
        <f t="shared" si="16"/>
        <v>184477165.05000007</v>
      </c>
      <c r="E379" s="62">
        <f t="shared" si="17"/>
        <v>185690561.99500006</v>
      </c>
      <c r="F379" s="32"/>
      <c r="G379" s="32"/>
      <c r="I379" s="33">
        <v>432499.25261780102</v>
      </c>
      <c r="K379" s="33">
        <v>1958310.5649999999</v>
      </c>
      <c r="M379" s="33">
        <v>1843989.19</v>
      </c>
    </row>
    <row r="380" spans="2:13">
      <c r="B380" s="32">
        <v>41989</v>
      </c>
      <c r="C380" s="62">
        <f t="shared" si="15"/>
        <v>148175819.3323034</v>
      </c>
      <c r="D380" s="62">
        <f t="shared" si="16"/>
        <v>184774782.36000007</v>
      </c>
      <c r="E380" s="62">
        <f t="shared" si="17"/>
        <v>185823850.80500007</v>
      </c>
      <c r="F380" s="32"/>
      <c r="G380" s="32"/>
      <c r="I380" s="33">
        <v>978539.38680628268</v>
      </c>
      <c r="K380" s="33">
        <v>297617.31</v>
      </c>
      <c r="M380" s="33">
        <v>133288.81</v>
      </c>
    </row>
    <row r="381" spans="2:13">
      <c r="B381" s="32">
        <v>41990</v>
      </c>
      <c r="C381" s="62">
        <f t="shared" si="15"/>
        <v>147431230.35455471</v>
      </c>
      <c r="D381" s="62">
        <f t="shared" si="16"/>
        <v>183124208.86000007</v>
      </c>
      <c r="E381" s="62">
        <f t="shared" si="17"/>
        <v>184146449.36500007</v>
      </c>
      <c r="F381" s="32"/>
      <c r="G381" s="32"/>
      <c r="I381" s="33">
        <v>-744588.97774869099</v>
      </c>
      <c r="K381" s="33">
        <v>-1650573.5</v>
      </c>
      <c r="M381" s="33">
        <v>-1677401.44</v>
      </c>
    </row>
    <row r="382" spans="2:13">
      <c r="B382" s="32">
        <v>41991</v>
      </c>
      <c r="C382" s="62">
        <f t="shared" si="15"/>
        <v>147700505.5600521</v>
      </c>
      <c r="D382" s="62">
        <f t="shared" si="16"/>
        <v>182326919.73500007</v>
      </c>
      <c r="E382" s="62">
        <f t="shared" si="17"/>
        <v>183861640.93000007</v>
      </c>
      <c r="F382" s="32"/>
      <c r="G382" s="32"/>
      <c r="I382" s="33">
        <v>269275.20549738215</v>
      </c>
      <c r="K382" s="33">
        <v>-797289.125</v>
      </c>
      <c r="M382" s="33">
        <v>-284808.435</v>
      </c>
    </row>
    <row r="383" spans="2:13">
      <c r="B383" s="32">
        <v>41992</v>
      </c>
      <c r="C383" s="62">
        <f t="shared" si="15"/>
        <v>146579558.94424057</v>
      </c>
      <c r="D383" s="62">
        <f t="shared" si="16"/>
        <v>182008092.23500007</v>
      </c>
      <c r="E383" s="62">
        <f t="shared" si="17"/>
        <v>183555313.24000007</v>
      </c>
      <c r="F383" s="32"/>
      <c r="G383" s="32"/>
      <c r="I383" s="33">
        <v>-1120946.6158115182</v>
      </c>
      <c r="K383" s="33">
        <v>-318827.5</v>
      </c>
      <c r="M383" s="33">
        <v>-306327.69</v>
      </c>
    </row>
    <row r="384" spans="2:13">
      <c r="B384" s="32">
        <v>41995</v>
      </c>
      <c r="C384" s="62">
        <f t="shared" si="15"/>
        <v>146745111.95340288</v>
      </c>
      <c r="D384" s="62">
        <f t="shared" si="16"/>
        <v>181860856.61000007</v>
      </c>
      <c r="E384" s="62">
        <f t="shared" si="17"/>
        <v>183277517.30000007</v>
      </c>
      <c r="F384" s="32"/>
      <c r="G384" s="32"/>
      <c r="I384" s="33">
        <v>165553.00916230364</v>
      </c>
      <c r="K384" s="33">
        <v>-147235.625</v>
      </c>
      <c r="M384" s="33">
        <v>-277795.94</v>
      </c>
    </row>
    <row r="385" spans="2:13">
      <c r="B385" s="32">
        <v>41996</v>
      </c>
      <c r="C385" s="62">
        <f t="shared" si="15"/>
        <v>146450398.60979033</v>
      </c>
      <c r="D385" s="62">
        <f t="shared" si="16"/>
        <v>181730280.55000007</v>
      </c>
      <c r="E385" s="62">
        <f t="shared" si="17"/>
        <v>183070082.17500007</v>
      </c>
      <c r="F385" s="32"/>
      <c r="G385" s="32"/>
      <c r="I385" s="33">
        <v>-294713.34361256543</v>
      </c>
      <c r="K385" s="33">
        <v>-130576.06</v>
      </c>
      <c r="M385" s="33">
        <v>-207435.125</v>
      </c>
    </row>
    <row r="386" spans="2:13">
      <c r="B386" s="32">
        <v>41997</v>
      </c>
      <c r="C386" s="62">
        <f t="shared" si="15"/>
        <v>145075799.54827201</v>
      </c>
      <c r="D386" s="62">
        <f t="shared" si="16"/>
        <v>179725568.92500007</v>
      </c>
      <c r="E386" s="62">
        <f t="shared" si="17"/>
        <v>180986652.05000007</v>
      </c>
      <c r="F386" s="32"/>
      <c r="G386" s="32"/>
      <c r="I386" s="33">
        <v>-1374599.0615183245</v>
      </c>
      <c r="K386" s="33">
        <v>-2004711.625</v>
      </c>
      <c r="M386" s="33">
        <v>-2083430.125</v>
      </c>
    </row>
    <row r="387" spans="2:13">
      <c r="B387" s="32">
        <v>41999</v>
      </c>
      <c r="C387" s="62">
        <f t="shared" si="15"/>
        <v>144813530.0855495</v>
      </c>
      <c r="D387" s="62">
        <f t="shared" si="16"/>
        <v>180222574.61500007</v>
      </c>
      <c r="E387" s="62">
        <f t="shared" si="17"/>
        <v>181365554.86500007</v>
      </c>
      <c r="F387" s="32"/>
      <c r="G387" s="32"/>
      <c r="I387" s="33">
        <v>-262269.46272251307</v>
      </c>
      <c r="K387" s="33">
        <v>497005.69</v>
      </c>
      <c r="M387" s="33">
        <v>378902.815</v>
      </c>
    </row>
    <row r="388" spans="2:13">
      <c r="B388" s="32">
        <v>42002</v>
      </c>
      <c r="C388" s="62">
        <f t="shared" si="15"/>
        <v>144153435.01617777</v>
      </c>
      <c r="D388" s="62">
        <f t="shared" si="16"/>
        <v>178853896.24000007</v>
      </c>
      <c r="E388" s="62">
        <f t="shared" si="17"/>
        <v>180078786.36500007</v>
      </c>
      <c r="F388" s="32"/>
      <c r="G388" s="32"/>
      <c r="I388" s="33">
        <v>-660095.06937172764</v>
      </c>
      <c r="K388" s="33">
        <v>-1368678.375</v>
      </c>
      <c r="M388" s="33">
        <v>-1286768.5</v>
      </c>
    </row>
    <row r="389" spans="2:13">
      <c r="B389" s="32">
        <v>42003</v>
      </c>
      <c r="C389" s="62">
        <f t="shared" si="15"/>
        <v>144617063.35193694</v>
      </c>
      <c r="D389" s="62">
        <f t="shared" si="16"/>
        <v>179597912.30000007</v>
      </c>
      <c r="E389" s="62">
        <f t="shared" si="17"/>
        <v>180658425.55000007</v>
      </c>
      <c r="F389" s="32"/>
      <c r="G389" s="32"/>
      <c r="I389" s="33">
        <v>463628.33575916226</v>
      </c>
      <c r="K389" s="33">
        <v>744016.06</v>
      </c>
      <c r="M389" s="33">
        <v>579639.18500000006</v>
      </c>
    </row>
    <row r="390" spans="2:13">
      <c r="B390" s="32">
        <v>42006</v>
      </c>
      <c r="C390" s="62">
        <f t="shared" si="15"/>
        <v>142965331.28387409</v>
      </c>
      <c r="D390" s="62">
        <f t="shared" si="16"/>
        <v>177818913.80000007</v>
      </c>
      <c r="E390" s="62">
        <f t="shared" si="17"/>
        <v>178688256.36500007</v>
      </c>
      <c r="F390" s="32"/>
      <c r="G390" s="32"/>
      <c r="I390" s="33">
        <v>-1651732.068062827</v>
      </c>
      <c r="K390" s="33">
        <v>-1778998.5</v>
      </c>
      <c r="M390" s="33">
        <v>-1970169.1850000001</v>
      </c>
    </row>
    <row r="391" spans="2:13">
      <c r="B391" s="32">
        <v>42009</v>
      </c>
      <c r="C391" s="62">
        <f t="shared" si="15"/>
        <v>145209944.22172749</v>
      </c>
      <c r="D391" s="62">
        <f t="shared" si="16"/>
        <v>178425338.30000007</v>
      </c>
      <c r="E391" s="62">
        <f t="shared" si="17"/>
        <v>179567841.67500007</v>
      </c>
      <c r="F391" s="32"/>
      <c r="G391" s="32"/>
      <c r="I391" s="33">
        <v>2244612.9378534029</v>
      </c>
      <c r="K391" s="33">
        <v>606424.5</v>
      </c>
      <c r="M391" s="33">
        <v>879585.31</v>
      </c>
    </row>
    <row r="392" spans="2:13">
      <c r="B392" s="32">
        <v>42010</v>
      </c>
      <c r="C392" s="62">
        <f t="shared" si="15"/>
        <v>144728222.0136123</v>
      </c>
      <c r="D392" s="62">
        <f t="shared" si="16"/>
        <v>178698155.48500007</v>
      </c>
      <c r="E392" s="62">
        <f t="shared" si="17"/>
        <v>179940661.48500007</v>
      </c>
      <c r="F392" s="32"/>
      <c r="G392" s="32"/>
      <c r="I392" s="33">
        <v>-481722.20811518317</v>
      </c>
      <c r="K392" s="33">
        <v>272817.185</v>
      </c>
      <c r="M392" s="33">
        <v>372819.81</v>
      </c>
    </row>
    <row r="393" spans="2:13">
      <c r="B393" s="32">
        <v>42011</v>
      </c>
      <c r="C393" s="62">
        <f t="shared" si="15"/>
        <v>143439632.0528793</v>
      </c>
      <c r="D393" s="62">
        <f t="shared" si="16"/>
        <v>177147902.61000007</v>
      </c>
      <c r="E393" s="62">
        <f t="shared" si="17"/>
        <v>178313605.79500008</v>
      </c>
      <c r="F393" s="32"/>
      <c r="G393" s="32"/>
      <c r="I393" s="33">
        <v>-1288589.9607329841</v>
      </c>
      <c r="K393" s="33">
        <v>-1550252.875</v>
      </c>
      <c r="M393" s="33">
        <v>-1627055.69</v>
      </c>
    </row>
    <row r="394" spans="2:13">
      <c r="B394" s="32">
        <v>42012</v>
      </c>
      <c r="C394" s="62">
        <f t="shared" si="15"/>
        <v>147065446.34151804</v>
      </c>
      <c r="D394" s="62">
        <f t="shared" si="16"/>
        <v>181645515.05000007</v>
      </c>
      <c r="E394" s="62">
        <f t="shared" si="17"/>
        <v>182536226.48500007</v>
      </c>
      <c r="F394" s="32"/>
      <c r="G394" s="32"/>
      <c r="I394" s="33">
        <v>3625814.2886387431</v>
      </c>
      <c r="K394" s="33">
        <v>4497612.4400000004</v>
      </c>
      <c r="M394" s="33">
        <v>4222620.6900000004</v>
      </c>
    </row>
    <row r="395" spans="2:13">
      <c r="B395" s="32">
        <v>42013</v>
      </c>
      <c r="C395" s="62">
        <f t="shared" si="15"/>
        <v>146383028.71586359</v>
      </c>
      <c r="D395" s="62">
        <f t="shared" si="16"/>
        <v>181122849.42500007</v>
      </c>
      <c r="E395" s="62">
        <f t="shared" si="17"/>
        <v>181886721.30000007</v>
      </c>
      <c r="F395" s="32"/>
      <c r="G395" s="32"/>
      <c r="I395" s="33">
        <v>-682417.62565445015</v>
      </c>
      <c r="K395" s="33">
        <v>-522665.625</v>
      </c>
      <c r="M395" s="33">
        <v>-649505.18500000006</v>
      </c>
    </row>
    <row r="396" spans="2:13">
      <c r="B396" s="32">
        <v>42016</v>
      </c>
      <c r="C396" s="62">
        <f t="shared" si="15"/>
        <v>145045555.43183216</v>
      </c>
      <c r="D396" s="62">
        <f t="shared" si="16"/>
        <v>179825683.55000007</v>
      </c>
      <c r="E396" s="62">
        <f t="shared" si="17"/>
        <v>180309020.23500007</v>
      </c>
      <c r="F396" s="32"/>
      <c r="G396" s="32"/>
      <c r="I396" s="33">
        <v>-1337473.2840314135</v>
      </c>
      <c r="K396" s="33">
        <v>-1297165.875</v>
      </c>
      <c r="M396" s="33">
        <v>-1577701.0649999999</v>
      </c>
    </row>
    <row r="397" spans="2:13">
      <c r="B397" s="32">
        <v>42017</v>
      </c>
      <c r="C397" s="62">
        <f t="shared" ref="C397:C460" si="18">C396+I397</f>
        <v>145233338.21717247</v>
      </c>
      <c r="D397" s="62">
        <f t="shared" ref="D397:D460" si="19">D396+K397</f>
        <v>181344311.24000007</v>
      </c>
      <c r="E397" s="62">
        <f t="shared" ref="E397:E460" si="20">E396+M397</f>
        <v>181584620.80000007</v>
      </c>
      <c r="F397" s="32"/>
      <c r="G397" s="32"/>
      <c r="I397" s="33">
        <v>187782.78534031412</v>
      </c>
      <c r="K397" s="33">
        <v>1518627.69</v>
      </c>
      <c r="M397" s="33">
        <v>1275600.5649999999</v>
      </c>
    </row>
    <row r="398" spans="2:13">
      <c r="B398" s="32">
        <v>42018</v>
      </c>
      <c r="C398" s="62">
        <f t="shared" si="18"/>
        <v>145113818.5234552</v>
      </c>
      <c r="D398" s="62">
        <f t="shared" si="19"/>
        <v>180666511.92500007</v>
      </c>
      <c r="E398" s="62">
        <f t="shared" si="20"/>
        <v>180788766.24000007</v>
      </c>
      <c r="F398" s="32"/>
      <c r="G398" s="32"/>
      <c r="I398" s="33">
        <v>-119519.69371727748</v>
      </c>
      <c r="K398" s="33">
        <v>-677799.31499999994</v>
      </c>
      <c r="M398" s="33">
        <v>-795854.56</v>
      </c>
    </row>
    <row r="399" spans="2:13">
      <c r="B399" s="32">
        <v>42019</v>
      </c>
      <c r="C399" s="62">
        <f t="shared" si="18"/>
        <v>144130034.3395285</v>
      </c>
      <c r="D399" s="62">
        <f t="shared" si="19"/>
        <v>179726308.42500007</v>
      </c>
      <c r="E399" s="62">
        <f t="shared" si="20"/>
        <v>179669873.86500007</v>
      </c>
      <c r="F399" s="32"/>
      <c r="G399" s="32"/>
      <c r="I399" s="33">
        <v>-983784.18392670155</v>
      </c>
      <c r="K399" s="33">
        <v>-940203.5</v>
      </c>
      <c r="M399" s="33">
        <v>-1118892.375</v>
      </c>
    </row>
    <row r="400" spans="2:13">
      <c r="B400" s="32">
        <v>42020</v>
      </c>
      <c r="C400" s="62">
        <f t="shared" si="18"/>
        <v>148714643.80225101</v>
      </c>
      <c r="D400" s="62">
        <f t="shared" si="19"/>
        <v>183698843.61000007</v>
      </c>
      <c r="E400" s="62">
        <f t="shared" si="20"/>
        <v>183717410.17500007</v>
      </c>
      <c r="F400" s="32"/>
      <c r="G400" s="32"/>
      <c r="I400" s="33">
        <v>4584609.462722512</v>
      </c>
      <c r="K400" s="33">
        <v>3972535.1850000001</v>
      </c>
      <c r="M400" s="33">
        <v>4047536.31</v>
      </c>
    </row>
    <row r="401" spans="2:13">
      <c r="B401" s="32">
        <v>42023</v>
      </c>
      <c r="C401" s="62">
        <f t="shared" si="18"/>
        <v>150461275.40434524</v>
      </c>
      <c r="D401" s="62">
        <f t="shared" si="19"/>
        <v>186921188.30000007</v>
      </c>
      <c r="E401" s="62">
        <f t="shared" si="20"/>
        <v>186302267.05000007</v>
      </c>
      <c r="F401" s="32"/>
      <c r="G401" s="32"/>
      <c r="I401" s="33">
        <v>1746631.6020942407</v>
      </c>
      <c r="K401" s="33">
        <v>3222344.69</v>
      </c>
      <c r="M401" s="33">
        <v>2584856.875</v>
      </c>
    </row>
    <row r="402" spans="2:13">
      <c r="B402" s="32">
        <v>42024</v>
      </c>
      <c r="C402" s="62">
        <f t="shared" si="18"/>
        <v>149438495.38994732</v>
      </c>
      <c r="D402" s="62">
        <f t="shared" si="19"/>
        <v>185505844.17500007</v>
      </c>
      <c r="E402" s="62">
        <f t="shared" si="20"/>
        <v>184795712.86500007</v>
      </c>
      <c r="F402" s="32"/>
      <c r="G402" s="32"/>
      <c r="I402" s="33">
        <v>-1022780.0143979057</v>
      </c>
      <c r="K402" s="33">
        <v>-1415344.125</v>
      </c>
      <c r="M402" s="33">
        <v>-1506554.1850000001</v>
      </c>
    </row>
    <row r="403" spans="2:13">
      <c r="B403" s="32">
        <v>42025</v>
      </c>
      <c r="C403" s="62">
        <f t="shared" si="18"/>
        <v>149289622.45539236</v>
      </c>
      <c r="D403" s="62">
        <f t="shared" si="19"/>
        <v>185051584.67500007</v>
      </c>
      <c r="E403" s="62">
        <f t="shared" si="20"/>
        <v>184212733.74000007</v>
      </c>
      <c r="F403" s="32"/>
      <c r="G403" s="32"/>
      <c r="I403" s="33">
        <v>-148872.93455497379</v>
      </c>
      <c r="K403" s="33">
        <v>-454259.5</v>
      </c>
      <c r="M403" s="33">
        <v>-582979.125</v>
      </c>
    </row>
    <row r="404" spans="2:13">
      <c r="B404" s="32">
        <v>42026</v>
      </c>
      <c r="C404" s="62">
        <f t="shared" si="18"/>
        <v>149820886.51821959</v>
      </c>
      <c r="D404" s="62">
        <f t="shared" si="19"/>
        <v>185649674.80000007</v>
      </c>
      <c r="E404" s="62">
        <f t="shared" si="20"/>
        <v>185046457.86500007</v>
      </c>
      <c r="F404" s="32"/>
      <c r="G404" s="32"/>
      <c r="I404" s="33">
        <v>531264.06282722508</v>
      </c>
      <c r="K404" s="33">
        <v>598090.125</v>
      </c>
      <c r="M404" s="33">
        <v>833724.125</v>
      </c>
    </row>
    <row r="405" spans="2:13">
      <c r="B405" s="32">
        <v>42027</v>
      </c>
      <c r="C405" s="62">
        <f t="shared" si="18"/>
        <v>149590031.47633478</v>
      </c>
      <c r="D405" s="62">
        <f t="shared" si="19"/>
        <v>186048943.30000007</v>
      </c>
      <c r="E405" s="62">
        <f t="shared" si="20"/>
        <v>185381335.99000007</v>
      </c>
      <c r="F405" s="32"/>
      <c r="G405" s="32"/>
      <c r="I405" s="33">
        <v>-230855.04188481672</v>
      </c>
      <c r="K405" s="33">
        <v>399268.5</v>
      </c>
      <c r="M405" s="33">
        <v>334878.125</v>
      </c>
    </row>
    <row r="406" spans="2:13">
      <c r="B406" s="32">
        <v>42030</v>
      </c>
      <c r="C406" s="62">
        <f t="shared" si="18"/>
        <v>148620126.46523529</v>
      </c>
      <c r="D406" s="62">
        <f t="shared" si="19"/>
        <v>184248955.48500007</v>
      </c>
      <c r="E406" s="62">
        <f t="shared" si="20"/>
        <v>183766962.30000007</v>
      </c>
      <c r="F406" s="32"/>
      <c r="G406" s="32"/>
      <c r="I406" s="33">
        <v>-969905.01109947625</v>
      </c>
      <c r="K406" s="33">
        <v>-1799987.8149999999</v>
      </c>
      <c r="M406" s="33">
        <v>-1614373.69</v>
      </c>
    </row>
    <row r="407" spans="2:13">
      <c r="B407" s="32">
        <v>42031</v>
      </c>
      <c r="C407" s="62">
        <f t="shared" si="18"/>
        <v>147001979.04314107</v>
      </c>
      <c r="D407" s="62">
        <f t="shared" si="19"/>
        <v>182354285.73500007</v>
      </c>
      <c r="E407" s="62">
        <f t="shared" si="20"/>
        <v>181907910.42500007</v>
      </c>
      <c r="F407" s="32"/>
      <c r="G407" s="32"/>
      <c r="I407" s="33">
        <v>-1618147.4220942406</v>
      </c>
      <c r="K407" s="33">
        <v>-1894669.75</v>
      </c>
      <c r="M407" s="33">
        <v>-1859051.875</v>
      </c>
    </row>
    <row r="408" spans="2:13">
      <c r="B408" s="32">
        <v>42032</v>
      </c>
      <c r="C408" s="62">
        <f t="shared" si="18"/>
        <v>147075049.72507823</v>
      </c>
      <c r="D408" s="62">
        <f t="shared" si="19"/>
        <v>182947866.04500008</v>
      </c>
      <c r="E408" s="62">
        <f t="shared" si="20"/>
        <v>182499603.92500007</v>
      </c>
      <c r="F408" s="32"/>
      <c r="G408" s="32"/>
      <c r="I408" s="33">
        <v>73070.681937172762</v>
      </c>
      <c r="K408" s="33">
        <v>593580.31000000006</v>
      </c>
      <c r="M408" s="33">
        <v>591693.5</v>
      </c>
    </row>
    <row r="409" spans="2:13">
      <c r="B409" s="32">
        <v>42033</v>
      </c>
      <c r="C409" s="62">
        <f t="shared" si="18"/>
        <v>146658242.62036619</v>
      </c>
      <c r="D409" s="62">
        <f t="shared" si="19"/>
        <v>182106417.29500008</v>
      </c>
      <c r="E409" s="62">
        <f t="shared" si="20"/>
        <v>181856260.48500007</v>
      </c>
      <c r="F409" s="32"/>
      <c r="G409" s="32"/>
      <c r="I409" s="33">
        <v>-416807.10471204185</v>
      </c>
      <c r="K409" s="33">
        <v>-841448.75</v>
      </c>
      <c r="M409" s="33">
        <v>-643343.43999999994</v>
      </c>
    </row>
    <row r="410" spans="2:13">
      <c r="B410" s="32">
        <v>42034</v>
      </c>
      <c r="C410" s="62">
        <f t="shared" si="18"/>
        <v>146562835.84350756</v>
      </c>
      <c r="D410" s="62">
        <f t="shared" si="19"/>
        <v>182762503.04500008</v>
      </c>
      <c r="E410" s="62">
        <f t="shared" si="20"/>
        <v>182472951.73500007</v>
      </c>
      <c r="F410" s="32"/>
      <c r="G410" s="32"/>
      <c r="I410" s="33">
        <v>-95406.776858638725</v>
      </c>
      <c r="K410" s="33">
        <v>656085.75</v>
      </c>
      <c r="M410" s="33">
        <v>616691.25</v>
      </c>
    </row>
    <row r="411" spans="2:13">
      <c r="B411" s="32">
        <v>42037</v>
      </c>
      <c r="C411" s="62">
        <f t="shared" si="18"/>
        <v>148351604.71193689</v>
      </c>
      <c r="D411" s="62">
        <f t="shared" si="19"/>
        <v>184817994.92000008</v>
      </c>
      <c r="E411" s="62">
        <f t="shared" si="20"/>
        <v>184714062.98500007</v>
      </c>
      <c r="F411" s="32"/>
      <c r="G411" s="32"/>
      <c r="I411" s="33">
        <v>1788768.868429319</v>
      </c>
      <c r="K411" s="33">
        <v>2055491.875</v>
      </c>
      <c r="M411" s="33">
        <v>2241111.25</v>
      </c>
    </row>
    <row r="412" spans="2:13">
      <c r="B412" s="32">
        <v>42038</v>
      </c>
      <c r="C412" s="62">
        <f t="shared" si="18"/>
        <v>148607403.67460704</v>
      </c>
      <c r="D412" s="62">
        <f t="shared" si="19"/>
        <v>185152262.67000008</v>
      </c>
      <c r="E412" s="62">
        <f t="shared" si="20"/>
        <v>185055184.73500007</v>
      </c>
      <c r="F412" s="32"/>
      <c r="G412" s="32"/>
      <c r="I412" s="33">
        <v>255798.96267015705</v>
      </c>
      <c r="K412" s="33">
        <v>334267.75</v>
      </c>
      <c r="M412" s="33">
        <v>341121.75</v>
      </c>
    </row>
    <row r="413" spans="2:13">
      <c r="B413" s="32">
        <v>42039</v>
      </c>
      <c r="C413" s="62">
        <f t="shared" si="18"/>
        <v>147883287.0934552</v>
      </c>
      <c r="D413" s="62">
        <f t="shared" si="19"/>
        <v>184882525.42000008</v>
      </c>
      <c r="E413" s="62">
        <f t="shared" si="20"/>
        <v>184871049.98500007</v>
      </c>
      <c r="F413" s="32"/>
      <c r="G413" s="32"/>
      <c r="I413" s="33">
        <v>-724116.58115183236</v>
      </c>
      <c r="K413" s="33">
        <v>-269737.25</v>
      </c>
      <c r="M413" s="33">
        <v>-184134.75</v>
      </c>
    </row>
    <row r="414" spans="2:13">
      <c r="B414" s="32">
        <v>42040</v>
      </c>
      <c r="C414" s="62">
        <f t="shared" si="18"/>
        <v>147953755.07057562</v>
      </c>
      <c r="D414" s="62">
        <f t="shared" si="19"/>
        <v>183544834.92000008</v>
      </c>
      <c r="E414" s="62">
        <f t="shared" si="20"/>
        <v>184083351.61000007</v>
      </c>
      <c r="F414" s="32"/>
      <c r="G414" s="32"/>
      <c r="I414" s="33">
        <v>70467.977120418844</v>
      </c>
      <c r="K414" s="33">
        <v>-1337690.5</v>
      </c>
      <c r="M414" s="33">
        <v>-787698.375</v>
      </c>
    </row>
    <row r="415" spans="2:13">
      <c r="B415" s="32">
        <v>42041</v>
      </c>
      <c r="C415" s="62">
        <f t="shared" si="18"/>
        <v>147430908.72895259</v>
      </c>
      <c r="D415" s="62">
        <f t="shared" si="19"/>
        <v>182501092.42000008</v>
      </c>
      <c r="E415" s="62">
        <f t="shared" si="20"/>
        <v>183025237.48500007</v>
      </c>
      <c r="F415" s="32"/>
      <c r="G415" s="32"/>
      <c r="I415" s="33">
        <v>-522846.3416230366</v>
      </c>
      <c r="K415" s="33">
        <v>-1043742.5</v>
      </c>
      <c r="M415" s="33">
        <v>-1058114.125</v>
      </c>
    </row>
    <row r="416" spans="2:13">
      <c r="B416" s="32">
        <v>42044</v>
      </c>
      <c r="C416" s="62">
        <f t="shared" si="18"/>
        <v>146150047.43905729</v>
      </c>
      <c r="D416" s="62">
        <f t="shared" si="19"/>
        <v>180990513.73000008</v>
      </c>
      <c r="E416" s="62">
        <f t="shared" si="20"/>
        <v>181346541.29500008</v>
      </c>
      <c r="F416" s="32"/>
      <c r="G416" s="32"/>
      <c r="I416" s="33">
        <v>-1280861.2898952877</v>
      </c>
      <c r="K416" s="33">
        <v>-1510578.69</v>
      </c>
      <c r="M416" s="33">
        <v>-1678696.19</v>
      </c>
    </row>
    <row r="417" spans="2:13">
      <c r="B417" s="32">
        <v>42045</v>
      </c>
      <c r="C417" s="62">
        <f t="shared" si="18"/>
        <v>148090541.31801018</v>
      </c>
      <c r="D417" s="62">
        <f t="shared" si="19"/>
        <v>183962381.04000008</v>
      </c>
      <c r="E417" s="62">
        <f t="shared" si="20"/>
        <v>184437794.67000008</v>
      </c>
      <c r="F417" s="32"/>
      <c r="G417" s="32"/>
      <c r="I417" s="33">
        <v>1940493.8789528795</v>
      </c>
      <c r="K417" s="33">
        <v>2971867.31</v>
      </c>
      <c r="M417" s="33">
        <v>3091253.375</v>
      </c>
    </row>
    <row r="418" spans="2:13">
      <c r="B418" s="32">
        <v>42046</v>
      </c>
      <c r="C418" s="62">
        <f t="shared" si="18"/>
        <v>147545710.88607302</v>
      </c>
      <c r="D418" s="62">
        <f t="shared" si="19"/>
        <v>182897439.16500008</v>
      </c>
      <c r="E418" s="62">
        <f t="shared" si="20"/>
        <v>183358488.67000008</v>
      </c>
      <c r="F418" s="32"/>
      <c r="G418" s="32"/>
      <c r="I418" s="33">
        <v>-544830.43193717266</v>
      </c>
      <c r="K418" s="33">
        <v>-1064941.875</v>
      </c>
      <c r="M418" s="33">
        <v>-1079306</v>
      </c>
    </row>
    <row r="419" spans="2:13">
      <c r="B419" s="32">
        <v>42047</v>
      </c>
      <c r="C419" s="62">
        <f t="shared" si="18"/>
        <v>149564209.63806254</v>
      </c>
      <c r="D419" s="62">
        <f t="shared" si="19"/>
        <v>184719582.47500008</v>
      </c>
      <c r="E419" s="62">
        <f t="shared" si="20"/>
        <v>185730625.23000008</v>
      </c>
      <c r="F419" s="32"/>
      <c r="G419" s="32"/>
      <c r="I419" s="33">
        <v>2018498.7519895285</v>
      </c>
      <c r="K419" s="33">
        <v>1822143.31</v>
      </c>
      <c r="M419" s="33">
        <v>2372136.56</v>
      </c>
    </row>
    <row r="420" spans="2:13">
      <c r="B420" s="32">
        <v>42048</v>
      </c>
      <c r="C420" s="62">
        <f t="shared" si="18"/>
        <v>149399672.67471176</v>
      </c>
      <c r="D420" s="62">
        <f t="shared" si="19"/>
        <v>184952092.03500009</v>
      </c>
      <c r="E420" s="62">
        <f t="shared" si="20"/>
        <v>186086271.98000008</v>
      </c>
      <c r="F420" s="32"/>
      <c r="G420" s="32"/>
      <c r="I420" s="33">
        <v>-164536.96335078531</v>
      </c>
      <c r="K420" s="33">
        <v>232509.56</v>
      </c>
      <c r="M420" s="33">
        <v>355646.75</v>
      </c>
    </row>
    <row r="421" spans="2:13">
      <c r="B421" s="32">
        <v>42051</v>
      </c>
      <c r="C421" s="62">
        <f t="shared" si="18"/>
        <v>148484141.40769607</v>
      </c>
      <c r="D421" s="62">
        <f t="shared" si="19"/>
        <v>183611416.03500009</v>
      </c>
      <c r="E421" s="62">
        <f t="shared" si="20"/>
        <v>184706216.85500008</v>
      </c>
      <c r="F421" s="32"/>
      <c r="G421" s="32"/>
      <c r="I421" s="33">
        <v>-915531.26701570675</v>
      </c>
      <c r="K421" s="33">
        <v>-1340676</v>
      </c>
      <c r="M421" s="33">
        <v>-1380055.125</v>
      </c>
    </row>
    <row r="422" spans="2:13">
      <c r="B422" s="32">
        <v>42052</v>
      </c>
      <c r="C422" s="62">
        <f t="shared" si="18"/>
        <v>148654528.76308873</v>
      </c>
      <c r="D422" s="62">
        <f t="shared" si="19"/>
        <v>184325769.84500009</v>
      </c>
      <c r="E422" s="62">
        <f t="shared" si="20"/>
        <v>185364945.48000008</v>
      </c>
      <c r="F422" s="32"/>
      <c r="G422" s="32"/>
      <c r="I422" s="33">
        <v>170387.35539267014</v>
      </c>
      <c r="K422" s="33">
        <v>714353.81</v>
      </c>
      <c r="M422" s="33">
        <v>658728.625</v>
      </c>
    </row>
    <row r="423" spans="2:13">
      <c r="B423" s="32">
        <v>42058</v>
      </c>
      <c r="C423" s="62">
        <f t="shared" si="18"/>
        <v>148916034.28272223</v>
      </c>
      <c r="D423" s="62">
        <f t="shared" si="19"/>
        <v>184571213.34500009</v>
      </c>
      <c r="E423" s="62">
        <f t="shared" si="20"/>
        <v>185710389.73000008</v>
      </c>
      <c r="F423" s="32"/>
      <c r="G423" s="32"/>
      <c r="I423" s="33">
        <v>261505.51963350782</v>
      </c>
      <c r="K423" s="33">
        <v>245443.5</v>
      </c>
      <c r="M423" s="33">
        <v>345444.25</v>
      </c>
    </row>
    <row r="424" spans="2:13">
      <c r="B424" s="32">
        <v>42059</v>
      </c>
      <c r="C424" s="62">
        <f t="shared" si="18"/>
        <v>148074957.36518297</v>
      </c>
      <c r="D424" s="62">
        <f t="shared" si="19"/>
        <v>183963651.84500009</v>
      </c>
      <c r="E424" s="62">
        <f t="shared" si="20"/>
        <v>185000938.04500008</v>
      </c>
      <c r="F424" s="32"/>
      <c r="G424" s="32"/>
      <c r="I424" s="33">
        <v>-841076.91753926687</v>
      </c>
      <c r="K424" s="33">
        <v>-607561.5</v>
      </c>
      <c r="M424" s="33">
        <v>-709451.68500000006</v>
      </c>
    </row>
    <row r="425" spans="2:13">
      <c r="B425" s="32">
        <v>42060</v>
      </c>
      <c r="C425" s="62">
        <f t="shared" si="18"/>
        <v>147310765.4803662</v>
      </c>
      <c r="D425" s="62">
        <f t="shared" si="19"/>
        <v>183437867.47000009</v>
      </c>
      <c r="E425" s="62">
        <f t="shared" si="20"/>
        <v>184369458.35500008</v>
      </c>
      <c r="F425" s="32"/>
      <c r="G425" s="32"/>
      <c r="I425" s="33">
        <v>-764191.88481675379</v>
      </c>
      <c r="K425" s="33">
        <v>-525784.375</v>
      </c>
      <c r="M425" s="33">
        <v>-631479.68999999994</v>
      </c>
    </row>
    <row r="426" spans="2:13">
      <c r="B426" s="32">
        <v>42061</v>
      </c>
      <c r="C426" s="62">
        <f t="shared" si="18"/>
        <v>146593343.12371698</v>
      </c>
      <c r="D426" s="62">
        <f t="shared" si="19"/>
        <v>183103389.53000009</v>
      </c>
      <c r="E426" s="62">
        <f t="shared" si="20"/>
        <v>183856189.91500008</v>
      </c>
      <c r="F426" s="32"/>
      <c r="G426" s="32"/>
      <c r="I426" s="33">
        <v>-717422.35664921452</v>
      </c>
      <c r="K426" s="33">
        <v>-334477.94</v>
      </c>
      <c r="M426" s="33">
        <v>-513268.44</v>
      </c>
    </row>
    <row r="427" spans="2:13">
      <c r="B427" s="32">
        <v>42062</v>
      </c>
      <c r="C427" s="62">
        <f t="shared" si="18"/>
        <v>146882786.53146568</v>
      </c>
      <c r="D427" s="62">
        <f t="shared" si="19"/>
        <v>183590163.84000009</v>
      </c>
      <c r="E427" s="62">
        <f t="shared" si="20"/>
        <v>184239182.35000008</v>
      </c>
      <c r="F427" s="32"/>
      <c r="G427" s="32"/>
      <c r="I427" s="33">
        <v>289443.40774869104</v>
      </c>
      <c r="K427" s="33">
        <v>486774.31</v>
      </c>
      <c r="M427" s="33">
        <v>382992.435</v>
      </c>
    </row>
    <row r="428" spans="2:13">
      <c r="B428" s="32">
        <v>42065</v>
      </c>
      <c r="C428" s="62">
        <f t="shared" si="18"/>
        <v>146522260.53801018</v>
      </c>
      <c r="D428" s="62">
        <f t="shared" si="19"/>
        <v>183169285.15500009</v>
      </c>
      <c r="E428" s="62">
        <f t="shared" si="20"/>
        <v>183777008.10000008</v>
      </c>
      <c r="F428" s="32"/>
      <c r="G428" s="32"/>
      <c r="I428" s="33">
        <v>-360525.99345549732</v>
      </c>
      <c r="K428" s="33">
        <v>-420878.685</v>
      </c>
      <c r="M428" s="33">
        <v>-462174.25</v>
      </c>
    </row>
    <row r="429" spans="2:13">
      <c r="B429" s="32">
        <v>42066</v>
      </c>
      <c r="C429" s="62">
        <f t="shared" si="18"/>
        <v>145591460.0759683</v>
      </c>
      <c r="D429" s="62">
        <f t="shared" si="19"/>
        <v>182348302.59000009</v>
      </c>
      <c r="E429" s="62">
        <f t="shared" si="20"/>
        <v>182877208.41000009</v>
      </c>
      <c r="F429" s="32"/>
      <c r="G429" s="32"/>
      <c r="I429" s="33">
        <v>-930800.46204188466</v>
      </c>
      <c r="K429" s="33">
        <v>-820982.56499999994</v>
      </c>
      <c r="M429" s="33">
        <v>-899799.69</v>
      </c>
    </row>
    <row r="430" spans="2:13">
      <c r="B430" s="32">
        <v>42067</v>
      </c>
      <c r="C430" s="62">
        <f t="shared" si="18"/>
        <v>145402140.58774841</v>
      </c>
      <c r="D430" s="62">
        <f t="shared" si="19"/>
        <v>182219491.84000009</v>
      </c>
      <c r="E430" s="62">
        <f t="shared" si="20"/>
        <v>182721489.84500009</v>
      </c>
      <c r="F430" s="32"/>
      <c r="G430" s="32"/>
      <c r="I430" s="33">
        <v>-189319.48821989525</v>
      </c>
      <c r="K430" s="33">
        <v>-128810.75</v>
      </c>
      <c r="M430" s="33">
        <v>-155718.565</v>
      </c>
    </row>
    <row r="431" spans="2:13">
      <c r="B431" s="32">
        <v>42068</v>
      </c>
      <c r="C431" s="62">
        <f t="shared" si="18"/>
        <v>145511963.46471176</v>
      </c>
      <c r="D431" s="62">
        <f t="shared" si="19"/>
        <v>182061016.96500009</v>
      </c>
      <c r="E431" s="62">
        <f t="shared" si="20"/>
        <v>182636109.40500009</v>
      </c>
      <c r="F431" s="32"/>
      <c r="G431" s="32"/>
      <c r="I431" s="33">
        <v>109822.87696335078</v>
      </c>
      <c r="K431" s="33">
        <v>-158474.875</v>
      </c>
      <c r="M431" s="33">
        <v>-85380.44</v>
      </c>
    </row>
    <row r="432" spans="2:13">
      <c r="B432" s="32">
        <v>42069</v>
      </c>
      <c r="C432" s="62">
        <f t="shared" si="18"/>
        <v>145992463.8521463</v>
      </c>
      <c r="D432" s="62">
        <f t="shared" si="19"/>
        <v>182985106.96500009</v>
      </c>
      <c r="E432" s="62">
        <f t="shared" si="20"/>
        <v>183533287.09500009</v>
      </c>
      <c r="F432" s="32"/>
      <c r="G432" s="32"/>
      <c r="I432" s="33">
        <v>480500.38743455493</v>
      </c>
      <c r="K432" s="33">
        <v>924090</v>
      </c>
      <c r="M432" s="33">
        <v>897177.69</v>
      </c>
    </row>
    <row r="433" spans="2:13">
      <c r="B433" s="32">
        <v>42072</v>
      </c>
      <c r="C433" s="62">
        <f t="shared" si="18"/>
        <v>149089727.70424053</v>
      </c>
      <c r="D433" s="62">
        <f t="shared" si="19"/>
        <v>185672882.46500009</v>
      </c>
      <c r="E433" s="62">
        <f t="shared" si="20"/>
        <v>186408559.40500009</v>
      </c>
      <c r="F433" s="32"/>
      <c r="G433" s="32"/>
      <c r="I433" s="33">
        <v>3097263.8520942405</v>
      </c>
      <c r="K433" s="33">
        <v>2687775.5</v>
      </c>
      <c r="M433" s="33">
        <v>2875272.31</v>
      </c>
    </row>
    <row r="434" spans="2:13">
      <c r="B434" s="32">
        <v>42073</v>
      </c>
      <c r="C434" s="62">
        <f t="shared" si="18"/>
        <v>149460773.81088975</v>
      </c>
      <c r="D434" s="62">
        <f t="shared" si="19"/>
        <v>186928922.09000009</v>
      </c>
      <c r="E434" s="62">
        <f t="shared" si="20"/>
        <v>187662702.47000009</v>
      </c>
      <c r="F434" s="32"/>
      <c r="G434" s="32"/>
      <c r="I434" s="33">
        <v>371046.10664921463</v>
      </c>
      <c r="K434" s="33">
        <v>1256039.625</v>
      </c>
      <c r="M434" s="33">
        <v>1254143.0649999999</v>
      </c>
    </row>
    <row r="435" spans="2:13">
      <c r="B435" s="32">
        <v>42074</v>
      </c>
      <c r="C435" s="62">
        <f t="shared" si="18"/>
        <v>148944994.56612536</v>
      </c>
      <c r="D435" s="62">
        <f t="shared" si="19"/>
        <v>186324517.09000009</v>
      </c>
      <c r="E435" s="62">
        <f t="shared" si="20"/>
        <v>187245792.40500009</v>
      </c>
      <c r="F435" s="32"/>
      <c r="G435" s="32"/>
      <c r="I435" s="33">
        <v>-515779.24476439785</v>
      </c>
      <c r="K435" s="33">
        <v>-604405</v>
      </c>
      <c r="M435" s="33">
        <v>-416910.065</v>
      </c>
    </row>
    <row r="436" spans="2:13">
      <c r="B436" s="32">
        <v>42075</v>
      </c>
      <c r="C436" s="62">
        <f t="shared" si="18"/>
        <v>148214684.26507825</v>
      </c>
      <c r="D436" s="62">
        <f t="shared" si="19"/>
        <v>185877582.09000009</v>
      </c>
      <c r="E436" s="62">
        <f t="shared" si="20"/>
        <v>186670079.28000009</v>
      </c>
      <c r="F436" s="32"/>
      <c r="G436" s="32"/>
      <c r="I436" s="33">
        <v>-730310.30104712036</v>
      </c>
      <c r="K436" s="33">
        <v>-446935</v>
      </c>
      <c r="M436" s="33">
        <v>-575713.125</v>
      </c>
    </row>
    <row r="437" spans="2:13">
      <c r="B437" s="32">
        <v>42076</v>
      </c>
      <c r="C437" s="62">
        <f t="shared" si="18"/>
        <v>147018888.5956018</v>
      </c>
      <c r="D437" s="62">
        <f t="shared" si="19"/>
        <v>184642262.7750001</v>
      </c>
      <c r="E437" s="62">
        <f t="shared" si="20"/>
        <v>185191556.59000009</v>
      </c>
      <c r="F437" s="32"/>
      <c r="G437" s="32"/>
      <c r="I437" s="33">
        <v>-1195795.6694764395</v>
      </c>
      <c r="K437" s="33">
        <v>-1235319.3149999999</v>
      </c>
      <c r="M437" s="33">
        <v>-1478522.69</v>
      </c>
    </row>
    <row r="438" spans="2:13">
      <c r="B438" s="32">
        <v>42079</v>
      </c>
      <c r="C438" s="62">
        <f t="shared" si="18"/>
        <v>147558358.51444995</v>
      </c>
      <c r="D438" s="62">
        <f t="shared" si="19"/>
        <v>185673250.6500001</v>
      </c>
      <c r="E438" s="62">
        <f t="shared" si="20"/>
        <v>186170647.53000009</v>
      </c>
      <c r="F438" s="32"/>
      <c r="G438" s="32"/>
      <c r="I438" s="33">
        <v>539469.91884816752</v>
      </c>
      <c r="K438" s="33">
        <v>1030987.875</v>
      </c>
      <c r="M438" s="33">
        <v>979090.94</v>
      </c>
    </row>
    <row r="439" spans="2:13">
      <c r="B439" s="32">
        <v>42080</v>
      </c>
      <c r="C439" s="62">
        <f t="shared" si="18"/>
        <v>155662094.02947614</v>
      </c>
      <c r="D439" s="62">
        <f t="shared" si="19"/>
        <v>192977982.7750001</v>
      </c>
      <c r="E439" s="62">
        <f t="shared" si="20"/>
        <v>193937883.22000009</v>
      </c>
      <c r="F439" s="32"/>
      <c r="G439" s="32"/>
      <c r="I439" s="33">
        <v>8103735.5150261773</v>
      </c>
      <c r="K439" s="33">
        <v>7304732.125</v>
      </c>
      <c r="M439" s="33">
        <v>7767235.6900000004</v>
      </c>
    </row>
    <row r="440" spans="2:13">
      <c r="B440" s="32">
        <v>42081</v>
      </c>
      <c r="C440" s="62">
        <f t="shared" si="18"/>
        <v>155412651.73759133</v>
      </c>
      <c r="D440" s="62">
        <f t="shared" si="19"/>
        <v>192945173.4000001</v>
      </c>
      <c r="E440" s="62">
        <f t="shared" si="20"/>
        <v>193801166.72000009</v>
      </c>
      <c r="F440" s="32"/>
      <c r="G440" s="32"/>
      <c r="I440" s="33">
        <v>-249442.29188481672</v>
      </c>
      <c r="K440" s="33">
        <v>-32809.375</v>
      </c>
      <c r="M440" s="33">
        <v>-136716.5</v>
      </c>
    </row>
    <row r="441" spans="2:13">
      <c r="B441" s="32">
        <v>42082</v>
      </c>
      <c r="C441" s="62">
        <f t="shared" si="18"/>
        <v>153447359.32790548</v>
      </c>
      <c r="D441" s="62">
        <f t="shared" si="19"/>
        <v>190399365.1500001</v>
      </c>
      <c r="E441" s="62">
        <f t="shared" si="20"/>
        <v>191011974.34500009</v>
      </c>
      <c r="F441" s="32"/>
      <c r="G441" s="32"/>
      <c r="I441" s="33">
        <v>-1965292.4096858636</v>
      </c>
      <c r="K441" s="33">
        <v>-2545808.25</v>
      </c>
      <c r="M441" s="33">
        <v>-2789192.375</v>
      </c>
    </row>
    <row r="442" spans="2:13">
      <c r="B442" s="32">
        <v>42083</v>
      </c>
      <c r="C442" s="62">
        <f t="shared" si="18"/>
        <v>153197932.58575886</v>
      </c>
      <c r="D442" s="62">
        <f t="shared" si="19"/>
        <v>190391555.4000001</v>
      </c>
      <c r="E442" s="62">
        <f t="shared" si="20"/>
        <v>190887765.15500009</v>
      </c>
      <c r="F442" s="32"/>
      <c r="G442" s="32"/>
      <c r="I442" s="33">
        <v>-249426.74214659684</v>
      </c>
      <c r="K442" s="33">
        <v>-7809.75</v>
      </c>
      <c r="M442" s="33">
        <v>-124209.19</v>
      </c>
    </row>
    <row r="443" spans="2:13">
      <c r="B443" s="32">
        <v>42086</v>
      </c>
      <c r="C443" s="62">
        <f t="shared" si="18"/>
        <v>153651817.45554945</v>
      </c>
      <c r="D443" s="62">
        <f t="shared" si="19"/>
        <v>191604422.71500009</v>
      </c>
      <c r="E443" s="62">
        <f t="shared" si="20"/>
        <v>192007258.46500009</v>
      </c>
      <c r="F443" s="32"/>
      <c r="G443" s="32"/>
      <c r="I443" s="33">
        <v>453884.86979057587</v>
      </c>
      <c r="K443" s="33">
        <v>1212867.3149999999</v>
      </c>
      <c r="M443" s="33">
        <v>1119493.31</v>
      </c>
    </row>
    <row r="444" spans="2:13">
      <c r="B444" s="32">
        <v>42087</v>
      </c>
      <c r="C444" s="62">
        <f t="shared" si="18"/>
        <v>153310565.036073</v>
      </c>
      <c r="D444" s="62">
        <f t="shared" si="19"/>
        <v>191383835.71500009</v>
      </c>
      <c r="E444" s="62">
        <f t="shared" si="20"/>
        <v>191632780.84000009</v>
      </c>
      <c r="F444" s="32"/>
      <c r="G444" s="32"/>
      <c r="I444" s="33">
        <v>-341252.41947643977</v>
      </c>
      <c r="K444" s="33">
        <v>-220587</v>
      </c>
      <c r="M444" s="33">
        <v>-374477.625</v>
      </c>
    </row>
    <row r="445" spans="2:13">
      <c r="B445" s="32">
        <v>42088</v>
      </c>
      <c r="C445" s="62">
        <f t="shared" si="18"/>
        <v>152960273.23240808</v>
      </c>
      <c r="D445" s="62">
        <f t="shared" si="19"/>
        <v>191304509.7750001</v>
      </c>
      <c r="E445" s="62">
        <f t="shared" si="20"/>
        <v>191437047.96500009</v>
      </c>
      <c r="F445" s="32"/>
      <c r="G445" s="32"/>
      <c r="I445" s="33">
        <v>-350291.80366492143</v>
      </c>
      <c r="K445" s="33">
        <v>-79325.94</v>
      </c>
      <c r="M445" s="33">
        <v>-195732.875</v>
      </c>
    </row>
    <row r="446" spans="2:13">
      <c r="B446" s="32">
        <v>42089</v>
      </c>
      <c r="C446" s="62">
        <f t="shared" si="18"/>
        <v>152611046.1348688</v>
      </c>
      <c r="D446" s="62">
        <f t="shared" si="19"/>
        <v>192003186.59000009</v>
      </c>
      <c r="E446" s="62">
        <f t="shared" si="20"/>
        <v>192158785.09000009</v>
      </c>
      <c r="F446" s="32"/>
      <c r="G446" s="32"/>
      <c r="I446" s="33">
        <v>-349227.09753926698</v>
      </c>
      <c r="K446" s="33">
        <v>698676.81499999994</v>
      </c>
      <c r="M446" s="33">
        <v>721737.125</v>
      </c>
    </row>
    <row r="447" spans="2:13">
      <c r="B447" s="32">
        <v>42090</v>
      </c>
      <c r="C447" s="62">
        <f t="shared" si="18"/>
        <v>151608185.6616751</v>
      </c>
      <c r="D447" s="62">
        <f t="shared" si="19"/>
        <v>190683839.21500009</v>
      </c>
      <c r="E447" s="62">
        <f t="shared" si="20"/>
        <v>190787505.15500009</v>
      </c>
      <c r="F447" s="32"/>
      <c r="G447" s="32"/>
      <c r="I447" s="33">
        <v>-1002860.4731937172</v>
      </c>
      <c r="K447" s="33">
        <v>-1319347.375</v>
      </c>
      <c r="M447" s="33">
        <v>-1371279.9350000001</v>
      </c>
    </row>
    <row r="448" spans="2:13">
      <c r="B448" s="32">
        <v>42093</v>
      </c>
      <c r="C448" s="62">
        <f t="shared" si="18"/>
        <v>151750652.88157037</v>
      </c>
      <c r="D448" s="62">
        <f t="shared" si="19"/>
        <v>191648194.0250001</v>
      </c>
      <c r="E448" s="62">
        <f t="shared" si="20"/>
        <v>191598002.34000009</v>
      </c>
      <c r="F448" s="32"/>
      <c r="G448" s="32"/>
      <c r="I448" s="33">
        <v>142467.21989528794</v>
      </c>
      <c r="K448" s="33">
        <v>964354.81</v>
      </c>
      <c r="M448" s="33">
        <v>810497.18500000006</v>
      </c>
    </row>
    <row r="449" spans="2:13">
      <c r="B449" s="32">
        <v>42094</v>
      </c>
      <c r="C449" s="62">
        <f t="shared" si="18"/>
        <v>151126407.34492114</v>
      </c>
      <c r="D449" s="62">
        <f t="shared" si="19"/>
        <v>190939341.5250001</v>
      </c>
      <c r="E449" s="62">
        <f t="shared" si="20"/>
        <v>190658324.7750001</v>
      </c>
      <c r="F449" s="32"/>
      <c r="G449" s="32"/>
      <c r="I449" s="33">
        <v>-624245.53664921457</v>
      </c>
      <c r="K449" s="33">
        <v>-708852.5</v>
      </c>
      <c r="M449" s="33">
        <v>-939677.56499999994</v>
      </c>
    </row>
    <row r="450" spans="2:13">
      <c r="B450" s="32">
        <v>42095</v>
      </c>
      <c r="C450" s="62">
        <f t="shared" si="18"/>
        <v>150608006.61125621</v>
      </c>
      <c r="D450" s="62">
        <f t="shared" si="19"/>
        <v>190550837.21500009</v>
      </c>
      <c r="E450" s="62">
        <f t="shared" si="20"/>
        <v>190214035.9000001</v>
      </c>
      <c r="F450" s="32"/>
      <c r="G450" s="32"/>
      <c r="I450" s="33">
        <v>-518400.73366492143</v>
      </c>
      <c r="K450" s="33">
        <v>-388504.31</v>
      </c>
      <c r="M450" s="33">
        <v>-444288.875</v>
      </c>
    </row>
    <row r="451" spans="2:13">
      <c r="B451" s="32">
        <v>42096</v>
      </c>
      <c r="C451" s="62">
        <f t="shared" si="18"/>
        <v>149445751.59753895</v>
      </c>
      <c r="D451" s="62">
        <f t="shared" si="19"/>
        <v>189094100.6500001</v>
      </c>
      <c r="E451" s="62">
        <f t="shared" si="20"/>
        <v>188640949.4000001</v>
      </c>
      <c r="F451" s="32"/>
      <c r="G451" s="32"/>
      <c r="I451" s="33">
        <v>-1162255.0137172772</v>
      </c>
      <c r="K451" s="33">
        <v>-1456736.5649999999</v>
      </c>
      <c r="M451" s="33">
        <v>-1573086.5</v>
      </c>
    </row>
    <row r="452" spans="2:13">
      <c r="B452" s="32">
        <v>42097</v>
      </c>
      <c r="C452" s="62">
        <f t="shared" si="18"/>
        <v>149661947.90120387</v>
      </c>
      <c r="D452" s="62">
        <f t="shared" si="19"/>
        <v>189820931.6500001</v>
      </c>
      <c r="E452" s="62">
        <f t="shared" si="20"/>
        <v>189386992.84000009</v>
      </c>
      <c r="F452" s="32"/>
      <c r="G452" s="32"/>
      <c r="I452" s="33">
        <v>216196.30366492143</v>
      </c>
      <c r="K452" s="33">
        <v>726831</v>
      </c>
      <c r="M452" s="33">
        <v>746043.44</v>
      </c>
    </row>
    <row r="453" spans="2:13">
      <c r="B453" s="32">
        <v>42100</v>
      </c>
      <c r="C453" s="62">
        <f t="shared" si="18"/>
        <v>150641641.14596826</v>
      </c>
      <c r="D453" s="62">
        <f t="shared" si="19"/>
        <v>190739054.0850001</v>
      </c>
      <c r="E453" s="62">
        <f t="shared" si="20"/>
        <v>190465677.2750001</v>
      </c>
      <c r="F453" s="32"/>
      <c r="G453" s="32"/>
      <c r="I453" s="33">
        <v>979693.24476439774</v>
      </c>
      <c r="K453" s="33">
        <v>918122.43500000006</v>
      </c>
      <c r="M453" s="33">
        <v>1078684.4350000001</v>
      </c>
    </row>
    <row r="454" spans="2:13">
      <c r="B454" s="32">
        <v>42101</v>
      </c>
      <c r="C454" s="62">
        <f t="shared" si="18"/>
        <v>153007862.23696303</v>
      </c>
      <c r="D454" s="62">
        <f t="shared" si="19"/>
        <v>193182183.2700001</v>
      </c>
      <c r="E454" s="62">
        <f t="shared" si="20"/>
        <v>193219369.9600001</v>
      </c>
      <c r="F454" s="32"/>
      <c r="G454" s="32"/>
      <c r="I454" s="33">
        <v>2366221.0909947641</v>
      </c>
      <c r="K454" s="33">
        <v>2443129.1850000001</v>
      </c>
      <c r="M454" s="33">
        <v>2753692.6850000001</v>
      </c>
    </row>
    <row r="455" spans="2:13">
      <c r="B455" s="32">
        <v>42102</v>
      </c>
      <c r="C455" s="62">
        <f t="shared" si="18"/>
        <v>153534865.15319341</v>
      </c>
      <c r="D455" s="62">
        <f t="shared" si="19"/>
        <v>193453052.3350001</v>
      </c>
      <c r="E455" s="62">
        <f t="shared" si="20"/>
        <v>194077747.8350001</v>
      </c>
      <c r="F455" s="32"/>
      <c r="G455" s="32"/>
      <c r="I455" s="33">
        <v>527002.91623036645</v>
      </c>
      <c r="K455" s="33">
        <v>270869.065</v>
      </c>
      <c r="M455" s="33">
        <v>858377.875</v>
      </c>
    </row>
    <row r="456" spans="2:13">
      <c r="B456" s="32">
        <v>42103</v>
      </c>
      <c r="C456" s="62">
        <f t="shared" si="18"/>
        <v>152285693.00136095</v>
      </c>
      <c r="D456" s="62">
        <f t="shared" si="19"/>
        <v>191833590.9600001</v>
      </c>
      <c r="E456" s="62">
        <f t="shared" si="20"/>
        <v>192381343.0200001</v>
      </c>
      <c r="F456" s="32"/>
      <c r="G456" s="32"/>
      <c r="I456" s="33">
        <v>-1249172.1518324607</v>
      </c>
      <c r="K456" s="33">
        <v>-1619461.375</v>
      </c>
      <c r="M456" s="33">
        <v>-1696404.8149999999</v>
      </c>
    </row>
    <row r="457" spans="2:13">
      <c r="B457" s="32">
        <v>42104</v>
      </c>
      <c r="C457" s="62">
        <f t="shared" si="18"/>
        <v>156181555.90319341</v>
      </c>
      <c r="D457" s="62">
        <f t="shared" si="19"/>
        <v>194866726.9600001</v>
      </c>
      <c r="E457" s="62">
        <f t="shared" si="20"/>
        <v>195814484.6450001</v>
      </c>
      <c r="F457" s="32"/>
      <c r="G457" s="32"/>
      <c r="I457" s="33">
        <v>3895862.9018324604</v>
      </c>
      <c r="K457" s="33">
        <v>3033136</v>
      </c>
      <c r="M457" s="33">
        <v>3433141.625</v>
      </c>
    </row>
    <row r="458" spans="2:13">
      <c r="B458" s="32">
        <v>42107</v>
      </c>
      <c r="C458" s="62">
        <f t="shared" si="18"/>
        <v>155841851.26837665</v>
      </c>
      <c r="D458" s="62">
        <f t="shared" si="19"/>
        <v>194561411.4600001</v>
      </c>
      <c r="E458" s="62">
        <f t="shared" si="20"/>
        <v>195557203.9600001</v>
      </c>
      <c r="F458" s="32"/>
      <c r="G458" s="32"/>
      <c r="I458" s="33">
        <v>-339704.63481675391</v>
      </c>
      <c r="K458" s="33">
        <v>-305315.5</v>
      </c>
      <c r="M458" s="33">
        <v>-257280.685</v>
      </c>
    </row>
    <row r="459" spans="2:13">
      <c r="B459" s="32">
        <v>42108</v>
      </c>
      <c r="C459" s="62">
        <f t="shared" si="18"/>
        <v>155705155.59298399</v>
      </c>
      <c r="D459" s="62">
        <f t="shared" si="19"/>
        <v>195011048.4600001</v>
      </c>
      <c r="E459" s="62">
        <f t="shared" si="20"/>
        <v>196219355.7700001</v>
      </c>
      <c r="F459" s="32"/>
      <c r="G459" s="32"/>
      <c r="I459" s="33">
        <v>-136695.67539267015</v>
      </c>
      <c r="K459" s="33">
        <v>449637</v>
      </c>
      <c r="M459" s="33">
        <v>662151.81000000006</v>
      </c>
    </row>
    <row r="460" spans="2:13">
      <c r="B460" s="32">
        <v>42109</v>
      </c>
      <c r="C460" s="62">
        <f t="shared" si="18"/>
        <v>154736421.54455468</v>
      </c>
      <c r="D460" s="62">
        <f t="shared" si="19"/>
        <v>194428561.1500001</v>
      </c>
      <c r="E460" s="62">
        <f t="shared" si="20"/>
        <v>195495367.3950001</v>
      </c>
      <c r="F460" s="32"/>
      <c r="G460" s="32"/>
      <c r="I460" s="33">
        <v>-968734.04842931929</v>
      </c>
      <c r="K460" s="33">
        <v>-582487.31000000006</v>
      </c>
      <c r="M460" s="33">
        <v>-723988.375</v>
      </c>
    </row>
    <row r="461" spans="2:13">
      <c r="B461" s="32">
        <v>42110</v>
      </c>
      <c r="C461" s="62">
        <f t="shared" ref="C461:C500" si="21">C460+I461</f>
        <v>153662191.33382168</v>
      </c>
      <c r="D461" s="62">
        <f t="shared" ref="D461:D500" si="22">D460+K461</f>
        <v>192186263.59000009</v>
      </c>
      <c r="E461" s="62">
        <f t="shared" ref="E461:E500" si="23">E460+M461</f>
        <v>193478073.2100001</v>
      </c>
      <c r="F461" s="32"/>
      <c r="G461" s="32"/>
      <c r="I461" s="33">
        <v>-1074230.2107329841</v>
      </c>
      <c r="K461" s="33">
        <v>-2242297.56</v>
      </c>
      <c r="M461" s="33">
        <v>-2017294.1850000001</v>
      </c>
    </row>
    <row r="462" spans="2:13">
      <c r="B462" s="32">
        <v>42111</v>
      </c>
      <c r="C462" s="62">
        <f t="shared" si="21"/>
        <v>152807759.91235572</v>
      </c>
      <c r="D462" s="62">
        <f t="shared" si="22"/>
        <v>191632999.09000009</v>
      </c>
      <c r="E462" s="62">
        <f t="shared" si="23"/>
        <v>192820771.8350001</v>
      </c>
      <c r="F462" s="32"/>
      <c r="G462" s="32"/>
      <c r="I462" s="33">
        <v>-854431.42146596848</v>
      </c>
      <c r="K462" s="33">
        <v>-553264.5</v>
      </c>
      <c r="M462" s="33">
        <v>-657301.375</v>
      </c>
    </row>
    <row r="463" spans="2:13">
      <c r="B463" s="32">
        <v>42114</v>
      </c>
      <c r="C463" s="62">
        <f t="shared" si="21"/>
        <v>152419871.95162272</v>
      </c>
      <c r="D463" s="62">
        <f t="shared" si="22"/>
        <v>191063250.40500009</v>
      </c>
      <c r="E463" s="62">
        <f t="shared" si="23"/>
        <v>192249010.7100001</v>
      </c>
      <c r="F463" s="32"/>
      <c r="G463" s="32"/>
      <c r="I463" s="33">
        <v>-387887.96073298424</v>
      </c>
      <c r="K463" s="33">
        <v>-569748.68500000006</v>
      </c>
      <c r="M463" s="33">
        <v>-571761.125</v>
      </c>
    </row>
    <row r="464" spans="2:13">
      <c r="B464" s="32">
        <v>42115</v>
      </c>
      <c r="C464" s="62">
        <f t="shared" si="21"/>
        <v>152954055.34821957</v>
      </c>
      <c r="D464" s="62">
        <f t="shared" si="22"/>
        <v>191270481.53000009</v>
      </c>
      <c r="E464" s="62">
        <f t="shared" si="23"/>
        <v>192491721.7100001</v>
      </c>
      <c r="F464" s="32"/>
      <c r="G464" s="32"/>
      <c r="I464" s="33">
        <v>534183.39659685863</v>
      </c>
      <c r="K464" s="33">
        <v>207231.125</v>
      </c>
      <c r="M464" s="33">
        <v>242711</v>
      </c>
    </row>
    <row r="465" spans="2:13">
      <c r="B465" s="32">
        <v>42116</v>
      </c>
      <c r="C465" s="62">
        <f t="shared" si="21"/>
        <v>155041364.99874315</v>
      </c>
      <c r="D465" s="62">
        <f t="shared" si="22"/>
        <v>193900531.09000009</v>
      </c>
      <c r="E465" s="62">
        <f t="shared" si="23"/>
        <v>195207267.6450001</v>
      </c>
      <c r="F465" s="32"/>
      <c r="G465" s="32"/>
      <c r="I465" s="33">
        <v>2087309.6505235599</v>
      </c>
      <c r="K465" s="33">
        <v>2630049.56</v>
      </c>
      <c r="M465" s="33">
        <v>2715545.9350000001</v>
      </c>
    </row>
    <row r="466" spans="2:13">
      <c r="B466" s="32">
        <v>42117</v>
      </c>
      <c r="C466" s="62">
        <f t="shared" si="21"/>
        <v>153763625.12701541</v>
      </c>
      <c r="D466" s="62">
        <f t="shared" si="22"/>
        <v>192203384.09000009</v>
      </c>
      <c r="E466" s="62">
        <f t="shared" si="23"/>
        <v>193008108.9550001</v>
      </c>
      <c r="F466" s="32"/>
      <c r="G466" s="32"/>
      <c r="I466" s="33">
        <v>-1277739.8717277485</v>
      </c>
      <c r="K466" s="33">
        <v>-1697147</v>
      </c>
      <c r="M466" s="33">
        <v>-2199158.69</v>
      </c>
    </row>
    <row r="467" spans="2:13">
      <c r="B467" s="32">
        <v>42118</v>
      </c>
      <c r="C467" s="62">
        <f t="shared" si="21"/>
        <v>153155003.06026149</v>
      </c>
      <c r="D467" s="62">
        <f t="shared" si="22"/>
        <v>191261979.6500001</v>
      </c>
      <c r="E467" s="62">
        <f t="shared" si="23"/>
        <v>192337615.1400001</v>
      </c>
      <c r="F467" s="32"/>
      <c r="G467" s="32"/>
      <c r="I467" s="33">
        <v>-608622.06675392657</v>
      </c>
      <c r="K467" s="33">
        <v>-941404.44</v>
      </c>
      <c r="M467" s="33">
        <v>-670493.81499999994</v>
      </c>
    </row>
    <row r="468" spans="2:13">
      <c r="B468" s="32">
        <v>42121</v>
      </c>
      <c r="C468" s="62">
        <f t="shared" si="21"/>
        <v>152930714.67282695</v>
      </c>
      <c r="D468" s="62">
        <f t="shared" si="22"/>
        <v>191818582.34000009</v>
      </c>
      <c r="E468" s="62">
        <f t="shared" si="23"/>
        <v>192879674.4550001</v>
      </c>
      <c r="F468" s="32"/>
      <c r="G468" s="32"/>
      <c r="I468" s="33">
        <v>-224288.38743455496</v>
      </c>
      <c r="K468" s="33">
        <v>556602.68999999994</v>
      </c>
      <c r="M468" s="33">
        <v>542059.31499999994</v>
      </c>
    </row>
    <row r="469" spans="2:13">
      <c r="B469" s="32">
        <v>42122</v>
      </c>
      <c r="C469" s="62">
        <f t="shared" si="21"/>
        <v>152438905.99743429</v>
      </c>
      <c r="D469" s="62">
        <f t="shared" si="22"/>
        <v>191275248.40500009</v>
      </c>
      <c r="E469" s="62">
        <f t="shared" si="23"/>
        <v>192217742.6450001</v>
      </c>
      <c r="F469" s="32"/>
      <c r="G469" s="32"/>
      <c r="I469" s="33">
        <v>-491808.67539267009</v>
      </c>
      <c r="K469" s="33">
        <v>-543333.93500000006</v>
      </c>
      <c r="M469" s="33">
        <v>-661931.81000000006</v>
      </c>
    </row>
    <row r="470" spans="2:13">
      <c r="B470" s="32">
        <v>42123</v>
      </c>
      <c r="C470" s="62">
        <f t="shared" si="21"/>
        <v>154973246.45748663</v>
      </c>
      <c r="D470" s="62">
        <f t="shared" si="22"/>
        <v>195082504.65500009</v>
      </c>
      <c r="E470" s="62">
        <f t="shared" si="23"/>
        <v>196224981.6450001</v>
      </c>
      <c r="F470" s="32"/>
      <c r="G470" s="32"/>
      <c r="I470" s="33">
        <v>2534340.4600523557</v>
      </c>
      <c r="K470" s="33">
        <v>3807256.25</v>
      </c>
      <c r="M470" s="33">
        <v>4007239</v>
      </c>
    </row>
    <row r="471" spans="2:13">
      <c r="B471" s="32">
        <v>42124</v>
      </c>
      <c r="C471" s="62">
        <f t="shared" si="21"/>
        <v>154730027.30041856</v>
      </c>
      <c r="D471" s="62">
        <f t="shared" si="22"/>
        <v>194887398.65500009</v>
      </c>
      <c r="E471" s="62">
        <f t="shared" si="23"/>
        <v>195913355.0800001</v>
      </c>
      <c r="F471" s="32"/>
      <c r="G471" s="32"/>
      <c r="I471" s="33">
        <v>-243219.15706806281</v>
      </c>
      <c r="K471" s="33">
        <v>-195106</v>
      </c>
      <c r="M471" s="33">
        <v>-311626.565</v>
      </c>
    </row>
    <row r="472" spans="2:13">
      <c r="B472" s="32">
        <v>42128</v>
      </c>
      <c r="C472" s="62">
        <f t="shared" si="21"/>
        <v>153789495.03471175</v>
      </c>
      <c r="D472" s="62">
        <f t="shared" si="22"/>
        <v>193605124.28000009</v>
      </c>
      <c r="E472" s="62">
        <f t="shared" si="23"/>
        <v>194512525.9550001</v>
      </c>
      <c r="F472" s="32"/>
      <c r="G472" s="32"/>
      <c r="I472" s="33">
        <v>-940532.26570680621</v>
      </c>
      <c r="K472" s="33">
        <v>-1282274.375</v>
      </c>
      <c r="M472" s="33">
        <v>-1400829.125</v>
      </c>
    </row>
    <row r="473" spans="2:13">
      <c r="B473" s="32">
        <v>42130</v>
      </c>
      <c r="C473" s="62">
        <f t="shared" si="21"/>
        <v>159488001.12109917</v>
      </c>
      <c r="D473" s="62">
        <f t="shared" si="22"/>
        <v>198852179.28000009</v>
      </c>
      <c r="E473" s="62">
        <f t="shared" si="23"/>
        <v>200072078.1400001</v>
      </c>
      <c r="F473" s="32"/>
      <c r="G473" s="32"/>
      <c r="I473" s="33">
        <v>5698506.086387434</v>
      </c>
      <c r="K473" s="33">
        <v>5247055</v>
      </c>
      <c r="M473" s="33">
        <v>5559552.1849999996</v>
      </c>
    </row>
    <row r="474" spans="2:13">
      <c r="B474" s="32">
        <v>42131</v>
      </c>
      <c r="C474" s="62">
        <f t="shared" si="21"/>
        <v>161444051.28471175</v>
      </c>
      <c r="D474" s="62">
        <f t="shared" si="22"/>
        <v>199707481.28000009</v>
      </c>
      <c r="E474" s="62">
        <f t="shared" si="23"/>
        <v>201614880.7050001</v>
      </c>
      <c r="F474" s="32"/>
      <c r="G474" s="32"/>
      <c r="I474" s="33">
        <v>1956050.1636125653</v>
      </c>
      <c r="K474" s="33">
        <v>855302</v>
      </c>
      <c r="M474" s="33">
        <v>1542802.5649999999</v>
      </c>
    </row>
    <row r="475" spans="2:13">
      <c r="B475" s="32">
        <v>42132</v>
      </c>
      <c r="C475" s="62">
        <f t="shared" si="21"/>
        <v>161736654.01052326</v>
      </c>
      <c r="D475" s="62">
        <f t="shared" si="22"/>
        <v>199475259.09000009</v>
      </c>
      <c r="E475" s="62">
        <f t="shared" si="23"/>
        <v>201355689.9550001</v>
      </c>
      <c r="F475" s="32"/>
      <c r="G475" s="32"/>
      <c r="I475" s="33">
        <v>292602.72581151826</v>
      </c>
      <c r="K475" s="33">
        <v>-232222.19</v>
      </c>
      <c r="M475" s="33">
        <v>-259190.75</v>
      </c>
    </row>
    <row r="476" spans="2:13">
      <c r="B476" s="32">
        <v>42135</v>
      </c>
      <c r="C476" s="62">
        <f t="shared" si="21"/>
        <v>161662931.14664891</v>
      </c>
      <c r="D476" s="62">
        <f t="shared" si="22"/>
        <v>198858077.09000009</v>
      </c>
      <c r="E476" s="62">
        <f t="shared" si="23"/>
        <v>200786537.8900001</v>
      </c>
      <c r="F476" s="32"/>
      <c r="G476" s="32"/>
      <c r="I476" s="33">
        <v>-73722.863874345538</v>
      </c>
      <c r="K476" s="33">
        <v>-617182</v>
      </c>
      <c r="M476" s="33">
        <v>-569152.06499999994</v>
      </c>
    </row>
    <row r="477" spans="2:13">
      <c r="B477" s="32">
        <v>42136</v>
      </c>
      <c r="C477" s="62">
        <f t="shared" si="21"/>
        <v>160711597.19308871</v>
      </c>
      <c r="D477" s="62">
        <f t="shared" si="22"/>
        <v>197800914.15500009</v>
      </c>
      <c r="E477" s="62">
        <f t="shared" si="23"/>
        <v>199664908.4550001</v>
      </c>
      <c r="F477" s="32"/>
      <c r="G477" s="32"/>
      <c r="I477" s="33">
        <v>-951333.95356020937</v>
      </c>
      <c r="K477" s="33">
        <v>-1057162.9350000001</v>
      </c>
      <c r="M477" s="33">
        <v>-1121629.4350000001</v>
      </c>
    </row>
    <row r="478" spans="2:13">
      <c r="B478" s="32">
        <v>42137</v>
      </c>
      <c r="C478" s="62">
        <f t="shared" si="21"/>
        <v>161486331.28209394</v>
      </c>
      <c r="D478" s="62">
        <f t="shared" si="22"/>
        <v>197269335.40500009</v>
      </c>
      <c r="E478" s="62">
        <f t="shared" si="23"/>
        <v>199466876.6400001</v>
      </c>
      <c r="F478" s="32"/>
      <c r="G478" s="32"/>
      <c r="I478" s="33">
        <v>774734.08900523547</v>
      </c>
      <c r="K478" s="33">
        <v>-531578.75</v>
      </c>
      <c r="M478" s="33">
        <v>-198031.815</v>
      </c>
    </row>
    <row r="479" spans="2:13">
      <c r="B479" s="32">
        <v>42138</v>
      </c>
      <c r="C479" s="62">
        <f t="shared" si="21"/>
        <v>161795943.02685833</v>
      </c>
      <c r="D479" s="62">
        <f t="shared" si="22"/>
        <v>197571951.90500009</v>
      </c>
      <c r="E479" s="62">
        <f t="shared" si="23"/>
        <v>199767517.8300001</v>
      </c>
      <c r="F479" s="32"/>
      <c r="G479" s="32"/>
      <c r="I479" s="33">
        <v>309611.74476439785</v>
      </c>
      <c r="K479" s="33">
        <v>302616.5</v>
      </c>
      <c r="M479" s="33">
        <v>300641.19</v>
      </c>
    </row>
    <row r="480" spans="2:13">
      <c r="B480" s="32">
        <v>42139</v>
      </c>
      <c r="C480" s="62">
        <f t="shared" si="21"/>
        <v>160647143.00984263</v>
      </c>
      <c r="D480" s="62">
        <f t="shared" si="22"/>
        <v>196344715.96500009</v>
      </c>
      <c r="E480" s="62">
        <f t="shared" si="23"/>
        <v>198565260.8900001</v>
      </c>
      <c r="F480" s="32"/>
      <c r="G480" s="32"/>
      <c r="I480" s="33">
        <v>-1148800.0170157067</v>
      </c>
      <c r="K480" s="33">
        <v>-1227235.94</v>
      </c>
      <c r="M480" s="33">
        <v>-1202256.94</v>
      </c>
    </row>
    <row r="481" spans="2:13">
      <c r="B481" s="32">
        <v>42142</v>
      </c>
      <c r="C481" s="62">
        <f t="shared" si="21"/>
        <v>159631082.81481645</v>
      </c>
      <c r="D481" s="62">
        <f t="shared" si="22"/>
        <v>195622416.84000009</v>
      </c>
      <c r="E481" s="62">
        <f t="shared" si="23"/>
        <v>197714041.8900001</v>
      </c>
      <c r="F481" s="32"/>
      <c r="G481" s="32"/>
      <c r="I481" s="33">
        <v>-1016060.1950261779</v>
      </c>
      <c r="K481" s="33">
        <v>-722299.125</v>
      </c>
      <c r="M481" s="33">
        <v>-851219</v>
      </c>
    </row>
    <row r="482" spans="2:13">
      <c r="B482" s="32">
        <v>42143</v>
      </c>
      <c r="C482" s="62">
        <f t="shared" si="21"/>
        <v>158218730.08774838</v>
      </c>
      <c r="D482" s="62">
        <f t="shared" si="22"/>
        <v>194408021.59000009</v>
      </c>
      <c r="E482" s="62">
        <f t="shared" si="23"/>
        <v>196460196.6400001</v>
      </c>
      <c r="F482" s="32"/>
      <c r="G482" s="32"/>
      <c r="I482" s="33">
        <v>-1412352.7270680626</v>
      </c>
      <c r="K482" s="33">
        <v>-1214395.25</v>
      </c>
      <c r="M482" s="33">
        <v>-1253845.25</v>
      </c>
    </row>
    <row r="483" spans="2:13">
      <c r="B483" s="32">
        <v>42144</v>
      </c>
      <c r="C483" s="62">
        <f t="shared" si="21"/>
        <v>158004412.84036618</v>
      </c>
      <c r="D483" s="62">
        <f t="shared" si="22"/>
        <v>194086770.84000009</v>
      </c>
      <c r="E483" s="62">
        <f t="shared" si="23"/>
        <v>195836984.45000011</v>
      </c>
      <c r="F483" s="32"/>
      <c r="G483" s="32"/>
      <c r="I483" s="33">
        <v>-214317.24738219893</v>
      </c>
      <c r="K483" s="33">
        <v>-321250.75</v>
      </c>
      <c r="M483" s="33">
        <v>-623212.18999999994</v>
      </c>
    </row>
    <row r="484" spans="2:13">
      <c r="B484" s="32">
        <v>42145</v>
      </c>
      <c r="C484" s="62">
        <f t="shared" si="21"/>
        <v>160128792.35670125</v>
      </c>
      <c r="D484" s="62">
        <f t="shared" si="22"/>
        <v>196661056.15500009</v>
      </c>
      <c r="E484" s="62">
        <f t="shared" si="23"/>
        <v>198373754.57500011</v>
      </c>
      <c r="F484" s="32"/>
      <c r="G484" s="32"/>
      <c r="I484" s="33">
        <v>2124379.516335078</v>
      </c>
      <c r="K484" s="33">
        <v>2574285.3149999999</v>
      </c>
      <c r="M484" s="33">
        <v>2536770.125</v>
      </c>
    </row>
    <row r="485" spans="2:13">
      <c r="B485" s="32">
        <v>42146</v>
      </c>
      <c r="C485" s="62">
        <f t="shared" si="21"/>
        <v>162514299.07790545</v>
      </c>
      <c r="D485" s="62">
        <f t="shared" si="22"/>
        <v>199737207.28000009</v>
      </c>
      <c r="E485" s="62">
        <f t="shared" si="23"/>
        <v>201099919.95000011</v>
      </c>
      <c r="F485" s="32"/>
      <c r="G485" s="32"/>
      <c r="I485" s="33">
        <v>2385506.7212041882</v>
      </c>
      <c r="K485" s="33">
        <v>3076151.125</v>
      </c>
      <c r="M485" s="33">
        <v>2726165.375</v>
      </c>
    </row>
    <row r="486" spans="2:13">
      <c r="B486" s="32">
        <v>42150</v>
      </c>
      <c r="C486" s="62">
        <f t="shared" si="21"/>
        <v>162284267.19769603</v>
      </c>
      <c r="D486" s="62">
        <f t="shared" si="22"/>
        <v>199592287.28000009</v>
      </c>
      <c r="E486" s="62">
        <f t="shared" si="23"/>
        <v>200876024.20000011</v>
      </c>
      <c r="F486" s="32"/>
      <c r="G486" s="32"/>
      <c r="I486" s="33">
        <v>-230031.88020942407</v>
      </c>
      <c r="K486" s="33">
        <v>-144920</v>
      </c>
      <c r="M486" s="33">
        <v>-223895.75</v>
      </c>
    </row>
    <row r="487" spans="2:13">
      <c r="B487" s="32">
        <v>42151</v>
      </c>
      <c r="C487" s="62">
        <f t="shared" si="21"/>
        <v>165855955.4443976</v>
      </c>
      <c r="D487" s="62">
        <f t="shared" si="22"/>
        <v>205250253.40500009</v>
      </c>
      <c r="E487" s="62">
        <f t="shared" si="23"/>
        <v>204996461.2650001</v>
      </c>
      <c r="F487" s="32"/>
      <c r="G487" s="32"/>
      <c r="I487" s="33">
        <v>3571688.2467015702</v>
      </c>
      <c r="K487" s="33">
        <v>5657966.125</v>
      </c>
      <c r="M487" s="33">
        <v>4120437.0649999999</v>
      </c>
    </row>
    <row r="488" spans="2:13">
      <c r="B488" s="32">
        <v>42152</v>
      </c>
      <c r="C488" s="62">
        <f t="shared" si="21"/>
        <v>165116869.64858609</v>
      </c>
      <c r="D488" s="62">
        <f t="shared" si="22"/>
        <v>204099811.34000009</v>
      </c>
      <c r="E488" s="62">
        <f t="shared" si="23"/>
        <v>203933515.6400001</v>
      </c>
      <c r="F488" s="32"/>
      <c r="G488" s="32"/>
      <c r="I488" s="33">
        <v>-739085.79581151821</v>
      </c>
      <c r="K488" s="33">
        <v>-1150442.0649999999</v>
      </c>
      <c r="M488" s="33">
        <v>-1062945.625</v>
      </c>
    </row>
    <row r="489" spans="2:13">
      <c r="B489" s="32">
        <v>42153</v>
      </c>
      <c r="C489" s="62">
        <f t="shared" si="21"/>
        <v>165112394.11256516</v>
      </c>
      <c r="D489" s="62">
        <f t="shared" si="22"/>
        <v>203930251.34000009</v>
      </c>
      <c r="E489" s="62">
        <f t="shared" si="23"/>
        <v>203999523.6400001</v>
      </c>
      <c r="F489" s="32"/>
      <c r="G489" s="32"/>
      <c r="I489" s="33">
        <v>-4475.536020942408</v>
      </c>
      <c r="K489" s="33">
        <v>-169560</v>
      </c>
      <c r="M489" s="33">
        <v>66008</v>
      </c>
    </row>
    <row r="490" spans="2:13">
      <c r="B490" s="32">
        <v>42156</v>
      </c>
      <c r="C490" s="62">
        <f t="shared" si="21"/>
        <v>168945747.9738217</v>
      </c>
      <c r="D490" s="62">
        <f t="shared" si="22"/>
        <v>207153097.59000009</v>
      </c>
      <c r="E490" s="62">
        <f t="shared" si="23"/>
        <v>207647363.5150001</v>
      </c>
      <c r="F490" s="32"/>
      <c r="G490" s="32"/>
      <c r="I490" s="33">
        <v>3833353.861256544</v>
      </c>
      <c r="K490" s="33">
        <v>3222846.25</v>
      </c>
      <c r="M490" s="33">
        <v>3647839.875</v>
      </c>
    </row>
    <row r="491" spans="2:13">
      <c r="B491" s="32">
        <v>42157</v>
      </c>
      <c r="C491" s="62">
        <f t="shared" si="21"/>
        <v>169796782.87633479</v>
      </c>
      <c r="D491" s="62">
        <f t="shared" si="22"/>
        <v>207040403.21500009</v>
      </c>
      <c r="E491" s="62">
        <f t="shared" si="23"/>
        <v>207607709.57500011</v>
      </c>
      <c r="F491" s="32"/>
      <c r="G491" s="32"/>
      <c r="I491" s="33">
        <v>851034.90251308901</v>
      </c>
      <c r="K491" s="33">
        <v>-112694.375</v>
      </c>
      <c r="M491" s="33">
        <v>-39653.94</v>
      </c>
    </row>
    <row r="492" spans="2:13">
      <c r="B492" s="32">
        <v>42158</v>
      </c>
      <c r="C492" s="62">
        <f t="shared" si="21"/>
        <v>168893781.13225102</v>
      </c>
      <c r="D492" s="62">
        <f t="shared" si="22"/>
        <v>206187596.6500001</v>
      </c>
      <c r="E492" s="62">
        <f t="shared" si="23"/>
        <v>206767382.95000011</v>
      </c>
      <c r="F492" s="32"/>
      <c r="G492" s="32"/>
      <c r="I492" s="33">
        <v>-903001.7440837695</v>
      </c>
      <c r="K492" s="33">
        <v>-852806.56499999994</v>
      </c>
      <c r="M492" s="33">
        <v>-840326.625</v>
      </c>
    </row>
    <row r="493" spans="2:13">
      <c r="B493" s="32">
        <v>42159</v>
      </c>
      <c r="C493" s="62">
        <f t="shared" si="21"/>
        <v>169140116.19769606</v>
      </c>
      <c r="D493" s="62">
        <f t="shared" si="22"/>
        <v>206434778.4600001</v>
      </c>
      <c r="E493" s="62">
        <f t="shared" si="23"/>
        <v>207162668.95000011</v>
      </c>
      <c r="F493" s="32"/>
      <c r="G493" s="32"/>
      <c r="I493" s="33">
        <v>246335.06544502615</v>
      </c>
      <c r="K493" s="33">
        <v>247181.81</v>
      </c>
      <c r="M493" s="33">
        <v>395286</v>
      </c>
    </row>
    <row r="494" spans="2:13">
      <c r="B494" s="32">
        <v>42160</v>
      </c>
      <c r="C494" s="62">
        <f t="shared" si="21"/>
        <v>169538943.91759133</v>
      </c>
      <c r="D494" s="62">
        <f t="shared" si="22"/>
        <v>206917584.9000001</v>
      </c>
      <c r="E494" s="62">
        <f t="shared" si="23"/>
        <v>207593569.82500011</v>
      </c>
      <c r="F494" s="32"/>
      <c r="G494" s="32"/>
      <c r="I494" s="33">
        <v>398827.71989528788</v>
      </c>
      <c r="K494" s="33">
        <v>482806.44</v>
      </c>
      <c r="M494" s="33">
        <v>430900.875</v>
      </c>
    </row>
    <row r="495" spans="2:13">
      <c r="B495" s="32">
        <v>42163</v>
      </c>
      <c r="C495" s="62">
        <f t="shared" si="21"/>
        <v>168826500.13617772</v>
      </c>
      <c r="D495" s="62">
        <f t="shared" si="22"/>
        <v>205851524.5250001</v>
      </c>
      <c r="E495" s="62">
        <f t="shared" si="23"/>
        <v>206448703.20000011</v>
      </c>
      <c r="F495" s="32"/>
      <c r="G495" s="32"/>
      <c r="I495" s="33">
        <v>-712443.78141361242</v>
      </c>
      <c r="K495" s="33">
        <v>-1066060.375</v>
      </c>
      <c r="M495" s="33">
        <v>-1144866.625</v>
      </c>
    </row>
    <row r="496" spans="2:13">
      <c r="B496" s="32">
        <v>42164</v>
      </c>
      <c r="C496" s="62">
        <f t="shared" si="21"/>
        <v>170305937.47649187</v>
      </c>
      <c r="D496" s="62">
        <f t="shared" si="22"/>
        <v>208584371.09000009</v>
      </c>
      <c r="E496" s="62">
        <f t="shared" si="23"/>
        <v>209200839.07500011</v>
      </c>
      <c r="F496" s="32"/>
      <c r="G496" s="32"/>
      <c r="I496" s="33">
        <v>1479437.3403141359</v>
      </c>
      <c r="K496" s="33">
        <v>2732846.5649999999</v>
      </c>
      <c r="M496" s="33">
        <v>2752135.875</v>
      </c>
    </row>
    <row r="497" spans="2:13">
      <c r="B497" s="32">
        <v>42165</v>
      </c>
      <c r="C497" s="62">
        <f t="shared" si="21"/>
        <v>169259688.11261752</v>
      </c>
      <c r="D497" s="62">
        <f t="shared" si="22"/>
        <v>207164532.21500009</v>
      </c>
      <c r="E497" s="62">
        <f t="shared" si="23"/>
        <v>207852166.57500011</v>
      </c>
      <c r="F497" s="32"/>
      <c r="G497" s="32"/>
      <c r="I497" s="33">
        <v>-1046249.3638743454</v>
      </c>
      <c r="K497" s="33">
        <v>-1419838.875</v>
      </c>
      <c r="M497" s="33">
        <v>-1348672.5</v>
      </c>
    </row>
    <row r="498" spans="2:13">
      <c r="B498" s="32">
        <v>42166</v>
      </c>
      <c r="C498" s="62">
        <f t="shared" si="21"/>
        <v>168892123.01183218</v>
      </c>
      <c r="D498" s="62">
        <f t="shared" si="22"/>
        <v>206958061.9000001</v>
      </c>
      <c r="E498" s="62">
        <f t="shared" si="23"/>
        <v>207643800.82500011</v>
      </c>
      <c r="F498" s="32"/>
      <c r="G498" s="32"/>
      <c r="I498" s="33">
        <v>-367565.10078534024</v>
      </c>
      <c r="K498" s="33">
        <v>-206470.315</v>
      </c>
      <c r="M498" s="33">
        <v>-208365.75</v>
      </c>
    </row>
    <row r="499" spans="2:13">
      <c r="B499" s="32">
        <v>42167</v>
      </c>
      <c r="C499" s="62">
        <f t="shared" si="21"/>
        <v>169989018.78015679</v>
      </c>
      <c r="D499" s="62">
        <f t="shared" si="22"/>
        <v>208830598.1500001</v>
      </c>
      <c r="E499" s="62">
        <f t="shared" si="23"/>
        <v>209575001.7650001</v>
      </c>
      <c r="F499" s="32"/>
      <c r="G499" s="32"/>
      <c r="I499" s="33">
        <v>1096895.7683246073</v>
      </c>
      <c r="K499" s="33">
        <v>1872536.25</v>
      </c>
      <c r="M499" s="33">
        <v>1931200.94</v>
      </c>
    </row>
    <row r="500" spans="2:13">
      <c r="B500" s="32">
        <v>42170</v>
      </c>
      <c r="C500" s="62">
        <f t="shared" si="21"/>
        <v>168041988.69314107</v>
      </c>
      <c r="D500" s="62">
        <f t="shared" si="22"/>
        <v>206277386.3350001</v>
      </c>
      <c r="E500" s="62">
        <f t="shared" si="23"/>
        <v>206791156.1400001</v>
      </c>
      <c r="F500" s="32"/>
      <c r="G500" s="32"/>
      <c r="I500" s="33">
        <v>-1947030.0870157066</v>
      </c>
      <c r="K500" s="33">
        <v>-2553211.8149999999</v>
      </c>
      <c r="M500" s="33">
        <v>-2783845.625</v>
      </c>
    </row>
  </sheetData>
  <autoFilter ref="B10:M10">
    <sortState ref="B11:M501">
      <sortCondition ref="B10"/>
    </sortState>
  </autoFilter>
  <phoneticPr fontId="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14"/>
  <sheetViews>
    <sheetView zoomScaleNormal="100" workbookViewId="0">
      <pane ySplit="2" topLeftCell="A74" activePane="bottomLeft" state="frozen"/>
      <selection pane="bottomLeft" activeCell="F106" sqref="F106"/>
    </sheetView>
  </sheetViews>
  <sheetFormatPr defaultRowHeight="13.5"/>
  <cols>
    <col min="1" max="1" width="2.6640625" style="18" customWidth="1"/>
    <col min="2" max="2" width="9.44140625" style="20" customWidth="1"/>
    <col min="3" max="9" width="7.77734375" style="20" customWidth="1"/>
    <col min="10" max="10" width="0.5546875" style="20" customWidth="1"/>
    <col min="11" max="11" width="13.88671875" style="24" customWidth="1"/>
    <col min="12" max="12" width="13.33203125" style="24" customWidth="1"/>
    <col min="13" max="13" width="10.77734375" style="27" customWidth="1"/>
    <col min="14" max="16384" width="8.88671875" style="18"/>
  </cols>
  <sheetData>
    <row r="2" spans="2:14" ht="18" customHeight="1">
      <c r="B2" s="29" t="s">
        <v>7</v>
      </c>
      <c r="C2" s="29" t="s">
        <v>6</v>
      </c>
      <c r="D2" s="29" t="s">
        <v>0</v>
      </c>
      <c r="E2" s="29" t="s">
        <v>1</v>
      </c>
      <c r="F2" s="29" t="s">
        <v>2</v>
      </c>
      <c r="G2" s="29" t="s">
        <v>4</v>
      </c>
      <c r="H2" s="29" t="s">
        <v>3</v>
      </c>
      <c r="I2" s="29" t="s">
        <v>5</v>
      </c>
      <c r="J2" s="41"/>
      <c r="K2" s="30" t="s">
        <v>62</v>
      </c>
      <c r="L2" s="30" t="s">
        <v>61</v>
      </c>
      <c r="M2" s="31">
        <v>7</v>
      </c>
      <c r="N2" s="17">
        <v>-35.64</v>
      </c>
    </row>
    <row r="3" spans="2:14">
      <c r="B3" s="54" t="s">
        <v>47</v>
      </c>
      <c r="C3" s="39">
        <v>1</v>
      </c>
      <c r="D3" s="39"/>
      <c r="E3" s="39"/>
      <c r="F3" s="39"/>
      <c r="G3" s="39"/>
      <c r="H3" s="39"/>
      <c r="I3" s="39"/>
      <c r="J3" s="42"/>
      <c r="K3" s="23">
        <v>-5.72</v>
      </c>
      <c r="L3" s="23">
        <v>19.46</v>
      </c>
      <c r="M3" s="25">
        <f t="shared" ref="M3:M34" si="0">L3+K3*$M$2</f>
        <v>-20.58</v>
      </c>
    </row>
    <row r="4" spans="2:14">
      <c r="B4" s="54"/>
      <c r="C4" s="39"/>
      <c r="D4" s="39">
        <v>1</v>
      </c>
      <c r="E4" s="39"/>
      <c r="F4" s="39"/>
      <c r="G4" s="39"/>
      <c r="H4" s="39"/>
      <c r="I4" s="39"/>
      <c r="J4" s="42"/>
      <c r="K4" s="23">
        <v>-4.42</v>
      </c>
      <c r="L4" s="23">
        <v>23.03</v>
      </c>
      <c r="M4" s="25">
        <f t="shared" si="0"/>
        <v>-7.9099999999999966</v>
      </c>
    </row>
    <row r="5" spans="2:14">
      <c r="B5" s="54"/>
      <c r="C5" s="39"/>
      <c r="D5" s="39"/>
      <c r="E5" s="39">
        <v>1</v>
      </c>
      <c r="F5" s="39"/>
      <c r="G5" s="39"/>
      <c r="H5" s="39"/>
      <c r="I5" s="39"/>
      <c r="J5" s="42"/>
      <c r="K5" s="23">
        <v>-6.61</v>
      </c>
      <c r="L5" s="23">
        <v>16.920000000000002</v>
      </c>
      <c r="M5" s="25">
        <f t="shared" si="0"/>
        <v>-29.35</v>
      </c>
    </row>
    <row r="6" spans="2:14">
      <c r="B6" s="54"/>
      <c r="C6" s="39"/>
      <c r="D6" s="39"/>
      <c r="E6" s="39"/>
      <c r="F6" s="39">
        <v>1</v>
      </c>
      <c r="G6" s="39"/>
      <c r="H6" s="39"/>
      <c r="I6" s="39"/>
      <c r="J6" s="42"/>
      <c r="K6" s="23">
        <v>-7.51</v>
      </c>
      <c r="L6" s="23">
        <v>20.02</v>
      </c>
      <c r="M6" s="25">
        <f t="shared" si="0"/>
        <v>-32.549999999999997</v>
      </c>
    </row>
    <row r="7" spans="2:14">
      <c r="B7" s="54"/>
      <c r="C7" s="39"/>
      <c r="D7" s="39"/>
      <c r="E7" s="39"/>
      <c r="F7" s="39"/>
      <c r="G7" s="39">
        <v>1</v>
      </c>
      <c r="H7" s="39"/>
      <c r="I7" s="39"/>
      <c r="J7" s="42"/>
      <c r="K7" s="23">
        <v>-5.76</v>
      </c>
      <c r="L7" s="23">
        <v>21.59</v>
      </c>
      <c r="M7" s="25">
        <f t="shared" si="0"/>
        <v>-18.73</v>
      </c>
    </row>
    <row r="8" spans="2:14">
      <c r="B8" s="54"/>
      <c r="C8" s="43"/>
      <c r="D8" s="43"/>
      <c r="E8" s="43"/>
      <c r="F8" s="43"/>
      <c r="G8" s="43"/>
      <c r="H8" s="43">
        <v>1</v>
      </c>
      <c r="I8" s="43"/>
      <c r="J8" s="43"/>
      <c r="K8" s="21">
        <v>-5.45</v>
      </c>
      <c r="L8" s="21">
        <v>49.4</v>
      </c>
      <c r="M8" s="26">
        <f t="shared" si="0"/>
        <v>11.25</v>
      </c>
    </row>
    <row r="9" spans="2:14">
      <c r="B9" s="54"/>
      <c r="C9" s="39"/>
      <c r="D9" s="39"/>
      <c r="E9" s="39"/>
      <c r="F9" s="39"/>
      <c r="G9" s="39"/>
      <c r="H9" s="39"/>
      <c r="I9" s="39">
        <v>1</v>
      </c>
      <c r="J9" s="42"/>
      <c r="K9" s="23">
        <v>-16.05</v>
      </c>
      <c r="L9" s="23">
        <v>23.03</v>
      </c>
      <c r="M9" s="25">
        <f t="shared" si="0"/>
        <v>-89.320000000000007</v>
      </c>
    </row>
    <row r="10" spans="2:14">
      <c r="B10" s="54" t="s">
        <v>46</v>
      </c>
      <c r="C10" s="40">
        <v>1</v>
      </c>
      <c r="D10" s="40"/>
      <c r="E10" s="40"/>
      <c r="F10" s="40"/>
      <c r="G10" s="40"/>
      <c r="H10" s="40">
        <v>1</v>
      </c>
      <c r="I10" s="40"/>
      <c r="J10" s="42"/>
      <c r="K10" s="22">
        <v>-8.34</v>
      </c>
      <c r="L10" s="22">
        <v>68.819999999999993</v>
      </c>
      <c r="M10" s="25">
        <f t="shared" si="0"/>
        <v>10.439999999999998</v>
      </c>
    </row>
    <row r="11" spans="2:14">
      <c r="B11" s="54"/>
      <c r="C11" s="40"/>
      <c r="D11" s="40">
        <v>1</v>
      </c>
      <c r="E11" s="40"/>
      <c r="F11" s="40"/>
      <c r="G11" s="40"/>
      <c r="H11" s="40">
        <v>1</v>
      </c>
      <c r="I11" s="40"/>
      <c r="J11" s="42"/>
      <c r="K11" s="22">
        <v>-9.0440000000000005</v>
      </c>
      <c r="L11" s="22">
        <v>72.37</v>
      </c>
      <c r="M11" s="25">
        <f t="shared" si="0"/>
        <v>9.0619999999999976</v>
      </c>
    </row>
    <row r="12" spans="2:14">
      <c r="B12" s="54"/>
      <c r="C12" s="40"/>
      <c r="D12" s="40"/>
      <c r="E12" s="40">
        <v>1</v>
      </c>
      <c r="F12" s="40"/>
      <c r="G12" s="40"/>
      <c r="H12" s="40">
        <v>1</v>
      </c>
      <c r="I12" s="40"/>
      <c r="J12" s="42"/>
      <c r="K12" s="22">
        <v>-10.95</v>
      </c>
      <c r="L12" s="22">
        <v>66.290000000000006</v>
      </c>
      <c r="M12" s="25">
        <f t="shared" si="0"/>
        <v>-10.359999999999985</v>
      </c>
    </row>
    <row r="13" spans="2:14">
      <c r="B13" s="54"/>
      <c r="C13" s="40"/>
      <c r="D13" s="40"/>
      <c r="E13" s="40"/>
      <c r="F13" s="40">
        <v>1</v>
      </c>
      <c r="G13" s="40"/>
      <c r="H13" s="40">
        <v>1</v>
      </c>
      <c r="I13" s="40"/>
      <c r="J13" s="42"/>
      <c r="K13" s="22">
        <v>-9.68</v>
      </c>
      <c r="L13" s="22">
        <v>69.38</v>
      </c>
      <c r="M13" s="25">
        <f t="shared" si="0"/>
        <v>1.6200000000000045</v>
      </c>
    </row>
    <row r="14" spans="2:14">
      <c r="B14" s="54"/>
      <c r="C14" s="43"/>
      <c r="D14" s="43"/>
      <c r="E14" s="43"/>
      <c r="F14" s="43"/>
      <c r="G14" s="43">
        <v>1</v>
      </c>
      <c r="H14" s="43">
        <v>1</v>
      </c>
      <c r="I14" s="43"/>
      <c r="J14" s="43"/>
      <c r="K14" s="21">
        <v>-7.56</v>
      </c>
      <c r="L14" s="21">
        <v>71.03</v>
      </c>
      <c r="M14" s="26">
        <f t="shared" si="0"/>
        <v>18.110000000000007</v>
      </c>
    </row>
    <row r="15" spans="2:14">
      <c r="B15" s="54"/>
      <c r="C15" s="40"/>
      <c r="D15" s="40"/>
      <c r="E15" s="40"/>
      <c r="F15" s="40"/>
      <c r="G15" s="40"/>
      <c r="H15" s="40">
        <v>2</v>
      </c>
      <c r="I15" s="40"/>
      <c r="J15" s="42"/>
      <c r="K15" s="22">
        <v>-12.02</v>
      </c>
      <c r="L15" s="22">
        <v>98.87</v>
      </c>
      <c r="M15" s="25">
        <f t="shared" si="0"/>
        <v>14.730000000000004</v>
      </c>
    </row>
    <row r="16" spans="2:14">
      <c r="B16" s="54"/>
      <c r="C16" s="40"/>
      <c r="D16" s="40"/>
      <c r="E16" s="40"/>
      <c r="F16" s="40"/>
      <c r="G16" s="40"/>
      <c r="H16" s="40">
        <v>1</v>
      </c>
      <c r="I16" s="40">
        <v>1</v>
      </c>
      <c r="J16" s="42"/>
      <c r="K16" s="22">
        <v>-13.93</v>
      </c>
      <c r="L16" s="22">
        <v>72.47</v>
      </c>
      <c r="M16" s="25">
        <f t="shared" si="0"/>
        <v>-25.039999999999992</v>
      </c>
    </row>
    <row r="17" spans="2:13">
      <c r="B17" s="54" t="s">
        <v>39</v>
      </c>
      <c r="C17" s="39">
        <v>1</v>
      </c>
      <c r="D17" s="39"/>
      <c r="E17" s="39"/>
      <c r="F17" s="39"/>
      <c r="G17" s="39">
        <v>1</v>
      </c>
      <c r="H17" s="39">
        <v>1</v>
      </c>
      <c r="I17" s="39"/>
      <c r="J17" s="42"/>
      <c r="K17" s="23">
        <v>-9.7799999999999994</v>
      </c>
      <c r="L17" s="23">
        <v>90.41</v>
      </c>
      <c r="M17" s="25">
        <f t="shared" si="0"/>
        <v>21.950000000000003</v>
      </c>
    </row>
    <row r="18" spans="2:13">
      <c r="B18" s="54"/>
      <c r="C18" s="39"/>
      <c r="D18" s="39">
        <v>1</v>
      </c>
      <c r="E18" s="39"/>
      <c r="F18" s="39"/>
      <c r="G18" s="39">
        <v>1</v>
      </c>
      <c r="H18" s="39">
        <v>1</v>
      </c>
      <c r="I18" s="39"/>
      <c r="J18" s="42"/>
      <c r="K18" s="23">
        <v>-9.01</v>
      </c>
      <c r="L18" s="23">
        <v>93.96</v>
      </c>
      <c r="M18" s="25">
        <f t="shared" si="0"/>
        <v>30.889999999999993</v>
      </c>
    </row>
    <row r="19" spans="2:13">
      <c r="B19" s="54"/>
      <c r="C19" s="39"/>
      <c r="D19" s="39"/>
      <c r="E19" s="39">
        <v>1</v>
      </c>
      <c r="F19" s="39"/>
      <c r="G19" s="39">
        <v>1</v>
      </c>
      <c r="H19" s="39">
        <v>1</v>
      </c>
      <c r="I19" s="39"/>
      <c r="J19" s="42"/>
      <c r="K19" s="23">
        <v>-9.1999999999999993</v>
      </c>
      <c r="L19" s="23">
        <v>87.88</v>
      </c>
      <c r="M19" s="25">
        <f t="shared" si="0"/>
        <v>23.480000000000004</v>
      </c>
    </row>
    <row r="20" spans="2:13">
      <c r="B20" s="54"/>
      <c r="C20" s="39"/>
      <c r="D20" s="39"/>
      <c r="E20" s="39"/>
      <c r="F20" s="39">
        <v>1</v>
      </c>
      <c r="G20" s="39">
        <v>1</v>
      </c>
      <c r="H20" s="39">
        <v>1</v>
      </c>
      <c r="I20" s="39"/>
      <c r="J20" s="42"/>
      <c r="K20" s="23">
        <v>-10.8</v>
      </c>
      <c r="L20" s="23">
        <v>90.97</v>
      </c>
      <c r="M20" s="25">
        <f t="shared" si="0"/>
        <v>15.36999999999999</v>
      </c>
    </row>
    <row r="21" spans="2:13">
      <c r="B21" s="54"/>
      <c r="C21" s="39"/>
      <c r="D21" s="39"/>
      <c r="E21" s="39"/>
      <c r="F21" s="39"/>
      <c r="G21" s="39">
        <v>2</v>
      </c>
      <c r="H21" s="39">
        <v>1</v>
      </c>
      <c r="I21" s="39"/>
      <c r="J21" s="42"/>
      <c r="K21" s="23">
        <v>-11.83</v>
      </c>
      <c r="L21" s="23">
        <v>92.62</v>
      </c>
      <c r="M21" s="25">
        <f t="shared" si="0"/>
        <v>9.8100000000000023</v>
      </c>
    </row>
    <row r="22" spans="2:13">
      <c r="B22" s="54"/>
      <c r="C22" s="43"/>
      <c r="D22" s="43"/>
      <c r="E22" s="43"/>
      <c r="F22" s="43"/>
      <c r="G22" s="43">
        <v>1</v>
      </c>
      <c r="H22" s="43">
        <v>2</v>
      </c>
      <c r="I22" s="43"/>
      <c r="J22" s="43"/>
      <c r="K22" s="21">
        <v>-12.2</v>
      </c>
      <c r="L22" s="21">
        <v>120.46</v>
      </c>
      <c r="M22" s="26">
        <f t="shared" si="0"/>
        <v>35.06</v>
      </c>
    </row>
    <row r="23" spans="2:13">
      <c r="B23" s="54"/>
      <c r="C23" s="39"/>
      <c r="D23" s="39"/>
      <c r="E23" s="39"/>
      <c r="F23" s="39"/>
      <c r="G23" s="39">
        <v>1</v>
      </c>
      <c r="H23" s="39">
        <v>1</v>
      </c>
      <c r="I23" s="39">
        <v>1</v>
      </c>
      <c r="J23" s="42"/>
      <c r="K23" s="23">
        <v>-15.77</v>
      </c>
      <c r="L23" s="23">
        <v>94.06</v>
      </c>
      <c r="M23" s="25">
        <f t="shared" si="0"/>
        <v>-16.329999999999998</v>
      </c>
    </row>
    <row r="24" spans="2:13">
      <c r="B24" s="54" t="s">
        <v>40</v>
      </c>
      <c r="C24" s="43">
        <v>1</v>
      </c>
      <c r="D24" s="43"/>
      <c r="E24" s="43"/>
      <c r="F24" s="43"/>
      <c r="G24" s="43">
        <v>1</v>
      </c>
      <c r="H24" s="43">
        <v>2</v>
      </c>
      <c r="I24" s="43"/>
      <c r="J24" s="43"/>
      <c r="K24" s="21">
        <v>-13.21</v>
      </c>
      <c r="L24" s="21">
        <v>139.85</v>
      </c>
      <c r="M24" s="26">
        <f t="shared" si="0"/>
        <v>47.379999999999995</v>
      </c>
    </row>
    <row r="25" spans="2:13">
      <c r="B25" s="54"/>
      <c r="C25" s="40"/>
      <c r="D25" s="40">
        <v>1</v>
      </c>
      <c r="E25" s="40"/>
      <c r="F25" s="40"/>
      <c r="G25" s="40">
        <v>1</v>
      </c>
      <c r="H25" s="40">
        <v>2</v>
      </c>
      <c r="I25" s="40"/>
      <c r="J25" s="42"/>
      <c r="K25" s="22">
        <v>-14.38</v>
      </c>
      <c r="L25" s="22">
        <v>143.4</v>
      </c>
      <c r="M25" s="25">
        <f t="shared" si="0"/>
        <v>42.739999999999995</v>
      </c>
    </row>
    <row r="26" spans="2:13">
      <c r="B26" s="54"/>
      <c r="C26" s="40"/>
      <c r="D26" s="40"/>
      <c r="E26" s="40">
        <v>1</v>
      </c>
      <c r="F26" s="40"/>
      <c r="G26" s="40">
        <v>1</v>
      </c>
      <c r="H26" s="40">
        <v>2</v>
      </c>
      <c r="I26" s="40"/>
      <c r="J26" s="42"/>
      <c r="K26" s="22">
        <v>-13.83</v>
      </c>
      <c r="L26" s="22">
        <v>137.32</v>
      </c>
      <c r="M26" s="25">
        <f t="shared" si="0"/>
        <v>40.509999999999991</v>
      </c>
    </row>
    <row r="27" spans="2:13">
      <c r="B27" s="54"/>
      <c r="C27" s="40"/>
      <c r="D27" s="40"/>
      <c r="E27" s="40"/>
      <c r="F27" s="40">
        <v>1</v>
      </c>
      <c r="G27" s="40">
        <v>1</v>
      </c>
      <c r="H27" s="40">
        <v>2</v>
      </c>
      <c r="I27" s="40"/>
      <c r="J27" s="42"/>
      <c r="K27" s="22">
        <v>-15.22</v>
      </c>
      <c r="L27" s="22">
        <v>140.41</v>
      </c>
      <c r="M27" s="25">
        <f t="shared" si="0"/>
        <v>33.86999999999999</v>
      </c>
    </row>
    <row r="28" spans="2:13">
      <c r="B28" s="54"/>
      <c r="C28" s="40"/>
      <c r="D28" s="40"/>
      <c r="E28" s="40"/>
      <c r="F28" s="40"/>
      <c r="G28" s="40">
        <v>2</v>
      </c>
      <c r="H28" s="40">
        <v>2</v>
      </c>
      <c r="I28" s="40"/>
      <c r="J28" s="42"/>
      <c r="K28" s="22">
        <v>-15.13</v>
      </c>
      <c r="L28" s="22">
        <v>142.05000000000001</v>
      </c>
      <c r="M28" s="25">
        <f t="shared" si="0"/>
        <v>36.14</v>
      </c>
    </row>
    <row r="29" spans="2:13">
      <c r="B29" s="54"/>
      <c r="C29" s="40"/>
      <c r="D29" s="40"/>
      <c r="E29" s="40"/>
      <c r="F29" s="40"/>
      <c r="G29" s="40">
        <v>1</v>
      </c>
      <c r="H29" s="40">
        <v>3</v>
      </c>
      <c r="I29" s="40"/>
      <c r="J29" s="42"/>
      <c r="K29" s="22">
        <v>-17.510000000000002</v>
      </c>
      <c r="L29" s="22">
        <v>169.9</v>
      </c>
      <c r="M29" s="25">
        <f t="shared" si="0"/>
        <v>47.33</v>
      </c>
    </row>
    <row r="30" spans="2:13">
      <c r="B30" s="54"/>
      <c r="C30" s="40"/>
      <c r="D30" s="40"/>
      <c r="E30" s="40"/>
      <c r="F30" s="40"/>
      <c r="G30" s="40">
        <v>1</v>
      </c>
      <c r="H30" s="40">
        <v>2</v>
      </c>
      <c r="I30" s="40">
        <v>1</v>
      </c>
      <c r="J30" s="42"/>
      <c r="K30" s="22">
        <v>-17.84</v>
      </c>
      <c r="L30" s="22">
        <v>143.49</v>
      </c>
      <c r="M30" s="25">
        <f t="shared" si="0"/>
        <v>18.610000000000014</v>
      </c>
    </row>
    <row r="31" spans="2:13">
      <c r="B31" s="54" t="s">
        <v>41</v>
      </c>
      <c r="C31" s="39">
        <v>2</v>
      </c>
      <c r="D31" s="39"/>
      <c r="E31" s="39"/>
      <c r="F31" s="39"/>
      <c r="G31" s="39">
        <v>1</v>
      </c>
      <c r="H31" s="39">
        <v>2</v>
      </c>
      <c r="I31" s="39"/>
      <c r="J31" s="42"/>
      <c r="K31" s="23">
        <v>-16.32</v>
      </c>
      <c r="L31" s="23">
        <v>159.22999999999999</v>
      </c>
      <c r="M31" s="25">
        <f t="shared" si="0"/>
        <v>44.989999999999981</v>
      </c>
    </row>
    <row r="32" spans="2:13">
      <c r="B32" s="54"/>
      <c r="C32" s="39">
        <v>1</v>
      </c>
      <c r="D32" s="39">
        <v>1</v>
      </c>
      <c r="E32" s="39"/>
      <c r="F32" s="39"/>
      <c r="G32" s="39">
        <v>1</v>
      </c>
      <c r="H32" s="39">
        <v>2</v>
      </c>
      <c r="I32" s="39"/>
      <c r="J32" s="42"/>
      <c r="K32" s="23">
        <v>-17.29</v>
      </c>
      <c r="L32" s="23">
        <v>162.78</v>
      </c>
      <c r="M32" s="25">
        <f t="shared" si="0"/>
        <v>41.75</v>
      </c>
    </row>
    <row r="33" spans="2:13">
      <c r="B33" s="54"/>
      <c r="C33" s="39">
        <v>1</v>
      </c>
      <c r="D33" s="39"/>
      <c r="E33" s="39">
        <v>1</v>
      </c>
      <c r="F33" s="39"/>
      <c r="G33" s="39">
        <v>1</v>
      </c>
      <c r="H33" s="39">
        <v>2</v>
      </c>
      <c r="I33" s="39"/>
      <c r="J33" s="42"/>
      <c r="K33" s="23">
        <v>-16.52</v>
      </c>
      <c r="L33" s="23">
        <v>156.69999999999999</v>
      </c>
      <c r="M33" s="25">
        <f t="shared" si="0"/>
        <v>41.059999999999988</v>
      </c>
    </row>
    <row r="34" spans="2:13">
      <c r="B34" s="54"/>
      <c r="C34" s="39">
        <v>1</v>
      </c>
      <c r="D34" s="39"/>
      <c r="E34" s="39"/>
      <c r="F34" s="39">
        <v>1</v>
      </c>
      <c r="G34" s="39">
        <v>1</v>
      </c>
      <c r="H34" s="39">
        <v>2</v>
      </c>
      <c r="I34" s="39"/>
      <c r="J34" s="42"/>
      <c r="K34" s="23">
        <v>-15.71</v>
      </c>
      <c r="L34" s="23">
        <v>159.79</v>
      </c>
      <c r="M34" s="25">
        <f t="shared" si="0"/>
        <v>49.819999999999993</v>
      </c>
    </row>
    <row r="35" spans="2:13">
      <c r="B35" s="54"/>
      <c r="C35" s="39">
        <v>1</v>
      </c>
      <c r="D35" s="39"/>
      <c r="E35" s="39"/>
      <c r="F35" s="39"/>
      <c r="G35" s="39">
        <v>2</v>
      </c>
      <c r="H35" s="39">
        <v>2</v>
      </c>
      <c r="I35" s="39"/>
      <c r="J35" s="42"/>
      <c r="K35" s="23">
        <v>-14.9</v>
      </c>
      <c r="L35" s="23">
        <v>161.44</v>
      </c>
      <c r="M35" s="25">
        <f t="shared" ref="M35:M66" si="1">L35+K35*$M$2</f>
        <v>57.14</v>
      </c>
    </row>
    <row r="36" spans="2:13">
      <c r="B36" s="54"/>
      <c r="C36" s="43">
        <v>1</v>
      </c>
      <c r="D36" s="43"/>
      <c r="E36" s="43"/>
      <c r="F36" s="43"/>
      <c r="G36" s="43">
        <v>1</v>
      </c>
      <c r="H36" s="43">
        <v>3</v>
      </c>
      <c r="I36" s="43"/>
      <c r="J36" s="43"/>
      <c r="K36" s="21">
        <v>-18.579999999999998</v>
      </c>
      <c r="L36" s="21">
        <v>189.28</v>
      </c>
      <c r="M36" s="26">
        <f t="shared" si="1"/>
        <v>59.22</v>
      </c>
    </row>
    <row r="37" spans="2:13">
      <c r="B37" s="54"/>
      <c r="C37" s="39">
        <v>1</v>
      </c>
      <c r="D37" s="39"/>
      <c r="E37" s="39"/>
      <c r="F37" s="39"/>
      <c r="G37" s="39">
        <v>1</v>
      </c>
      <c r="H37" s="39">
        <v>2</v>
      </c>
      <c r="I37" s="39">
        <v>1</v>
      </c>
      <c r="J37" s="42"/>
      <c r="K37" s="23">
        <v>-18.54</v>
      </c>
      <c r="L37" s="23">
        <v>162.88</v>
      </c>
      <c r="M37" s="25">
        <f t="shared" si="1"/>
        <v>33.099999999999994</v>
      </c>
    </row>
    <row r="38" spans="2:13">
      <c r="B38" s="54" t="s">
        <v>8</v>
      </c>
      <c r="C38" s="40">
        <v>2</v>
      </c>
      <c r="D38" s="40"/>
      <c r="E38" s="40"/>
      <c r="F38" s="40"/>
      <c r="G38" s="40">
        <v>1</v>
      </c>
      <c r="H38" s="40">
        <v>3</v>
      </c>
      <c r="I38" s="40"/>
      <c r="J38" s="42"/>
      <c r="K38" s="22">
        <v>-21.49</v>
      </c>
      <c r="L38" s="22">
        <v>208.66</v>
      </c>
      <c r="M38" s="25">
        <f t="shared" si="1"/>
        <v>58.230000000000018</v>
      </c>
    </row>
    <row r="39" spans="2:13">
      <c r="B39" s="54"/>
      <c r="C39" s="40">
        <v>1</v>
      </c>
      <c r="D39" s="40">
        <v>1</v>
      </c>
      <c r="E39" s="40"/>
      <c r="F39" s="40"/>
      <c r="G39" s="40">
        <v>1</v>
      </c>
      <c r="H39" s="40">
        <v>3</v>
      </c>
      <c r="I39" s="40"/>
      <c r="J39" s="42"/>
      <c r="K39" s="22">
        <v>-22.65</v>
      </c>
      <c r="L39" s="22">
        <v>212.22</v>
      </c>
      <c r="M39" s="25">
        <f t="shared" si="1"/>
        <v>53.670000000000016</v>
      </c>
    </row>
    <row r="40" spans="2:13">
      <c r="B40" s="54"/>
      <c r="C40" s="40">
        <v>1</v>
      </c>
      <c r="D40" s="40"/>
      <c r="E40" s="40">
        <v>1</v>
      </c>
      <c r="F40" s="40"/>
      <c r="G40" s="40">
        <v>1</v>
      </c>
      <c r="H40" s="40">
        <v>3</v>
      </c>
      <c r="I40" s="40"/>
      <c r="J40" s="42"/>
      <c r="K40" s="22">
        <v>-20.74</v>
      </c>
      <c r="L40" s="22">
        <v>206.14</v>
      </c>
      <c r="M40" s="25">
        <f t="shared" si="1"/>
        <v>60.960000000000008</v>
      </c>
    </row>
    <row r="41" spans="2:13">
      <c r="B41" s="54"/>
      <c r="C41" s="40">
        <v>1</v>
      </c>
      <c r="D41" s="40"/>
      <c r="E41" s="40"/>
      <c r="F41" s="40">
        <v>1</v>
      </c>
      <c r="G41" s="40">
        <v>1</v>
      </c>
      <c r="H41" s="40">
        <v>3</v>
      </c>
      <c r="I41" s="40"/>
      <c r="J41" s="42"/>
      <c r="K41" s="22">
        <v>-20.8</v>
      </c>
      <c r="L41" s="22">
        <v>209.22</v>
      </c>
      <c r="M41" s="25">
        <f t="shared" si="1"/>
        <v>63.620000000000005</v>
      </c>
    </row>
    <row r="42" spans="2:13">
      <c r="B42" s="54"/>
      <c r="C42" s="43">
        <v>1</v>
      </c>
      <c r="D42" s="43"/>
      <c r="E42" s="43"/>
      <c r="F42" s="43"/>
      <c r="G42" s="43">
        <v>2</v>
      </c>
      <c r="H42" s="43">
        <v>3</v>
      </c>
      <c r="I42" s="43"/>
      <c r="J42" s="43"/>
      <c r="K42" s="21">
        <v>-19.100000000000001</v>
      </c>
      <c r="L42" s="21">
        <v>210.87</v>
      </c>
      <c r="M42" s="26">
        <f t="shared" si="1"/>
        <v>77.169999999999987</v>
      </c>
    </row>
    <row r="43" spans="2:13">
      <c r="B43" s="54"/>
      <c r="C43" s="40">
        <v>1</v>
      </c>
      <c r="D43" s="40"/>
      <c r="E43" s="40"/>
      <c r="F43" s="40"/>
      <c r="G43" s="40">
        <v>1</v>
      </c>
      <c r="H43" s="40">
        <v>4</v>
      </c>
      <c r="I43" s="40"/>
      <c r="J43" s="42"/>
      <c r="K43" s="22">
        <v>-23.94</v>
      </c>
      <c r="L43" s="22">
        <v>238.72</v>
      </c>
      <c r="M43" s="25">
        <f t="shared" si="1"/>
        <v>71.139999999999986</v>
      </c>
    </row>
    <row r="44" spans="2:13">
      <c r="B44" s="54"/>
      <c r="C44" s="40">
        <v>1</v>
      </c>
      <c r="D44" s="40"/>
      <c r="E44" s="40"/>
      <c r="F44" s="40"/>
      <c r="G44" s="40">
        <v>1</v>
      </c>
      <c r="H44" s="40">
        <v>3</v>
      </c>
      <c r="I44" s="40">
        <v>1</v>
      </c>
      <c r="J44" s="42"/>
      <c r="K44" s="22">
        <v>-20.29</v>
      </c>
      <c r="L44" s="22">
        <v>212.31</v>
      </c>
      <c r="M44" s="25">
        <f t="shared" si="1"/>
        <v>70.28</v>
      </c>
    </row>
    <row r="45" spans="2:13">
      <c r="B45" s="54" t="s">
        <v>42</v>
      </c>
      <c r="C45" s="39">
        <v>2</v>
      </c>
      <c r="D45" s="39"/>
      <c r="E45" s="39"/>
      <c r="F45" s="39"/>
      <c r="G45" s="39">
        <v>2</v>
      </c>
      <c r="H45" s="39">
        <v>3</v>
      </c>
      <c r="I45" s="39"/>
      <c r="J45" s="42"/>
      <c r="K45" s="23">
        <v>-22.21</v>
      </c>
      <c r="L45" s="23">
        <v>230.25</v>
      </c>
      <c r="M45" s="25">
        <f t="shared" si="1"/>
        <v>74.78</v>
      </c>
    </row>
    <row r="46" spans="2:13">
      <c r="B46" s="54"/>
      <c r="C46" s="39">
        <v>1</v>
      </c>
      <c r="D46" s="39">
        <v>1</v>
      </c>
      <c r="E46" s="39"/>
      <c r="F46" s="39"/>
      <c r="G46" s="39">
        <v>2</v>
      </c>
      <c r="H46" s="39">
        <v>3</v>
      </c>
      <c r="I46" s="39"/>
      <c r="J46" s="42"/>
      <c r="K46" s="23">
        <v>-22.23</v>
      </c>
      <c r="L46" s="23">
        <v>233.81</v>
      </c>
      <c r="M46" s="25">
        <f t="shared" si="1"/>
        <v>78.199999999999989</v>
      </c>
    </row>
    <row r="47" spans="2:13">
      <c r="B47" s="54"/>
      <c r="C47" s="39">
        <v>1</v>
      </c>
      <c r="D47" s="39"/>
      <c r="E47" s="39">
        <v>1</v>
      </c>
      <c r="F47" s="39"/>
      <c r="G47" s="39">
        <v>2</v>
      </c>
      <c r="H47" s="39">
        <v>3</v>
      </c>
      <c r="I47" s="39"/>
      <c r="J47" s="42"/>
      <c r="K47" s="23">
        <v>-22.41</v>
      </c>
      <c r="L47" s="23">
        <v>227.73</v>
      </c>
      <c r="M47" s="25">
        <f t="shared" si="1"/>
        <v>70.859999999999985</v>
      </c>
    </row>
    <row r="48" spans="2:13">
      <c r="B48" s="54"/>
      <c r="C48" s="39">
        <v>1</v>
      </c>
      <c r="D48" s="39"/>
      <c r="E48" s="39"/>
      <c r="F48" s="39">
        <v>1</v>
      </c>
      <c r="G48" s="39">
        <v>2</v>
      </c>
      <c r="H48" s="39">
        <v>3</v>
      </c>
      <c r="I48" s="39"/>
      <c r="J48" s="42"/>
      <c r="K48" s="23">
        <v>-22.32</v>
      </c>
      <c r="L48" s="23">
        <v>230.82</v>
      </c>
      <c r="M48" s="25">
        <f t="shared" si="1"/>
        <v>74.579999999999984</v>
      </c>
    </row>
    <row r="49" spans="2:13">
      <c r="B49" s="54"/>
      <c r="C49" s="39">
        <v>1</v>
      </c>
      <c r="D49" s="39"/>
      <c r="E49" s="39"/>
      <c r="F49" s="39"/>
      <c r="G49" s="39">
        <v>3</v>
      </c>
      <c r="H49" s="39">
        <v>3</v>
      </c>
      <c r="I49" s="39"/>
      <c r="J49" s="42"/>
      <c r="K49" s="23">
        <v>-21.8</v>
      </c>
      <c r="L49" s="23">
        <v>232.46</v>
      </c>
      <c r="M49" s="25">
        <f t="shared" si="1"/>
        <v>79.860000000000014</v>
      </c>
    </row>
    <row r="50" spans="2:13">
      <c r="B50" s="54"/>
      <c r="C50" s="43">
        <v>1</v>
      </c>
      <c r="D50" s="43"/>
      <c r="E50" s="43"/>
      <c r="F50" s="43"/>
      <c r="G50" s="43">
        <v>2</v>
      </c>
      <c r="H50" s="43">
        <v>4</v>
      </c>
      <c r="I50" s="43"/>
      <c r="J50" s="43"/>
      <c r="K50" s="21">
        <v>-23.87</v>
      </c>
      <c r="L50" s="21">
        <v>260.31</v>
      </c>
      <c r="M50" s="26">
        <f t="shared" si="1"/>
        <v>93.22</v>
      </c>
    </row>
    <row r="51" spans="2:13">
      <c r="B51" s="54"/>
      <c r="C51" s="39">
        <v>1</v>
      </c>
      <c r="D51" s="39"/>
      <c r="E51" s="39"/>
      <c r="F51" s="39"/>
      <c r="G51" s="39">
        <v>2</v>
      </c>
      <c r="H51" s="39">
        <v>3</v>
      </c>
      <c r="I51" s="39">
        <v>1</v>
      </c>
      <c r="J51" s="42"/>
      <c r="K51" s="23">
        <v>-24.84</v>
      </c>
      <c r="L51" s="23">
        <v>233.9</v>
      </c>
      <c r="M51" s="25">
        <f t="shared" si="1"/>
        <v>60.02000000000001</v>
      </c>
    </row>
    <row r="52" spans="2:13">
      <c r="B52" s="54" t="s">
        <v>43</v>
      </c>
      <c r="C52" s="40">
        <v>2</v>
      </c>
      <c r="D52" s="40"/>
      <c r="E52" s="40"/>
      <c r="F52" s="40"/>
      <c r="G52" s="40">
        <v>2</v>
      </c>
      <c r="H52" s="40">
        <v>4</v>
      </c>
      <c r="I52" s="40"/>
      <c r="J52" s="42"/>
      <c r="K52" s="22">
        <v>-26.43</v>
      </c>
      <c r="L52" s="22">
        <v>279.69</v>
      </c>
      <c r="M52" s="25">
        <f t="shared" si="1"/>
        <v>94.68</v>
      </c>
    </row>
    <row r="53" spans="2:13">
      <c r="B53" s="54"/>
      <c r="C53" s="40">
        <v>1</v>
      </c>
      <c r="D53" s="40">
        <v>1</v>
      </c>
      <c r="E53" s="40"/>
      <c r="F53" s="40"/>
      <c r="G53" s="40">
        <v>2</v>
      </c>
      <c r="H53" s="40">
        <v>4</v>
      </c>
      <c r="I53" s="40"/>
      <c r="J53" s="42"/>
      <c r="K53" s="22">
        <v>-27.59</v>
      </c>
      <c r="L53" s="22">
        <v>283.24</v>
      </c>
      <c r="M53" s="25">
        <f t="shared" si="1"/>
        <v>90.110000000000014</v>
      </c>
    </row>
    <row r="54" spans="2:13">
      <c r="B54" s="54"/>
      <c r="C54" s="40">
        <v>1</v>
      </c>
      <c r="D54" s="40"/>
      <c r="E54" s="40">
        <v>1</v>
      </c>
      <c r="F54" s="40"/>
      <c r="G54" s="40">
        <v>2</v>
      </c>
      <c r="H54" s="40">
        <v>4</v>
      </c>
      <c r="I54" s="40"/>
      <c r="J54" s="42"/>
      <c r="K54" s="22">
        <v>-26.63</v>
      </c>
      <c r="L54" s="22">
        <v>277.16000000000003</v>
      </c>
      <c r="M54" s="25">
        <f t="shared" si="1"/>
        <v>90.750000000000028</v>
      </c>
    </row>
    <row r="55" spans="2:13">
      <c r="B55" s="54"/>
      <c r="C55" s="40">
        <v>1</v>
      </c>
      <c r="D55" s="40"/>
      <c r="E55" s="40"/>
      <c r="F55" s="40">
        <v>1</v>
      </c>
      <c r="G55" s="40">
        <v>2</v>
      </c>
      <c r="H55" s="40">
        <v>4</v>
      </c>
      <c r="I55" s="40"/>
      <c r="J55" s="42"/>
      <c r="K55" s="22">
        <v>-26.91</v>
      </c>
      <c r="L55" s="22">
        <v>280.25</v>
      </c>
      <c r="M55" s="25">
        <f t="shared" si="1"/>
        <v>91.88</v>
      </c>
    </row>
    <row r="56" spans="2:13">
      <c r="B56" s="54"/>
      <c r="C56" s="40">
        <v>1</v>
      </c>
      <c r="D56" s="40"/>
      <c r="E56" s="40"/>
      <c r="F56" s="40"/>
      <c r="G56" s="40">
        <v>3</v>
      </c>
      <c r="H56" s="40">
        <v>4</v>
      </c>
      <c r="I56" s="40"/>
      <c r="J56" s="42"/>
      <c r="K56" s="22">
        <v>-26.44</v>
      </c>
      <c r="L56" s="22">
        <v>281.89999999999998</v>
      </c>
      <c r="M56" s="25">
        <f t="shared" si="1"/>
        <v>96.819999999999965</v>
      </c>
    </row>
    <row r="57" spans="2:13">
      <c r="B57" s="54"/>
      <c r="C57" s="43">
        <v>1</v>
      </c>
      <c r="D57" s="43"/>
      <c r="E57" s="43"/>
      <c r="F57" s="43"/>
      <c r="G57" s="43">
        <v>2</v>
      </c>
      <c r="H57" s="43">
        <v>5</v>
      </c>
      <c r="I57" s="43"/>
      <c r="J57" s="43"/>
      <c r="K57" s="21">
        <v>-29.33</v>
      </c>
      <c r="L57" s="21">
        <v>309.74</v>
      </c>
      <c r="M57" s="26">
        <f t="shared" si="1"/>
        <v>104.43</v>
      </c>
    </row>
    <row r="58" spans="2:13">
      <c r="B58" s="54"/>
      <c r="C58" s="40">
        <v>1</v>
      </c>
      <c r="D58" s="40"/>
      <c r="E58" s="40"/>
      <c r="F58" s="40"/>
      <c r="G58" s="40">
        <v>2</v>
      </c>
      <c r="H58" s="40">
        <v>4</v>
      </c>
      <c r="I58" s="40">
        <v>1</v>
      </c>
      <c r="J58" s="42"/>
      <c r="K58" s="22">
        <v>-27.32</v>
      </c>
      <c r="L58" s="22">
        <v>283.33999999999997</v>
      </c>
      <c r="M58" s="25">
        <f t="shared" si="1"/>
        <v>92.099999999999966</v>
      </c>
    </row>
    <row r="59" spans="2:13">
      <c r="B59" s="54" t="s">
        <v>44</v>
      </c>
      <c r="C59" s="39">
        <v>2</v>
      </c>
      <c r="D59" s="39"/>
      <c r="E59" s="39"/>
      <c r="F59" s="39"/>
      <c r="G59" s="39">
        <v>2</v>
      </c>
      <c r="H59" s="39">
        <v>5</v>
      </c>
      <c r="I59" s="39"/>
      <c r="J59" s="42"/>
      <c r="K59" s="23">
        <v>-31.79</v>
      </c>
      <c r="L59" s="23">
        <v>329.13</v>
      </c>
      <c r="M59" s="25">
        <f t="shared" si="1"/>
        <v>106.6</v>
      </c>
    </row>
    <row r="60" spans="2:13">
      <c r="B60" s="54"/>
      <c r="C60" s="39">
        <v>1</v>
      </c>
      <c r="D60" s="39">
        <v>1</v>
      </c>
      <c r="E60" s="39"/>
      <c r="F60" s="39"/>
      <c r="G60" s="39">
        <v>2</v>
      </c>
      <c r="H60" s="39">
        <v>5</v>
      </c>
      <c r="I60" s="39"/>
      <c r="J60" s="42"/>
      <c r="K60" s="23">
        <v>-32.950000000000003</v>
      </c>
      <c r="L60" s="23">
        <v>332.68</v>
      </c>
      <c r="M60" s="25">
        <f t="shared" si="1"/>
        <v>102.02999999999997</v>
      </c>
    </row>
    <row r="61" spans="2:13">
      <c r="B61" s="54"/>
      <c r="C61" s="39">
        <v>1</v>
      </c>
      <c r="D61" s="39"/>
      <c r="E61" s="39">
        <v>1</v>
      </c>
      <c r="F61" s="39"/>
      <c r="G61" s="39">
        <v>2</v>
      </c>
      <c r="H61" s="39">
        <v>5</v>
      </c>
      <c r="I61" s="39"/>
      <c r="J61" s="42"/>
      <c r="K61" s="23">
        <v>-30.85</v>
      </c>
      <c r="L61" s="23">
        <v>326.60000000000002</v>
      </c>
      <c r="M61" s="25">
        <f t="shared" si="1"/>
        <v>110.65</v>
      </c>
    </row>
    <row r="62" spans="2:13">
      <c r="B62" s="54"/>
      <c r="C62" s="39">
        <v>1</v>
      </c>
      <c r="D62" s="39"/>
      <c r="E62" s="39"/>
      <c r="F62" s="39">
        <v>1</v>
      </c>
      <c r="G62" s="39">
        <v>2</v>
      </c>
      <c r="H62" s="39">
        <v>5</v>
      </c>
      <c r="I62" s="39"/>
      <c r="J62" s="42"/>
      <c r="K62" s="23">
        <v>-31.5</v>
      </c>
      <c r="L62" s="23">
        <v>329.69</v>
      </c>
      <c r="M62" s="25">
        <f t="shared" si="1"/>
        <v>109.19</v>
      </c>
    </row>
    <row r="63" spans="2:13">
      <c r="B63" s="54"/>
      <c r="C63" s="39">
        <v>1</v>
      </c>
      <c r="D63" s="39"/>
      <c r="E63" s="39"/>
      <c r="F63" s="39"/>
      <c r="G63" s="39">
        <v>3</v>
      </c>
      <c r="H63" s="39">
        <v>5</v>
      </c>
      <c r="I63" s="39"/>
      <c r="J63" s="42"/>
      <c r="K63" s="23">
        <v>-31.08</v>
      </c>
      <c r="L63" s="23">
        <v>331.34</v>
      </c>
      <c r="M63" s="25">
        <f t="shared" si="1"/>
        <v>113.77999999999997</v>
      </c>
    </row>
    <row r="64" spans="2:13">
      <c r="B64" s="54"/>
      <c r="C64" s="39">
        <v>1</v>
      </c>
      <c r="D64" s="39"/>
      <c r="E64" s="39"/>
      <c r="F64" s="39"/>
      <c r="G64" s="39">
        <v>2</v>
      </c>
      <c r="H64" s="39">
        <v>6</v>
      </c>
      <c r="I64" s="39"/>
      <c r="J64" s="42"/>
      <c r="K64" s="23">
        <v>-35</v>
      </c>
      <c r="L64" s="23">
        <v>359.18</v>
      </c>
      <c r="M64" s="25">
        <f t="shared" si="1"/>
        <v>114.18</v>
      </c>
    </row>
    <row r="65" spans="2:13">
      <c r="B65" s="54"/>
      <c r="C65" s="43">
        <v>1</v>
      </c>
      <c r="D65" s="43"/>
      <c r="E65" s="43"/>
      <c r="F65" s="43"/>
      <c r="G65" s="43">
        <v>2</v>
      </c>
      <c r="H65" s="43">
        <v>5</v>
      </c>
      <c r="I65" s="43">
        <v>1</v>
      </c>
      <c r="J65" s="43"/>
      <c r="K65" s="21">
        <v>-30.7</v>
      </c>
      <c r="L65" s="21">
        <v>332.78</v>
      </c>
      <c r="M65" s="26">
        <f t="shared" si="1"/>
        <v>117.87999999999997</v>
      </c>
    </row>
    <row r="66" spans="2:13">
      <c r="B66" s="54" t="s">
        <v>45</v>
      </c>
      <c r="C66" s="40">
        <v>2</v>
      </c>
      <c r="D66" s="40"/>
      <c r="E66" s="40"/>
      <c r="F66" s="40"/>
      <c r="G66" s="40">
        <v>2</v>
      </c>
      <c r="H66" s="40">
        <v>5</v>
      </c>
      <c r="I66" s="40">
        <v>1</v>
      </c>
      <c r="J66" s="42"/>
      <c r="K66" s="22">
        <v>-31.35</v>
      </c>
      <c r="L66" s="22">
        <v>352.16</v>
      </c>
      <c r="M66" s="25">
        <f t="shared" si="1"/>
        <v>132.71</v>
      </c>
    </row>
    <row r="67" spans="2:13">
      <c r="B67" s="54"/>
      <c r="C67" s="40">
        <v>1</v>
      </c>
      <c r="D67" s="40">
        <v>1</v>
      </c>
      <c r="E67" s="40"/>
      <c r="F67" s="40"/>
      <c r="G67" s="40">
        <v>2</v>
      </c>
      <c r="H67" s="40">
        <v>5</v>
      </c>
      <c r="I67" s="40">
        <v>1</v>
      </c>
      <c r="J67" s="42"/>
      <c r="K67" s="22">
        <v>-30.87</v>
      </c>
      <c r="L67" s="22">
        <v>355.71</v>
      </c>
      <c r="M67" s="25">
        <f t="shared" ref="M67:M98" si="2">L67+K67*$M$2</f>
        <v>139.61999999999998</v>
      </c>
    </row>
    <row r="68" spans="2:13">
      <c r="B68" s="54"/>
      <c r="C68" s="40">
        <v>1</v>
      </c>
      <c r="D68" s="40"/>
      <c r="E68" s="40">
        <v>1</v>
      </c>
      <c r="F68" s="40"/>
      <c r="G68" s="40">
        <v>2</v>
      </c>
      <c r="H68" s="40">
        <v>5</v>
      </c>
      <c r="I68" s="40">
        <v>1</v>
      </c>
      <c r="J68" s="42"/>
      <c r="K68" s="22">
        <v>-31.75</v>
      </c>
      <c r="L68" s="22">
        <v>349.63</v>
      </c>
      <c r="M68" s="25">
        <f t="shared" si="2"/>
        <v>127.38</v>
      </c>
    </row>
    <row r="69" spans="2:13">
      <c r="B69" s="54"/>
      <c r="C69" s="43">
        <v>1</v>
      </c>
      <c r="D69" s="43"/>
      <c r="E69" s="43"/>
      <c r="F69" s="43">
        <v>1</v>
      </c>
      <c r="G69" s="43">
        <v>2</v>
      </c>
      <c r="H69" s="43">
        <v>5</v>
      </c>
      <c r="I69" s="43">
        <v>1</v>
      </c>
      <c r="J69" s="43"/>
      <c r="K69" s="21">
        <v>-33.200000000000003</v>
      </c>
      <c r="L69" s="21">
        <v>375.66</v>
      </c>
      <c r="M69" s="26">
        <f t="shared" si="2"/>
        <v>143.26</v>
      </c>
    </row>
    <row r="70" spans="2:13">
      <c r="B70" s="54"/>
      <c r="C70" s="40">
        <v>1</v>
      </c>
      <c r="D70" s="40"/>
      <c r="E70" s="40"/>
      <c r="F70" s="40"/>
      <c r="G70" s="40">
        <v>3</v>
      </c>
      <c r="H70" s="40">
        <v>5</v>
      </c>
      <c r="I70" s="40">
        <v>1</v>
      </c>
      <c r="J70" s="42"/>
      <c r="K70" s="22">
        <v>-34.619999999999997</v>
      </c>
      <c r="L70" s="22">
        <v>354.37</v>
      </c>
      <c r="M70" s="25">
        <f t="shared" si="2"/>
        <v>112.03000000000003</v>
      </c>
    </row>
    <row r="71" spans="2:13">
      <c r="B71" s="54"/>
      <c r="C71" s="40">
        <v>1</v>
      </c>
      <c r="D71" s="40"/>
      <c r="E71" s="40"/>
      <c r="F71" s="40"/>
      <c r="G71" s="40">
        <v>2</v>
      </c>
      <c r="H71" s="40">
        <v>6</v>
      </c>
      <c r="I71" s="40">
        <v>1</v>
      </c>
      <c r="J71" s="42"/>
      <c r="K71" s="22">
        <v>-35.75</v>
      </c>
      <c r="L71" s="22">
        <v>382.21</v>
      </c>
      <c r="M71" s="25">
        <f t="shared" si="2"/>
        <v>131.95999999999998</v>
      </c>
    </row>
    <row r="72" spans="2:13">
      <c r="B72" s="54"/>
      <c r="C72" s="40">
        <v>1</v>
      </c>
      <c r="D72" s="40"/>
      <c r="E72" s="40"/>
      <c r="F72" s="40"/>
      <c r="G72" s="40">
        <v>2</v>
      </c>
      <c r="H72" s="40">
        <v>5</v>
      </c>
      <c r="I72" s="40">
        <v>2</v>
      </c>
      <c r="J72" s="42"/>
      <c r="K72" s="22">
        <v>-37.869999999999997</v>
      </c>
      <c r="L72" s="22">
        <v>355.81</v>
      </c>
      <c r="M72" s="25">
        <f t="shared" si="2"/>
        <v>90.720000000000027</v>
      </c>
    </row>
    <row r="73" spans="2:13">
      <c r="B73" s="54" t="s">
        <v>55</v>
      </c>
      <c r="C73" s="43">
        <v>2</v>
      </c>
      <c r="D73" s="43"/>
      <c r="E73" s="43"/>
      <c r="F73" s="43">
        <v>1</v>
      </c>
      <c r="G73" s="43">
        <v>2</v>
      </c>
      <c r="H73" s="43">
        <v>5</v>
      </c>
      <c r="I73" s="43">
        <v>1</v>
      </c>
      <c r="J73" s="43"/>
      <c r="K73" s="21">
        <v>-32.43</v>
      </c>
      <c r="L73" s="21">
        <v>372.1</v>
      </c>
      <c r="M73" s="26">
        <f t="shared" si="2"/>
        <v>145.09000000000003</v>
      </c>
    </row>
    <row r="74" spans="2:13">
      <c r="B74" s="54"/>
      <c r="C74" s="39">
        <v>1</v>
      </c>
      <c r="D74" s="39">
        <v>1</v>
      </c>
      <c r="E74" s="39"/>
      <c r="F74" s="39">
        <v>1</v>
      </c>
      <c r="G74" s="39">
        <v>2</v>
      </c>
      <c r="H74" s="39">
        <v>5</v>
      </c>
      <c r="I74" s="39">
        <v>1</v>
      </c>
      <c r="J74" s="42"/>
      <c r="K74" s="23">
        <v>-33.200000000000003</v>
      </c>
      <c r="L74" s="23">
        <v>375.66</v>
      </c>
      <c r="M74" s="25">
        <f t="shared" si="2"/>
        <v>143.26</v>
      </c>
    </row>
    <row r="75" spans="2:13">
      <c r="B75" s="54"/>
      <c r="C75" s="39">
        <v>1</v>
      </c>
      <c r="D75" s="39"/>
      <c r="E75" s="39">
        <v>1</v>
      </c>
      <c r="F75" s="39">
        <v>1</v>
      </c>
      <c r="G75" s="39">
        <v>2</v>
      </c>
      <c r="H75" s="39">
        <v>5</v>
      </c>
      <c r="I75" s="39">
        <v>1</v>
      </c>
      <c r="J75" s="42"/>
      <c r="K75" s="23">
        <v>-32.6</v>
      </c>
      <c r="L75" s="23">
        <v>369.57</v>
      </c>
      <c r="M75" s="25">
        <f t="shared" si="2"/>
        <v>141.36999999999998</v>
      </c>
    </row>
    <row r="76" spans="2:13">
      <c r="B76" s="54"/>
      <c r="C76" s="39">
        <v>1</v>
      </c>
      <c r="D76" s="39"/>
      <c r="E76" s="39"/>
      <c r="F76" s="39">
        <v>2</v>
      </c>
      <c r="G76" s="39">
        <v>2</v>
      </c>
      <c r="H76" s="39">
        <v>5</v>
      </c>
      <c r="I76" s="39">
        <v>1</v>
      </c>
      <c r="J76" s="42"/>
      <c r="K76" s="23">
        <v>-36.78</v>
      </c>
      <c r="L76" s="23">
        <v>372.66</v>
      </c>
      <c r="M76" s="25">
        <f t="shared" si="2"/>
        <v>115.19999999999999</v>
      </c>
    </row>
    <row r="77" spans="2:13">
      <c r="B77" s="54"/>
      <c r="C77" s="39">
        <v>1</v>
      </c>
      <c r="D77" s="39"/>
      <c r="E77" s="39"/>
      <c r="F77" s="39">
        <v>1</v>
      </c>
      <c r="G77" s="39">
        <v>3</v>
      </c>
      <c r="H77" s="39">
        <v>5</v>
      </c>
      <c r="I77" s="39">
        <v>1</v>
      </c>
      <c r="J77" s="42"/>
      <c r="K77" s="23">
        <v>-37.39</v>
      </c>
      <c r="L77" s="23">
        <v>374.31</v>
      </c>
      <c r="M77" s="25">
        <f t="shared" si="2"/>
        <v>112.57999999999998</v>
      </c>
    </row>
    <row r="78" spans="2:13">
      <c r="B78" s="54"/>
      <c r="C78" s="39">
        <v>1</v>
      </c>
      <c r="D78" s="39"/>
      <c r="E78" s="39"/>
      <c r="F78" s="39">
        <v>1</v>
      </c>
      <c r="G78" s="39">
        <v>2</v>
      </c>
      <c r="H78" s="39">
        <v>6</v>
      </c>
      <c r="I78" s="39">
        <v>1</v>
      </c>
      <c r="J78" s="42"/>
      <c r="K78" s="23">
        <v>-38.79</v>
      </c>
      <c r="L78" s="23">
        <v>402.16</v>
      </c>
      <c r="M78" s="25">
        <f t="shared" si="2"/>
        <v>130.63000000000005</v>
      </c>
    </row>
    <row r="79" spans="2:13">
      <c r="B79" s="54"/>
      <c r="C79" s="39">
        <v>1</v>
      </c>
      <c r="D79" s="39"/>
      <c r="E79" s="39"/>
      <c r="F79" s="39">
        <v>1</v>
      </c>
      <c r="G79" s="39">
        <v>2</v>
      </c>
      <c r="H79" s="39">
        <v>5</v>
      </c>
      <c r="I79" s="39">
        <v>2</v>
      </c>
      <c r="J79" s="42"/>
      <c r="K79" s="23">
        <v>-39.39</v>
      </c>
      <c r="L79" s="23">
        <v>375.75</v>
      </c>
      <c r="M79" s="25">
        <f t="shared" si="2"/>
        <v>100.01999999999998</v>
      </c>
    </row>
    <row r="80" spans="2:13">
      <c r="B80" s="54" t="s">
        <v>56</v>
      </c>
      <c r="C80" s="43">
        <v>3</v>
      </c>
      <c r="D80" s="43"/>
      <c r="E80" s="43"/>
      <c r="F80" s="43">
        <v>1</v>
      </c>
      <c r="G80" s="43">
        <v>2</v>
      </c>
      <c r="H80" s="43">
        <v>5</v>
      </c>
      <c r="I80" s="43">
        <v>1</v>
      </c>
      <c r="J80" s="43"/>
      <c r="K80" s="21">
        <v>-33.6</v>
      </c>
      <c r="L80" s="21">
        <v>391.48</v>
      </c>
      <c r="M80" s="26">
        <f t="shared" si="2"/>
        <v>156.28</v>
      </c>
    </row>
    <row r="81" spans="2:13">
      <c r="B81" s="54"/>
      <c r="C81" s="40">
        <v>2</v>
      </c>
      <c r="D81" s="40">
        <v>1</v>
      </c>
      <c r="E81" s="40"/>
      <c r="F81" s="40">
        <v>1</v>
      </c>
      <c r="G81" s="40">
        <v>2</v>
      </c>
      <c r="H81" s="40">
        <v>5</v>
      </c>
      <c r="I81" s="40">
        <v>1</v>
      </c>
      <c r="J81" s="42"/>
      <c r="K81" s="22">
        <v>-34.369999999999997</v>
      </c>
      <c r="L81" s="22">
        <v>395.04</v>
      </c>
      <c r="M81" s="25">
        <f t="shared" si="2"/>
        <v>154.45000000000005</v>
      </c>
    </row>
    <row r="82" spans="2:13">
      <c r="B82" s="54"/>
      <c r="C82" s="40">
        <v>2</v>
      </c>
      <c r="D82" s="40"/>
      <c r="E82" s="40">
        <v>1</v>
      </c>
      <c r="F82" s="40">
        <v>1</v>
      </c>
      <c r="G82" s="40">
        <v>2</v>
      </c>
      <c r="H82" s="40">
        <v>5</v>
      </c>
      <c r="I82" s="40">
        <v>1</v>
      </c>
      <c r="J82" s="42"/>
      <c r="K82" s="22">
        <v>-33.75</v>
      </c>
      <c r="L82" s="22">
        <v>388.96</v>
      </c>
      <c r="M82" s="25">
        <f t="shared" si="2"/>
        <v>152.70999999999998</v>
      </c>
    </row>
    <row r="83" spans="2:13">
      <c r="B83" s="54"/>
      <c r="C83" s="40">
        <v>2</v>
      </c>
      <c r="D83" s="40"/>
      <c r="E83" s="40"/>
      <c r="F83" s="40">
        <v>2</v>
      </c>
      <c r="G83" s="40">
        <v>2</v>
      </c>
      <c r="H83" s="40">
        <v>5</v>
      </c>
      <c r="I83" s="40">
        <v>1</v>
      </c>
      <c r="J83" s="42"/>
      <c r="K83" s="22">
        <v>-35.28</v>
      </c>
      <c r="L83" s="22">
        <v>392.04</v>
      </c>
      <c r="M83" s="25">
        <f t="shared" si="2"/>
        <v>145.08000000000001</v>
      </c>
    </row>
    <row r="84" spans="2:13">
      <c r="B84" s="54"/>
      <c r="C84" s="40">
        <v>2</v>
      </c>
      <c r="D84" s="40"/>
      <c r="E84" s="40"/>
      <c r="F84" s="40">
        <v>1</v>
      </c>
      <c r="G84" s="40">
        <v>3</v>
      </c>
      <c r="H84" s="40">
        <v>5</v>
      </c>
      <c r="I84" s="40">
        <v>1</v>
      </c>
      <c r="J84" s="42"/>
      <c r="K84" s="22">
        <v>-36.78</v>
      </c>
      <c r="L84" s="22">
        <v>393.69</v>
      </c>
      <c r="M84" s="25">
        <f t="shared" si="2"/>
        <v>136.22999999999996</v>
      </c>
    </row>
    <row r="85" spans="2:13">
      <c r="B85" s="54"/>
      <c r="C85" s="40">
        <v>2</v>
      </c>
      <c r="D85" s="40"/>
      <c r="E85" s="40"/>
      <c r="F85" s="40">
        <v>1</v>
      </c>
      <c r="G85" s="40">
        <v>2</v>
      </c>
      <c r="H85" s="40">
        <v>6</v>
      </c>
      <c r="I85" s="40">
        <v>1</v>
      </c>
      <c r="J85" s="42"/>
      <c r="K85" s="22">
        <v>-37.28</v>
      </c>
      <c r="L85" s="22">
        <v>421.54</v>
      </c>
      <c r="M85" s="25">
        <f t="shared" si="2"/>
        <v>160.57999999999998</v>
      </c>
    </row>
    <row r="86" spans="2:13">
      <c r="B86" s="54"/>
      <c r="C86" s="40">
        <v>2</v>
      </c>
      <c r="D86" s="40"/>
      <c r="E86" s="40"/>
      <c r="F86" s="40">
        <v>1</v>
      </c>
      <c r="G86" s="40">
        <v>2</v>
      </c>
      <c r="H86" s="40">
        <v>5</v>
      </c>
      <c r="I86" s="40">
        <v>2</v>
      </c>
      <c r="J86" s="42"/>
      <c r="K86" s="22">
        <v>-40.369999999999997</v>
      </c>
      <c r="L86" s="22">
        <v>395.13</v>
      </c>
      <c r="M86" s="25">
        <f t="shared" si="2"/>
        <v>112.54000000000002</v>
      </c>
    </row>
    <row r="87" spans="2:13">
      <c r="B87" s="54" t="s">
        <v>57</v>
      </c>
      <c r="C87" s="39">
        <v>4</v>
      </c>
      <c r="D87" s="39"/>
      <c r="E87" s="39"/>
      <c r="F87" s="39">
        <v>1</v>
      </c>
      <c r="G87" s="39">
        <v>2</v>
      </c>
      <c r="H87" s="39">
        <v>5</v>
      </c>
      <c r="I87" s="39">
        <v>1</v>
      </c>
      <c r="J87" s="42"/>
      <c r="K87" s="23">
        <v>-37.18</v>
      </c>
      <c r="L87" s="23">
        <v>410.87</v>
      </c>
      <c r="M87" s="25">
        <f t="shared" si="2"/>
        <v>150.61000000000001</v>
      </c>
    </row>
    <row r="88" spans="2:13">
      <c r="B88" s="54"/>
      <c r="C88" s="39">
        <v>3</v>
      </c>
      <c r="D88" s="39">
        <v>1</v>
      </c>
      <c r="E88" s="39"/>
      <c r="F88" s="39">
        <v>1</v>
      </c>
      <c r="G88" s="39">
        <v>2</v>
      </c>
      <c r="H88" s="39">
        <v>5</v>
      </c>
      <c r="I88" s="39">
        <v>1</v>
      </c>
      <c r="J88" s="42"/>
      <c r="K88" s="23">
        <v>-37.07</v>
      </c>
      <c r="L88" s="23">
        <v>414.42</v>
      </c>
      <c r="M88" s="25">
        <f t="shared" si="2"/>
        <v>154.93</v>
      </c>
    </row>
    <row r="89" spans="2:13">
      <c r="B89" s="54"/>
      <c r="C89" s="39">
        <v>3</v>
      </c>
      <c r="D89" s="39"/>
      <c r="E89" s="39">
        <v>1</v>
      </c>
      <c r="F89" s="39">
        <v>1</v>
      </c>
      <c r="G89" s="39">
        <v>2</v>
      </c>
      <c r="H89" s="39">
        <v>5</v>
      </c>
      <c r="I89" s="39">
        <v>1</v>
      </c>
      <c r="J89" s="42"/>
      <c r="K89" s="23">
        <v>-37.369999999999997</v>
      </c>
      <c r="L89" s="23">
        <v>408.34</v>
      </c>
      <c r="M89" s="25">
        <f t="shared" si="2"/>
        <v>146.75</v>
      </c>
    </row>
    <row r="90" spans="2:13">
      <c r="B90" s="54"/>
      <c r="C90" s="19">
        <v>3</v>
      </c>
      <c r="D90" s="19"/>
      <c r="E90" s="19"/>
      <c r="F90" s="19">
        <v>2</v>
      </c>
      <c r="G90" s="19">
        <v>2</v>
      </c>
      <c r="H90" s="19">
        <v>5</v>
      </c>
      <c r="I90" s="19">
        <v>1</v>
      </c>
      <c r="J90" s="43"/>
      <c r="K90" s="21">
        <v>-34.840000000000003</v>
      </c>
      <c r="L90" s="21">
        <v>411.43</v>
      </c>
      <c r="M90" s="26">
        <f t="shared" si="2"/>
        <v>167.54999999999998</v>
      </c>
    </row>
    <row r="91" spans="2:13">
      <c r="B91" s="54"/>
      <c r="C91" s="39">
        <v>3</v>
      </c>
      <c r="D91" s="39"/>
      <c r="E91" s="39"/>
      <c r="F91" s="39">
        <v>1</v>
      </c>
      <c r="G91" s="39">
        <v>3</v>
      </c>
      <c r="H91" s="39">
        <v>5</v>
      </c>
      <c r="I91" s="39">
        <v>1</v>
      </c>
      <c r="J91" s="42"/>
      <c r="K91" s="23">
        <v>-37.57</v>
      </c>
      <c r="L91" s="23">
        <v>413.08</v>
      </c>
      <c r="M91" s="25">
        <f t="shared" si="2"/>
        <v>150.08999999999997</v>
      </c>
    </row>
    <row r="92" spans="2:13">
      <c r="B92" s="54"/>
      <c r="C92" s="39">
        <v>3</v>
      </c>
      <c r="D92" s="39"/>
      <c r="E92" s="39"/>
      <c r="F92" s="39">
        <v>1</v>
      </c>
      <c r="G92" s="39">
        <v>2</v>
      </c>
      <c r="H92" s="39">
        <v>6</v>
      </c>
      <c r="I92" s="39">
        <v>1</v>
      </c>
      <c r="J92" s="42"/>
      <c r="K92" s="23">
        <v>-38</v>
      </c>
      <c r="L92" s="23">
        <v>440.92</v>
      </c>
      <c r="M92" s="25">
        <f t="shared" si="2"/>
        <v>174.92000000000002</v>
      </c>
    </row>
    <row r="93" spans="2:13">
      <c r="B93" s="54"/>
      <c r="C93" s="39">
        <v>3</v>
      </c>
      <c r="D93" s="39"/>
      <c r="E93" s="39"/>
      <c r="F93" s="39">
        <v>1</v>
      </c>
      <c r="G93" s="39">
        <v>2</v>
      </c>
      <c r="H93" s="39">
        <v>5</v>
      </c>
      <c r="I93" s="39">
        <v>2</v>
      </c>
      <c r="J93" s="42"/>
      <c r="K93" s="23">
        <v>-41.35</v>
      </c>
      <c r="L93" s="23">
        <v>414.52</v>
      </c>
      <c r="M93" s="25">
        <f t="shared" si="2"/>
        <v>125.07</v>
      </c>
    </row>
    <row r="94" spans="2:13">
      <c r="B94" s="54" t="s">
        <v>58</v>
      </c>
      <c r="C94" s="40">
        <v>4</v>
      </c>
      <c r="D94" s="40"/>
      <c r="E94" s="40"/>
      <c r="F94" s="40">
        <v>2</v>
      </c>
      <c r="G94" s="40">
        <v>2</v>
      </c>
      <c r="H94" s="40">
        <v>5</v>
      </c>
      <c r="I94" s="40">
        <v>1</v>
      </c>
      <c r="J94" s="42"/>
      <c r="K94" s="22">
        <v>-43.25</v>
      </c>
      <c r="L94" s="22">
        <v>453.84</v>
      </c>
      <c r="M94" s="25">
        <f t="shared" si="2"/>
        <v>151.08999999999997</v>
      </c>
    </row>
    <row r="95" spans="2:13">
      <c r="B95" s="54"/>
      <c r="C95" s="40">
        <v>3</v>
      </c>
      <c r="D95" s="40">
        <v>1</v>
      </c>
      <c r="E95" s="40"/>
      <c r="F95" s="40">
        <v>2</v>
      </c>
      <c r="G95" s="40">
        <v>2</v>
      </c>
      <c r="H95" s="40">
        <v>5</v>
      </c>
      <c r="I95" s="40">
        <v>1</v>
      </c>
      <c r="J95" s="42"/>
      <c r="K95" s="22">
        <v>-44.02</v>
      </c>
      <c r="L95" s="22"/>
      <c r="M95" s="25">
        <f t="shared" si="2"/>
        <v>-308.14000000000004</v>
      </c>
    </row>
    <row r="96" spans="2:13">
      <c r="B96" s="54"/>
      <c r="C96" s="40">
        <v>3</v>
      </c>
      <c r="D96" s="40"/>
      <c r="E96" s="40">
        <v>1</v>
      </c>
      <c r="F96" s="40">
        <v>2</v>
      </c>
      <c r="G96" s="40">
        <v>2</v>
      </c>
      <c r="H96" s="40">
        <v>5</v>
      </c>
      <c r="I96" s="40">
        <v>1</v>
      </c>
      <c r="J96" s="42"/>
      <c r="K96" s="22">
        <v>-41.8</v>
      </c>
      <c r="L96" s="22"/>
      <c r="M96" s="25">
        <f t="shared" si="2"/>
        <v>-292.59999999999997</v>
      </c>
    </row>
    <row r="97" spans="2:13">
      <c r="B97" s="54"/>
      <c r="C97" s="40">
        <v>3</v>
      </c>
      <c r="D97" s="40"/>
      <c r="E97" s="40"/>
      <c r="F97" s="40">
        <v>3</v>
      </c>
      <c r="G97" s="40">
        <v>2</v>
      </c>
      <c r="H97" s="40">
        <v>5</v>
      </c>
      <c r="I97" s="40">
        <v>1</v>
      </c>
      <c r="J97" s="42"/>
      <c r="K97" s="22">
        <v>-38.53</v>
      </c>
      <c r="L97" s="22"/>
      <c r="M97" s="25">
        <f t="shared" si="2"/>
        <v>-269.71000000000004</v>
      </c>
    </row>
    <row r="98" spans="2:13">
      <c r="B98" s="54"/>
      <c r="C98" s="40">
        <v>3</v>
      </c>
      <c r="D98" s="40"/>
      <c r="E98" s="40"/>
      <c r="F98" s="40">
        <v>2</v>
      </c>
      <c r="G98" s="40">
        <v>3</v>
      </c>
      <c r="H98" s="40">
        <v>5</v>
      </c>
      <c r="I98" s="40">
        <v>1</v>
      </c>
      <c r="J98" s="42"/>
      <c r="K98" s="22">
        <v>-38.47</v>
      </c>
      <c r="L98" s="22"/>
      <c r="M98" s="25">
        <f t="shared" si="2"/>
        <v>-269.28999999999996</v>
      </c>
    </row>
    <row r="99" spans="2:13">
      <c r="B99" s="54"/>
      <c r="C99" s="40">
        <v>3</v>
      </c>
      <c r="D99" s="40"/>
      <c r="E99" s="40"/>
      <c r="F99" s="40">
        <v>2</v>
      </c>
      <c r="G99" s="40">
        <v>2</v>
      </c>
      <c r="H99" s="40">
        <v>6</v>
      </c>
      <c r="I99" s="40">
        <v>1</v>
      </c>
      <c r="J99" s="42"/>
      <c r="K99" s="22">
        <v>-40.11</v>
      </c>
      <c r="L99" s="22"/>
      <c r="M99" s="25">
        <f t="shared" ref="M99:M130" si="3">L99+K99*$M$2</f>
        <v>-280.77</v>
      </c>
    </row>
    <row r="100" spans="2:13">
      <c r="B100" s="54"/>
      <c r="C100" s="40">
        <v>3</v>
      </c>
      <c r="D100" s="40"/>
      <c r="E100" s="40"/>
      <c r="F100" s="40">
        <v>2</v>
      </c>
      <c r="G100" s="40">
        <v>2</v>
      </c>
      <c r="H100" s="40">
        <v>5</v>
      </c>
      <c r="I100" s="40">
        <v>2</v>
      </c>
      <c r="J100" s="42"/>
      <c r="K100" s="22">
        <v>-42.08</v>
      </c>
      <c r="L100" s="22">
        <v>434.46</v>
      </c>
      <c r="M100" s="25">
        <f t="shared" si="3"/>
        <v>139.89999999999998</v>
      </c>
    </row>
    <row r="101" spans="2:13">
      <c r="B101" s="54" t="s">
        <v>59</v>
      </c>
      <c r="C101" s="39"/>
      <c r="D101" s="39"/>
      <c r="E101" s="39"/>
      <c r="F101" s="39"/>
      <c r="G101" s="39"/>
      <c r="H101" s="39"/>
      <c r="I101" s="39"/>
      <c r="J101" s="42"/>
      <c r="K101" s="23"/>
      <c r="L101" s="23"/>
      <c r="M101" s="25">
        <f t="shared" si="3"/>
        <v>0</v>
      </c>
    </row>
    <row r="102" spans="2:13">
      <c r="B102" s="54"/>
      <c r="C102" s="39"/>
      <c r="D102" s="39"/>
      <c r="E102" s="39"/>
      <c r="F102" s="39"/>
      <c r="G102" s="39"/>
      <c r="H102" s="39"/>
      <c r="I102" s="39"/>
      <c r="J102" s="42"/>
      <c r="K102" s="23"/>
      <c r="L102" s="23"/>
      <c r="M102" s="25">
        <f t="shared" si="3"/>
        <v>0</v>
      </c>
    </row>
    <row r="103" spans="2:13">
      <c r="B103" s="54"/>
      <c r="C103" s="39"/>
      <c r="D103" s="39"/>
      <c r="E103" s="39"/>
      <c r="F103" s="39"/>
      <c r="G103" s="39"/>
      <c r="H103" s="39"/>
      <c r="I103" s="39"/>
      <c r="J103" s="42"/>
      <c r="K103" s="23"/>
      <c r="L103" s="23"/>
      <c r="M103" s="25">
        <f t="shared" si="3"/>
        <v>0</v>
      </c>
    </row>
    <row r="104" spans="2:13">
      <c r="B104" s="54"/>
      <c r="C104" s="39"/>
      <c r="D104" s="39"/>
      <c r="E104" s="39"/>
      <c r="F104" s="39"/>
      <c r="G104" s="39"/>
      <c r="H104" s="39"/>
      <c r="I104" s="39"/>
      <c r="J104" s="42"/>
      <c r="K104" s="23"/>
      <c r="L104" s="23"/>
      <c r="M104" s="25">
        <f t="shared" si="3"/>
        <v>0</v>
      </c>
    </row>
    <row r="105" spans="2:13">
      <c r="B105" s="54"/>
      <c r="C105" s="39"/>
      <c r="D105" s="39"/>
      <c r="E105" s="39"/>
      <c r="F105" s="39"/>
      <c r="G105" s="39"/>
      <c r="H105" s="39"/>
      <c r="I105" s="39"/>
      <c r="J105" s="42"/>
      <c r="K105" s="23"/>
      <c r="L105" s="23"/>
      <c r="M105" s="25">
        <f t="shared" si="3"/>
        <v>0</v>
      </c>
    </row>
    <row r="106" spans="2:13">
      <c r="B106" s="54"/>
      <c r="C106" s="39"/>
      <c r="D106" s="39"/>
      <c r="E106" s="39"/>
      <c r="F106" s="39"/>
      <c r="G106" s="39"/>
      <c r="H106" s="39"/>
      <c r="I106" s="39"/>
      <c r="J106" s="42"/>
      <c r="K106" s="23"/>
      <c r="L106" s="23"/>
      <c r="M106" s="25">
        <f t="shared" si="3"/>
        <v>0</v>
      </c>
    </row>
    <row r="107" spans="2:13">
      <c r="B107" s="54"/>
      <c r="C107" s="39"/>
      <c r="D107" s="39"/>
      <c r="E107" s="39"/>
      <c r="F107" s="39"/>
      <c r="G107" s="39"/>
      <c r="H107" s="39"/>
      <c r="I107" s="39"/>
      <c r="J107" s="42"/>
      <c r="K107" s="23"/>
      <c r="L107" s="23"/>
      <c r="M107" s="25">
        <f t="shared" si="3"/>
        <v>0</v>
      </c>
    </row>
    <row r="108" spans="2:13">
      <c r="B108" s="54" t="s">
        <v>60</v>
      </c>
      <c r="C108" s="40"/>
      <c r="D108" s="40"/>
      <c r="E108" s="40"/>
      <c r="F108" s="40"/>
      <c r="G108" s="40"/>
      <c r="H108" s="40"/>
      <c r="I108" s="40"/>
      <c r="J108" s="42"/>
      <c r="K108" s="22"/>
      <c r="L108" s="22"/>
      <c r="M108" s="25">
        <f t="shared" si="3"/>
        <v>0</v>
      </c>
    </row>
    <row r="109" spans="2:13">
      <c r="B109" s="54"/>
      <c r="C109" s="40"/>
      <c r="D109" s="40"/>
      <c r="E109" s="40"/>
      <c r="F109" s="40"/>
      <c r="G109" s="40"/>
      <c r="H109" s="40"/>
      <c r="I109" s="40"/>
      <c r="J109" s="42"/>
      <c r="K109" s="22"/>
      <c r="L109" s="22"/>
      <c r="M109" s="25">
        <f t="shared" si="3"/>
        <v>0</v>
      </c>
    </row>
    <row r="110" spans="2:13">
      <c r="B110" s="54"/>
      <c r="C110" s="40"/>
      <c r="D110" s="40"/>
      <c r="E110" s="40"/>
      <c r="F110" s="40"/>
      <c r="G110" s="40"/>
      <c r="H110" s="40"/>
      <c r="I110" s="40"/>
      <c r="J110" s="42"/>
      <c r="K110" s="22"/>
      <c r="L110" s="22"/>
      <c r="M110" s="25">
        <f t="shared" si="3"/>
        <v>0</v>
      </c>
    </row>
    <row r="111" spans="2:13">
      <c r="B111" s="54"/>
      <c r="C111" s="40"/>
      <c r="D111" s="40"/>
      <c r="E111" s="40"/>
      <c r="F111" s="40"/>
      <c r="G111" s="40"/>
      <c r="H111" s="40"/>
      <c r="I111" s="40"/>
      <c r="J111" s="42"/>
      <c r="K111" s="22"/>
      <c r="L111" s="22"/>
      <c r="M111" s="25">
        <f t="shared" si="3"/>
        <v>0</v>
      </c>
    </row>
    <row r="112" spans="2:13">
      <c r="B112" s="54"/>
      <c r="C112" s="40"/>
      <c r="D112" s="40"/>
      <c r="E112" s="40"/>
      <c r="F112" s="40"/>
      <c r="G112" s="40"/>
      <c r="H112" s="40"/>
      <c r="I112" s="40"/>
      <c r="J112" s="42"/>
      <c r="K112" s="22"/>
      <c r="L112" s="22"/>
      <c r="M112" s="25">
        <f t="shared" si="3"/>
        <v>0</v>
      </c>
    </row>
    <row r="113" spans="2:13">
      <c r="B113" s="54"/>
      <c r="C113" s="40"/>
      <c r="D113" s="40"/>
      <c r="E113" s="40"/>
      <c r="F113" s="40"/>
      <c r="G113" s="40"/>
      <c r="H113" s="40"/>
      <c r="I113" s="40"/>
      <c r="J113" s="42"/>
      <c r="K113" s="22"/>
      <c r="L113" s="22"/>
      <c r="M113" s="25">
        <f t="shared" si="3"/>
        <v>0</v>
      </c>
    </row>
    <row r="114" spans="2:13">
      <c r="B114" s="54"/>
      <c r="C114" s="40"/>
      <c r="D114" s="40"/>
      <c r="E114" s="40"/>
      <c r="F114" s="40"/>
      <c r="G114" s="40"/>
      <c r="H114" s="40"/>
      <c r="I114" s="40"/>
      <c r="J114" s="42"/>
      <c r="K114" s="22"/>
      <c r="L114" s="22"/>
      <c r="M114" s="25">
        <f t="shared" si="3"/>
        <v>0</v>
      </c>
    </row>
  </sheetData>
  <mergeCells count="16">
    <mergeCell ref="B10:B16"/>
    <mergeCell ref="B17:B23"/>
    <mergeCell ref="B24:B30"/>
    <mergeCell ref="B31:B37"/>
    <mergeCell ref="B3:B9"/>
    <mergeCell ref="B108:B114"/>
    <mergeCell ref="B38:B44"/>
    <mergeCell ref="B45:B51"/>
    <mergeCell ref="B52:B58"/>
    <mergeCell ref="B59:B65"/>
    <mergeCell ref="B66:B72"/>
    <mergeCell ref="B73:B79"/>
    <mergeCell ref="B80:B86"/>
    <mergeCell ref="B87:B93"/>
    <mergeCell ref="B94:B100"/>
    <mergeCell ref="B101:B107"/>
  </mergeCells>
  <phoneticPr fontId="9" type="noConversion"/>
  <conditionalFormatting sqref="L3:L114">
    <cfRule type="cellIs" dxfId="7" priority="17" operator="lessThan">
      <formula>$N$2</formula>
    </cfRule>
  </conditionalFormatting>
  <conditionalFormatting sqref="K3:K156">
    <cfRule type="cellIs" dxfId="6" priority="1" operator="lessThan">
      <formula>$N$2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N115"/>
  <sheetViews>
    <sheetView zoomScaleNormal="100" workbookViewId="0">
      <pane ySplit="2" topLeftCell="A33" activePane="bottomLeft" state="frozen"/>
      <selection pane="bottomLeft" activeCell="P61" sqref="P61"/>
    </sheetView>
  </sheetViews>
  <sheetFormatPr defaultRowHeight="13.5"/>
  <cols>
    <col min="1" max="1" width="2.6640625" style="18" customWidth="1"/>
    <col min="2" max="2" width="9.44140625" style="20" customWidth="1"/>
    <col min="3" max="9" width="7.77734375" style="20" customWidth="1"/>
    <col min="10" max="10" width="0.5546875" style="20" customWidth="1"/>
    <col min="11" max="11" width="13.88671875" style="24" customWidth="1"/>
    <col min="12" max="12" width="13.33203125" style="24" customWidth="1"/>
    <col min="13" max="13" width="10.77734375" style="27" customWidth="1"/>
    <col min="14" max="16384" width="8.88671875" style="18"/>
  </cols>
  <sheetData>
    <row r="2" spans="2:14" ht="18" customHeight="1">
      <c r="B2" s="29" t="s">
        <v>7</v>
      </c>
      <c r="C2" s="29" t="s">
        <v>6</v>
      </c>
      <c r="D2" s="29" t="s">
        <v>0</v>
      </c>
      <c r="E2" s="29" t="s">
        <v>1</v>
      </c>
      <c r="F2" s="29" t="s">
        <v>2</v>
      </c>
      <c r="G2" s="29" t="s">
        <v>4</v>
      </c>
      <c r="H2" s="29" t="s">
        <v>3</v>
      </c>
      <c r="I2" s="29" t="s">
        <v>5</v>
      </c>
      <c r="J2" s="41"/>
      <c r="K2" s="30" t="s">
        <v>62</v>
      </c>
      <c r="L2" s="30" t="s">
        <v>61</v>
      </c>
      <c r="M2" s="31">
        <v>7</v>
      </c>
      <c r="N2" s="17">
        <v>-35.64</v>
      </c>
    </row>
    <row r="3" spans="2:14">
      <c r="B3" s="29" t="s">
        <v>81</v>
      </c>
      <c r="C3" s="40">
        <v>1</v>
      </c>
      <c r="D3" s="40">
        <v>1</v>
      </c>
      <c r="E3" s="40">
        <v>1</v>
      </c>
      <c r="F3" s="40">
        <v>1</v>
      </c>
      <c r="G3" s="40">
        <v>1</v>
      </c>
      <c r="H3" s="40">
        <v>1</v>
      </c>
      <c r="I3" s="40">
        <v>1</v>
      </c>
      <c r="J3" s="42"/>
      <c r="K3" s="22">
        <v>-22.17</v>
      </c>
      <c r="L3" s="22">
        <v>173.17</v>
      </c>
      <c r="M3" s="25">
        <f>L3+K3*$M$2</f>
        <v>17.97999999999999</v>
      </c>
    </row>
    <row r="4" spans="2:14">
      <c r="B4" s="54" t="s">
        <v>47</v>
      </c>
      <c r="C4" s="39">
        <v>2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42"/>
      <c r="K4" s="23">
        <v>-23.91</v>
      </c>
      <c r="L4" s="23">
        <v>192.56</v>
      </c>
      <c r="M4" s="25">
        <f>L4+K4*$M$2</f>
        <v>25.189999999999998</v>
      </c>
    </row>
    <row r="5" spans="2:14">
      <c r="B5" s="54"/>
      <c r="C5" s="39">
        <v>1</v>
      </c>
      <c r="D5" s="39">
        <v>2</v>
      </c>
      <c r="E5" s="39">
        <v>1</v>
      </c>
      <c r="F5" s="39">
        <v>1</v>
      </c>
      <c r="G5" s="39">
        <v>1</v>
      </c>
      <c r="H5" s="39">
        <v>1</v>
      </c>
      <c r="I5" s="39">
        <v>1</v>
      </c>
      <c r="J5" s="42"/>
      <c r="K5" s="23">
        <v>-25.31</v>
      </c>
      <c r="L5" s="23">
        <v>196.11</v>
      </c>
      <c r="M5" s="25">
        <f>L5+K5*$M$2</f>
        <v>18.940000000000026</v>
      </c>
    </row>
    <row r="6" spans="2:14">
      <c r="B6" s="54"/>
      <c r="C6" s="39">
        <v>1</v>
      </c>
      <c r="D6" s="39">
        <v>1</v>
      </c>
      <c r="E6" s="39">
        <v>2</v>
      </c>
      <c r="F6" s="39">
        <v>1</v>
      </c>
      <c r="G6" s="39">
        <v>1</v>
      </c>
      <c r="H6" s="39">
        <v>1</v>
      </c>
      <c r="I6" s="39">
        <v>1</v>
      </c>
      <c r="J6" s="42"/>
      <c r="K6" s="23">
        <v>-23.14</v>
      </c>
      <c r="L6" s="23">
        <v>190.03</v>
      </c>
      <c r="M6" s="25">
        <f>L6+K6*$M$2</f>
        <v>28.049999999999983</v>
      </c>
    </row>
    <row r="7" spans="2:14">
      <c r="B7" s="54"/>
      <c r="C7" s="39">
        <v>1</v>
      </c>
      <c r="D7" s="39">
        <v>1</v>
      </c>
      <c r="E7" s="39">
        <v>1</v>
      </c>
      <c r="F7" s="39">
        <v>2</v>
      </c>
      <c r="G7" s="39">
        <v>1</v>
      </c>
      <c r="H7" s="39">
        <v>1</v>
      </c>
      <c r="I7" s="39">
        <v>1</v>
      </c>
      <c r="J7" s="42"/>
      <c r="K7" s="23">
        <v>-23.74</v>
      </c>
      <c r="L7" s="23">
        <v>193.12</v>
      </c>
      <c r="M7" s="25">
        <f>L7+K7*$M$2</f>
        <v>26.940000000000026</v>
      </c>
    </row>
    <row r="8" spans="2:14">
      <c r="B8" s="54"/>
      <c r="C8" s="39">
        <v>1</v>
      </c>
      <c r="D8" s="39">
        <v>1</v>
      </c>
      <c r="E8" s="39">
        <v>1</v>
      </c>
      <c r="F8" s="39">
        <v>1</v>
      </c>
      <c r="G8" s="39">
        <v>2</v>
      </c>
      <c r="H8" s="39">
        <v>1</v>
      </c>
      <c r="I8" s="39">
        <v>1</v>
      </c>
      <c r="J8" s="42"/>
      <c r="K8" s="23">
        <v>-27.06</v>
      </c>
      <c r="L8" s="23">
        <v>194.76</v>
      </c>
      <c r="M8" s="25">
        <f>L8+K8*$M$2</f>
        <v>5.3400000000000034</v>
      </c>
    </row>
    <row r="9" spans="2:14">
      <c r="B9" s="54"/>
      <c r="C9" s="43">
        <v>1</v>
      </c>
      <c r="D9" s="43">
        <v>1</v>
      </c>
      <c r="E9" s="43">
        <v>1</v>
      </c>
      <c r="F9" s="43">
        <v>1</v>
      </c>
      <c r="G9" s="43">
        <v>1</v>
      </c>
      <c r="H9" s="43">
        <v>2</v>
      </c>
      <c r="I9" s="43">
        <v>1</v>
      </c>
      <c r="J9" s="43"/>
      <c r="K9" s="21">
        <v>-22.36</v>
      </c>
      <c r="L9" s="21">
        <v>222.61</v>
      </c>
      <c r="M9" s="26">
        <f>L9+K9*$M$2</f>
        <v>66.090000000000032</v>
      </c>
    </row>
    <row r="10" spans="2:14">
      <c r="B10" s="54"/>
      <c r="C10" s="39">
        <v>1</v>
      </c>
      <c r="D10" s="39">
        <v>1</v>
      </c>
      <c r="E10" s="39">
        <v>1</v>
      </c>
      <c r="F10" s="39">
        <v>1</v>
      </c>
      <c r="G10" s="39">
        <v>1</v>
      </c>
      <c r="H10" s="39">
        <v>1</v>
      </c>
      <c r="I10" s="39">
        <v>2</v>
      </c>
      <c r="J10" s="42"/>
      <c r="K10" s="23">
        <v>-32.22</v>
      </c>
      <c r="L10" s="23">
        <v>196.21</v>
      </c>
      <c r="M10" s="25">
        <f>L10+K10*$M$2</f>
        <v>-29.329999999999984</v>
      </c>
    </row>
    <row r="11" spans="2:14">
      <c r="B11" s="54" t="s">
        <v>46</v>
      </c>
      <c r="C11" s="40">
        <v>2</v>
      </c>
      <c r="D11" s="40">
        <v>1</v>
      </c>
      <c r="E11" s="40">
        <v>1</v>
      </c>
      <c r="F11" s="40">
        <v>1</v>
      </c>
      <c r="G11" s="40">
        <v>1</v>
      </c>
      <c r="H11" s="40">
        <v>2</v>
      </c>
      <c r="I11" s="40">
        <v>1</v>
      </c>
      <c r="J11" s="42"/>
      <c r="K11" s="22">
        <v>-24.14</v>
      </c>
      <c r="L11" s="22">
        <v>241.99</v>
      </c>
      <c r="M11" s="25">
        <f>L11+K11*$M$2</f>
        <v>73.009999999999991</v>
      </c>
    </row>
    <row r="12" spans="2:14">
      <c r="B12" s="54"/>
      <c r="C12" s="40">
        <v>1</v>
      </c>
      <c r="D12" s="40">
        <v>2</v>
      </c>
      <c r="E12" s="40">
        <v>1</v>
      </c>
      <c r="F12" s="40">
        <v>1</v>
      </c>
      <c r="G12" s="40">
        <v>1</v>
      </c>
      <c r="H12" s="40">
        <v>2</v>
      </c>
      <c r="I12" s="40">
        <v>1</v>
      </c>
      <c r="J12" s="42"/>
      <c r="K12" s="22">
        <v>-25.49</v>
      </c>
      <c r="L12" s="22">
        <v>245.55</v>
      </c>
      <c r="M12" s="25">
        <f>L12+K12*$M$2</f>
        <v>67.120000000000033</v>
      </c>
    </row>
    <row r="13" spans="2:14">
      <c r="B13" s="54"/>
      <c r="C13" s="40">
        <v>1</v>
      </c>
      <c r="D13" s="40">
        <v>1</v>
      </c>
      <c r="E13" s="40">
        <v>2</v>
      </c>
      <c r="F13" s="40">
        <v>1</v>
      </c>
      <c r="G13" s="40">
        <v>1</v>
      </c>
      <c r="H13" s="40">
        <v>2</v>
      </c>
      <c r="I13" s="40">
        <v>1</v>
      </c>
      <c r="J13" s="42"/>
      <c r="K13" s="22">
        <v>-23.71</v>
      </c>
      <c r="L13" s="22">
        <v>239.46</v>
      </c>
      <c r="M13" s="25">
        <f>L13+K13*$M$2</f>
        <v>73.490000000000009</v>
      </c>
    </row>
    <row r="14" spans="2:14">
      <c r="B14" s="54"/>
      <c r="C14" s="40">
        <v>1</v>
      </c>
      <c r="D14" s="40">
        <v>1</v>
      </c>
      <c r="E14" s="40">
        <v>1</v>
      </c>
      <c r="F14" s="40">
        <v>2</v>
      </c>
      <c r="G14" s="40">
        <v>1</v>
      </c>
      <c r="H14" s="40">
        <v>2</v>
      </c>
      <c r="I14" s="40">
        <v>1</v>
      </c>
      <c r="J14" s="42"/>
      <c r="K14" s="22">
        <v>-24.24</v>
      </c>
      <c r="L14" s="22">
        <v>242.55</v>
      </c>
      <c r="M14" s="25">
        <f>L14+K14*$M$2</f>
        <v>72.870000000000033</v>
      </c>
    </row>
    <row r="15" spans="2:14">
      <c r="B15" s="54"/>
      <c r="C15" s="40">
        <v>1</v>
      </c>
      <c r="D15" s="40">
        <v>1</v>
      </c>
      <c r="E15" s="40">
        <v>1</v>
      </c>
      <c r="F15" s="40">
        <v>1</v>
      </c>
      <c r="G15" s="40">
        <v>2</v>
      </c>
      <c r="H15" s="40">
        <v>2</v>
      </c>
      <c r="I15" s="40">
        <v>1</v>
      </c>
      <c r="J15" s="42"/>
      <c r="K15" s="22">
        <v>-27.25</v>
      </c>
      <c r="L15" s="22">
        <v>244.2</v>
      </c>
      <c r="M15" s="25">
        <f>L15+K15*$M$2</f>
        <v>53.449999999999989</v>
      </c>
    </row>
    <row r="16" spans="2:14">
      <c r="B16" s="54"/>
      <c r="C16" s="43">
        <v>1</v>
      </c>
      <c r="D16" s="43">
        <v>1</v>
      </c>
      <c r="E16" s="43">
        <v>1</v>
      </c>
      <c r="F16" s="43">
        <v>1</v>
      </c>
      <c r="G16" s="43">
        <v>1</v>
      </c>
      <c r="H16" s="43">
        <v>3</v>
      </c>
      <c r="I16" s="43">
        <v>1</v>
      </c>
      <c r="J16" s="43"/>
      <c r="K16" s="21">
        <v>-23.94</v>
      </c>
      <c r="L16" s="21">
        <v>272.05</v>
      </c>
      <c r="M16" s="26">
        <f>L16+K16*$M$2</f>
        <v>104.47</v>
      </c>
    </row>
    <row r="17" spans="2:13">
      <c r="B17" s="54"/>
      <c r="C17" s="40">
        <v>1</v>
      </c>
      <c r="D17" s="40">
        <v>1</v>
      </c>
      <c r="E17" s="40">
        <v>1</v>
      </c>
      <c r="F17" s="40">
        <v>1</v>
      </c>
      <c r="G17" s="40">
        <v>1</v>
      </c>
      <c r="H17" s="40">
        <v>2</v>
      </c>
      <c r="I17" s="40">
        <v>2</v>
      </c>
      <c r="J17" s="42"/>
      <c r="K17" s="22">
        <v>-32.409999999999997</v>
      </c>
      <c r="L17" s="22">
        <v>245.64</v>
      </c>
      <c r="M17" s="25">
        <f>L17+K17*$M$2</f>
        <v>18.77000000000001</v>
      </c>
    </row>
    <row r="18" spans="2:13">
      <c r="B18" s="54" t="s">
        <v>39</v>
      </c>
      <c r="C18" s="39">
        <v>2</v>
      </c>
      <c r="D18" s="39">
        <v>1</v>
      </c>
      <c r="E18" s="39">
        <v>1</v>
      </c>
      <c r="F18" s="39">
        <v>1</v>
      </c>
      <c r="G18" s="39">
        <v>1</v>
      </c>
      <c r="H18" s="39">
        <v>3</v>
      </c>
      <c r="I18" s="39">
        <v>1</v>
      </c>
      <c r="J18" s="42"/>
      <c r="K18" s="23">
        <v>-26.71</v>
      </c>
      <c r="L18" s="23">
        <v>291.43</v>
      </c>
      <c r="M18" s="25">
        <f>L18+K18*$M$2</f>
        <v>104.46000000000001</v>
      </c>
    </row>
    <row r="19" spans="2:13">
      <c r="B19" s="54"/>
      <c r="C19" s="39">
        <v>1</v>
      </c>
      <c r="D19" s="39">
        <v>2</v>
      </c>
      <c r="E19" s="39">
        <v>1</v>
      </c>
      <c r="F19" s="39">
        <v>1</v>
      </c>
      <c r="G19" s="39">
        <v>1</v>
      </c>
      <c r="H19" s="39">
        <v>3</v>
      </c>
      <c r="I19" s="39">
        <v>1</v>
      </c>
      <c r="J19" s="42"/>
      <c r="K19" s="23">
        <v>-27.19</v>
      </c>
      <c r="L19" s="23">
        <v>294.98</v>
      </c>
      <c r="M19" s="25">
        <f>L19+K19*$M$2</f>
        <v>104.65</v>
      </c>
    </row>
    <row r="20" spans="2:13">
      <c r="B20" s="54"/>
      <c r="C20" s="39">
        <v>1</v>
      </c>
      <c r="D20" s="39">
        <v>1</v>
      </c>
      <c r="E20" s="39">
        <v>2</v>
      </c>
      <c r="F20" s="39">
        <v>1</v>
      </c>
      <c r="G20" s="39">
        <v>1</v>
      </c>
      <c r="H20" s="39">
        <v>3</v>
      </c>
      <c r="I20" s="39">
        <v>1</v>
      </c>
      <c r="J20" s="42"/>
      <c r="K20" s="23">
        <v>-27.76</v>
      </c>
      <c r="L20" s="23">
        <v>288.89999999999998</v>
      </c>
      <c r="M20" s="25">
        <f>L20+K20*$M$2</f>
        <v>94.579999999999956</v>
      </c>
    </row>
    <row r="21" spans="2:13">
      <c r="B21" s="54"/>
      <c r="C21" s="39">
        <v>1</v>
      </c>
      <c r="D21" s="39">
        <v>1</v>
      </c>
      <c r="E21" s="39">
        <v>1</v>
      </c>
      <c r="F21" s="39">
        <v>2</v>
      </c>
      <c r="G21" s="39">
        <v>1</v>
      </c>
      <c r="H21" s="39">
        <v>3</v>
      </c>
      <c r="I21" s="39">
        <v>1</v>
      </c>
      <c r="J21" s="42"/>
      <c r="K21" s="23">
        <v>-25.08</v>
      </c>
      <c r="L21" s="23">
        <v>291.99</v>
      </c>
      <c r="M21" s="25">
        <f>L21+K21*$M$2</f>
        <v>116.43</v>
      </c>
    </row>
    <row r="22" spans="2:13">
      <c r="B22" s="54"/>
      <c r="C22" s="39">
        <v>1</v>
      </c>
      <c r="D22" s="39">
        <v>1</v>
      </c>
      <c r="E22" s="39">
        <v>1</v>
      </c>
      <c r="F22" s="39">
        <v>1</v>
      </c>
      <c r="G22" s="39">
        <v>2</v>
      </c>
      <c r="H22" s="39">
        <v>3</v>
      </c>
      <c r="I22" s="39">
        <v>1</v>
      </c>
      <c r="J22" s="42"/>
      <c r="K22" s="23">
        <v>-27.9</v>
      </c>
      <c r="L22" s="23">
        <v>293.64</v>
      </c>
      <c r="M22" s="25">
        <f>L22+K22*$M$2</f>
        <v>98.34</v>
      </c>
    </row>
    <row r="23" spans="2:13">
      <c r="B23" s="54"/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43">
        <v>4</v>
      </c>
      <c r="I23" s="43">
        <v>1</v>
      </c>
      <c r="J23" s="43"/>
      <c r="K23" s="21">
        <v>-28.38</v>
      </c>
      <c r="L23" s="21">
        <v>321.48</v>
      </c>
      <c r="M23" s="26">
        <f>L23+K23*$M$2</f>
        <v>122.82000000000002</v>
      </c>
    </row>
    <row r="24" spans="2:13">
      <c r="B24" s="54"/>
      <c r="C24" s="39">
        <v>1</v>
      </c>
      <c r="D24" s="39">
        <v>1</v>
      </c>
      <c r="E24" s="39">
        <v>1</v>
      </c>
      <c r="F24" s="39">
        <v>1</v>
      </c>
      <c r="G24" s="39">
        <v>1</v>
      </c>
      <c r="H24" s="39">
        <v>3</v>
      </c>
      <c r="I24" s="39">
        <v>2</v>
      </c>
      <c r="J24" s="42"/>
      <c r="K24" s="23">
        <v>-32.590000000000003</v>
      </c>
      <c r="L24" s="23">
        <v>295.08</v>
      </c>
      <c r="M24" s="25">
        <f>L24+K24*$M$2</f>
        <v>66.94999999999996</v>
      </c>
    </row>
    <row r="25" spans="2:13">
      <c r="B25" s="54" t="s">
        <v>40</v>
      </c>
      <c r="C25" s="40">
        <v>2</v>
      </c>
      <c r="D25" s="40">
        <v>1</v>
      </c>
      <c r="E25" s="40">
        <v>1</v>
      </c>
      <c r="F25" s="40">
        <v>1</v>
      </c>
      <c r="G25" s="40">
        <v>1</v>
      </c>
      <c r="H25" s="40">
        <v>4</v>
      </c>
      <c r="I25" s="40">
        <v>1</v>
      </c>
      <c r="J25" s="42"/>
      <c r="K25" s="22">
        <v>-31.15</v>
      </c>
      <c r="L25" s="22">
        <v>340.87</v>
      </c>
      <c r="M25" s="25">
        <f>L25+K25*$M$2</f>
        <v>122.82000000000002</v>
      </c>
    </row>
    <row r="26" spans="2:13">
      <c r="B26" s="54"/>
      <c r="C26" s="40">
        <v>1</v>
      </c>
      <c r="D26" s="40">
        <v>2</v>
      </c>
      <c r="E26" s="40">
        <v>1</v>
      </c>
      <c r="F26" s="40">
        <v>1</v>
      </c>
      <c r="G26" s="40">
        <v>1</v>
      </c>
      <c r="H26" s="40">
        <v>4</v>
      </c>
      <c r="I26" s="40">
        <v>1</v>
      </c>
      <c r="J26" s="42"/>
      <c r="K26" s="22">
        <v>-32.020000000000003</v>
      </c>
      <c r="L26" s="22">
        <v>344.45</v>
      </c>
      <c r="M26" s="25">
        <f>L26+K26*$M$2</f>
        <v>120.30999999999997</v>
      </c>
    </row>
    <row r="27" spans="2:13">
      <c r="B27" s="54"/>
      <c r="C27" s="40">
        <v>1</v>
      </c>
      <c r="D27" s="40">
        <v>1</v>
      </c>
      <c r="E27" s="40">
        <v>2</v>
      </c>
      <c r="F27" s="40">
        <v>1</v>
      </c>
      <c r="G27" s="40">
        <v>1</v>
      </c>
      <c r="H27" s="40">
        <v>4</v>
      </c>
      <c r="I27" s="40">
        <v>1</v>
      </c>
      <c r="J27" s="42"/>
      <c r="K27" s="22">
        <v>-32.200000000000003</v>
      </c>
      <c r="L27" s="22">
        <v>338.34</v>
      </c>
      <c r="M27" s="25">
        <f>L27+K27*$M$2</f>
        <v>112.93999999999994</v>
      </c>
    </row>
    <row r="28" spans="2:13">
      <c r="B28" s="54"/>
      <c r="C28" s="40">
        <v>1</v>
      </c>
      <c r="D28" s="40">
        <v>1</v>
      </c>
      <c r="E28" s="40">
        <v>1</v>
      </c>
      <c r="F28" s="40">
        <v>2</v>
      </c>
      <c r="G28" s="40">
        <v>1</v>
      </c>
      <c r="H28" s="40">
        <v>4</v>
      </c>
      <c r="I28" s="40">
        <v>1</v>
      </c>
      <c r="J28" s="42"/>
      <c r="K28" s="22">
        <v>-29.68</v>
      </c>
      <c r="L28" s="22">
        <v>341.43</v>
      </c>
      <c r="M28" s="25">
        <f>L28+K28*$M$2</f>
        <v>133.67000000000002</v>
      </c>
    </row>
    <row r="29" spans="2:13">
      <c r="B29" s="54"/>
      <c r="C29" s="40">
        <v>1</v>
      </c>
      <c r="D29" s="40">
        <v>1</v>
      </c>
      <c r="E29" s="40">
        <v>1</v>
      </c>
      <c r="F29" s="40">
        <v>1</v>
      </c>
      <c r="G29" s="40">
        <v>2</v>
      </c>
      <c r="H29" s="40">
        <v>4</v>
      </c>
      <c r="I29" s="40">
        <v>1</v>
      </c>
      <c r="J29" s="42"/>
      <c r="K29" s="22">
        <v>-30.11</v>
      </c>
      <c r="L29" s="22">
        <v>343.07</v>
      </c>
      <c r="M29" s="25">
        <f>L29+K29*$M$2</f>
        <v>132.30000000000001</v>
      </c>
    </row>
    <row r="30" spans="2:13">
      <c r="B30" s="54"/>
      <c r="C30" s="43">
        <v>1</v>
      </c>
      <c r="D30" s="43">
        <v>1</v>
      </c>
      <c r="E30" s="43">
        <v>1</v>
      </c>
      <c r="F30" s="43">
        <v>1</v>
      </c>
      <c r="G30" s="43">
        <v>1</v>
      </c>
      <c r="H30" s="43">
        <v>5</v>
      </c>
      <c r="I30" s="43">
        <v>1</v>
      </c>
      <c r="J30" s="43"/>
      <c r="K30" s="21">
        <v>-32.82</v>
      </c>
      <c r="L30" s="21">
        <v>370.92</v>
      </c>
      <c r="M30" s="26">
        <f>L30+K30*$M$2</f>
        <v>141.18</v>
      </c>
    </row>
    <row r="31" spans="2:13">
      <c r="B31" s="54"/>
      <c r="C31" s="40">
        <v>1</v>
      </c>
      <c r="D31" s="40">
        <v>1</v>
      </c>
      <c r="E31" s="40">
        <v>1</v>
      </c>
      <c r="F31" s="40">
        <v>1</v>
      </c>
      <c r="G31" s="40">
        <v>1</v>
      </c>
      <c r="H31" s="40">
        <v>4</v>
      </c>
      <c r="I31" s="40">
        <v>2</v>
      </c>
      <c r="J31" s="42"/>
      <c r="K31" s="22">
        <v>-33.9</v>
      </c>
      <c r="L31" s="22">
        <v>344.51</v>
      </c>
      <c r="M31" s="25">
        <f>L31+K31*$M$2</f>
        <v>107.21000000000001</v>
      </c>
    </row>
    <row r="32" spans="2:13">
      <c r="B32" s="54" t="s">
        <v>41</v>
      </c>
      <c r="C32" s="39">
        <v>2</v>
      </c>
      <c r="D32" s="39">
        <v>1</v>
      </c>
      <c r="E32" s="39">
        <v>1</v>
      </c>
      <c r="F32" s="39">
        <v>1</v>
      </c>
      <c r="G32" s="39">
        <v>1</v>
      </c>
      <c r="H32" s="39">
        <v>5</v>
      </c>
      <c r="I32" s="39">
        <v>1</v>
      </c>
      <c r="J32" s="42"/>
      <c r="K32" s="23">
        <v>-36.049999999999997</v>
      </c>
      <c r="L32" s="23">
        <v>390.3</v>
      </c>
      <c r="M32" s="25">
        <f>L32+K32*$M$2</f>
        <v>137.95000000000005</v>
      </c>
    </row>
    <row r="33" spans="2:13">
      <c r="B33" s="54"/>
      <c r="C33" s="39">
        <v>1</v>
      </c>
      <c r="D33" s="39">
        <v>2</v>
      </c>
      <c r="E33" s="39">
        <v>1</v>
      </c>
      <c r="F33" s="39">
        <v>1</v>
      </c>
      <c r="G33" s="39">
        <v>1</v>
      </c>
      <c r="H33" s="39">
        <v>5</v>
      </c>
      <c r="I33" s="39">
        <v>1</v>
      </c>
      <c r="J33" s="42"/>
      <c r="K33" s="23">
        <v>-37.520000000000003</v>
      </c>
      <c r="L33" s="23">
        <v>393.86</v>
      </c>
      <c r="M33" s="25">
        <f>L33+K33*$M$2</f>
        <v>131.21999999999997</v>
      </c>
    </row>
    <row r="34" spans="2:13">
      <c r="B34" s="54"/>
      <c r="C34" s="39">
        <v>1</v>
      </c>
      <c r="D34" s="39">
        <v>1</v>
      </c>
      <c r="E34" s="39">
        <v>2</v>
      </c>
      <c r="F34" s="39">
        <v>1</v>
      </c>
      <c r="G34" s="39">
        <v>1</v>
      </c>
      <c r="H34" s="39">
        <v>5</v>
      </c>
      <c r="I34" s="39">
        <v>1</v>
      </c>
      <c r="J34" s="42"/>
      <c r="K34" s="23">
        <v>-36.64</v>
      </c>
      <c r="L34" s="23">
        <v>387.77</v>
      </c>
      <c r="M34" s="25">
        <f>L34+K34*$M$2</f>
        <v>131.28999999999996</v>
      </c>
    </row>
    <row r="35" spans="2:13">
      <c r="B35" s="54"/>
      <c r="C35" s="39">
        <v>1</v>
      </c>
      <c r="D35" s="39">
        <v>1</v>
      </c>
      <c r="E35" s="39">
        <v>1</v>
      </c>
      <c r="F35" s="39">
        <v>2</v>
      </c>
      <c r="G35" s="39">
        <v>1</v>
      </c>
      <c r="H35" s="39">
        <v>5</v>
      </c>
      <c r="I35" s="39">
        <v>1</v>
      </c>
      <c r="J35" s="42"/>
      <c r="K35" s="23">
        <v>-35.6</v>
      </c>
      <c r="L35" s="23">
        <v>390.86</v>
      </c>
      <c r="M35" s="25">
        <f>L35+K35*$M$2</f>
        <v>141.66</v>
      </c>
    </row>
    <row r="36" spans="2:13">
      <c r="B36" s="54"/>
      <c r="C36" s="43">
        <v>1</v>
      </c>
      <c r="D36" s="43">
        <v>1</v>
      </c>
      <c r="E36" s="43">
        <v>1</v>
      </c>
      <c r="F36" s="43">
        <v>1</v>
      </c>
      <c r="G36" s="43">
        <v>2</v>
      </c>
      <c r="H36" s="43">
        <v>5</v>
      </c>
      <c r="I36" s="43">
        <v>1</v>
      </c>
      <c r="J36" s="43"/>
      <c r="K36" s="21">
        <v>-34.26</v>
      </c>
      <c r="L36" s="21">
        <v>392.51</v>
      </c>
      <c r="M36" s="26">
        <f>L36+K36*$M$2</f>
        <v>152.69</v>
      </c>
    </row>
    <row r="37" spans="2:13">
      <c r="B37" s="54"/>
      <c r="C37" s="39">
        <v>1</v>
      </c>
      <c r="D37" s="39">
        <v>1</v>
      </c>
      <c r="E37" s="39">
        <v>1</v>
      </c>
      <c r="F37" s="39">
        <v>1</v>
      </c>
      <c r="G37" s="39">
        <v>1</v>
      </c>
      <c r="H37" s="39">
        <v>6</v>
      </c>
      <c r="I37" s="39">
        <v>1</v>
      </c>
      <c r="J37" s="42"/>
      <c r="K37" s="23">
        <v>-38.74</v>
      </c>
      <c r="L37" s="23">
        <v>420.36</v>
      </c>
      <c r="M37" s="25">
        <f>L37+K37*$M$2</f>
        <v>149.18</v>
      </c>
    </row>
    <row r="38" spans="2:13">
      <c r="B38" s="54"/>
      <c r="C38" s="39">
        <v>1</v>
      </c>
      <c r="D38" s="39">
        <v>1</v>
      </c>
      <c r="E38" s="39">
        <v>1</v>
      </c>
      <c r="F38" s="39">
        <v>1</v>
      </c>
      <c r="G38" s="39">
        <v>1</v>
      </c>
      <c r="H38" s="39">
        <v>5</v>
      </c>
      <c r="I38" s="39">
        <v>2</v>
      </c>
      <c r="J38" s="42"/>
      <c r="K38" s="23">
        <v>-36.53</v>
      </c>
      <c r="L38" s="23">
        <v>393.95</v>
      </c>
      <c r="M38" s="25">
        <f>L38+K38*$M$2</f>
        <v>138.23999999999998</v>
      </c>
    </row>
    <row r="39" spans="2:13">
      <c r="B39" s="54" t="s">
        <v>8</v>
      </c>
      <c r="C39" s="40">
        <v>2</v>
      </c>
      <c r="D39" s="40">
        <v>1</v>
      </c>
      <c r="E39" s="40">
        <v>1</v>
      </c>
      <c r="F39" s="40">
        <v>1</v>
      </c>
      <c r="G39" s="40">
        <v>2</v>
      </c>
      <c r="H39" s="40">
        <v>5</v>
      </c>
      <c r="I39" s="40">
        <v>1</v>
      </c>
      <c r="J39" s="42"/>
      <c r="K39" s="22">
        <v>-37.26</v>
      </c>
      <c r="L39" s="22"/>
      <c r="M39" s="25">
        <f>L39+K39*$M$2</f>
        <v>-260.82</v>
      </c>
    </row>
    <row r="40" spans="2:13">
      <c r="B40" s="54"/>
      <c r="C40" s="40">
        <v>1</v>
      </c>
      <c r="D40" s="40">
        <v>2</v>
      </c>
      <c r="E40" s="40">
        <v>1</v>
      </c>
      <c r="F40" s="40">
        <v>1</v>
      </c>
      <c r="G40" s="40">
        <v>2</v>
      </c>
      <c r="H40" s="40">
        <v>5</v>
      </c>
      <c r="I40" s="40">
        <v>1</v>
      </c>
      <c r="J40" s="42"/>
      <c r="K40" s="22">
        <v>-37.51</v>
      </c>
      <c r="L40" s="22"/>
      <c r="M40" s="25">
        <f>L40+K40*$M$2</f>
        <v>-262.57</v>
      </c>
    </row>
    <row r="41" spans="2:13">
      <c r="B41" s="54"/>
      <c r="C41" s="40">
        <v>1</v>
      </c>
      <c r="D41" s="40">
        <v>1</v>
      </c>
      <c r="E41" s="40">
        <v>2</v>
      </c>
      <c r="F41" s="40">
        <v>1</v>
      </c>
      <c r="G41" s="40">
        <v>2</v>
      </c>
      <c r="H41" s="40">
        <v>5</v>
      </c>
      <c r="I41" s="40">
        <v>1</v>
      </c>
      <c r="J41" s="42"/>
      <c r="K41" s="22">
        <v>-38.08</v>
      </c>
      <c r="L41" s="22"/>
      <c r="M41" s="25">
        <f>L41+K41*$M$2</f>
        <v>-266.56</v>
      </c>
    </row>
    <row r="42" spans="2:13">
      <c r="B42" s="54"/>
      <c r="C42" s="19">
        <v>1</v>
      </c>
      <c r="D42" s="19">
        <v>1</v>
      </c>
      <c r="E42" s="19">
        <v>1</v>
      </c>
      <c r="F42" s="19">
        <v>2</v>
      </c>
      <c r="G42" s="19">
        <v>2</v>
      </c>
      <c r="H42" s="19">
        <v>5</v>
      </c>
      <c r="I42" s="19">
        <v>1</v>
      </c>
      <c r="J42" s="43"/>
      <c r="K42" s="21">
        <v>-34.61</v>
      </c>
      <c r="L42" s="21">
        <v>412.45</v>
      </c>
      <c r="M42" s="26">
        <f>L42+K42*$M$2</f>
        <v>170.18</v>
      </c>
    </row>
    <row r="43" spans="2:13">
      <c r="B43" s="54"/>
      <c r="C43" s="40">
        <v>1</v>
      </c>
      <c r="D43" s="40">
        <v>1</v>
      </c>
      <c r="E43" s="40">
        <v>1</v>
      </c>
      <c r="F43" s="40">
        <v>1</v>
      </c>
      <c r="G43" s="40">
        <v>3</v>
      </c>
      <c r="H43" s="40">
        <v>5</v>
      </c>
      <c r="I43" s="40">
        <v>1</v>
      </c>
      <c r="J43" s="42"/>
      <c r="K43" s="22">
        <v>-37.25</v>
      </c>
      <c r="L43" s="22"/>
      <c r="M43" s="25">
        <f>L43+K43*$M$2</f>
        <v>-260.75</v>
      </c>
    </row>
    <row r="44" spans="2:13">
      <c r="B44" s="54"/>
      <c r="C44" s="40">
        <v>1</v>
      </c>
      <c r="D44" s="40">
        <v>1</v>
      </c>
      <c r="E44" s="40">
        <v>1</v>
      </c>
      <c r="F44" s="40">
        <v>1</v>
      </c>
      <c r="G44" s="40">
        <v>2</v>
      </c>
      <c r="H44" s="40">
        <v>6</v>
      </c>
      <c r="I44" s="40">
        <v>1</v>
      </c>
      <c r="J44" s="42"/>
      <c r="K44" s="22">
        <v>-38.700000000000003</v>
      </c>
      <c r="L44" s="22">
        <v>441.95</v>
      </c>
      <c r="M44" s="25">
        <f>L44+K44*$M$2</f>
        <v>171.04999999999995</v>
      </c>
    </row>
    <row r="45" spans="2:13">
      <c r="B45" s="54"/>
      <c r="C45" s="40">
        <v>1</v>
      </c>
      <c r="D45" s="40">
        <v>1</v>
      </c>
      <c r="E45" s="40">
        <v>1</v>
      </c>
      <c r="F45" s="40">
        <v>1</v>
      </c>
      <c r="G45" s="40">
        <v>2</v>
      </c>
      <c r="H45" s="40">
        <v>5</v>
      </c>
      <c r="I45" s="40">
        <v>2</v>
      </c>
      <c r="J45" s="42"/>
      <c r="K45" s="22">
        <v>-40.96</v>
      </c>
      <c r="L45" s="22">
        <v>415.54</v>
      </c>
      <c r="M45" s="25">
        <f>L45+K45*$M$2</f>
        <v>128.82</v>
      </c>
    </row>
    <row r="46" spans="2:13">
      <c r="B46" s="54" t="s">
        <v>42</v>
      </c>
      <c r="C46" s="39">
        <v>2</v>
      </c>
      <c r="D46" s="39">
        <v>1</v>
      </c>
      <c r="E46" s="39">
        <v>1</v>
      </c>
      <c r="F46" s="39">
        <v>2</v>
      </c>
      <c r="G46" s="39">
        <v>2</v>
      </c>
      <c r="H46" s="39">
        <v>5</v>
      </c>
      <c r="I46" s="39">
        <v>1</v>
      </c>
      <c r="J46" s="42"/>
      <c r="K46" s="23">
        <v>-36.26</v>
      </c>
      <c r="L46" s="23"/>
      <c r="M46" s="25">
        <f>L46+K46*$M$2</f>
        <v>-253.82</v>
      </c>
    </row>
    <row r="47" spans="2:13">
      <c r="B47" s="54"/>
      <c r="C47" s="39">
        <v>1</v>
      </c>
      <c r="D47" s="39">
        <v>2</v>
      </c>
      <c r="E47" s="39">
        <v>1</v>
      </c>
      <c r="F47" s="39">
        <v>2</v>
      </c>
      <c r="G47" s="39">
        <v>2</v>
      </c>
      <c r="H47" s="39">
        <v>5</v>
      </c>
      <c r="I47" s="39">
        <v>1</v>
      </c>
      <c r="J47" s="42"/>
      <c r="K47" s="23">
        <v>-36.950000000000003</v>
      </c>
      <c r="L47" s="23"/>
      <c r="M47" s="25">
        <f>L47+K47*$M$2</f>
        <v>-258.65000000000003</v>
      </c>
    </row>
    <row r="48" spans="2:13">
      <c r="B48" s="54"/>
      <c r="C48" s="39">
        <v>1</v>
      </c>
      <c r="D48" s="39">
        <v>1</v>
      </c>
      <c r="E48" s="39">
        <v>2</v>
      </c>
      <c r="F48" s="39">
        <v>2</v>
      </c>
      <c r="G48" s="39">
        <v>2</v>
      </c>
      <c r="H48" s="39">
        <v>5</v>
      </c>
      <c r="I48" s="39">
        <v>1</v>
      </c>
      <c r="J48" s="42"/>
      <c r="K48" s="23">
        <v>-37.520000000000003</v>
      </c>
      <c r="L48" s="23"/>
      <c r="M48" s="25">
        <f>L48+K48*$M$2</f>
        <v>-262.64000000000004</v>
      </c>
    </row>
    <row r="49" spans="2:13">
      <c r="B49" s="54"/>
      <c r="C49" s="39">
        <v>1</v>
      </c>
      <c r="D49" s="39">
        <v>1</v>
      </c>
      <c r="E49" s="39">
        <v>1</v>
      </c>
      <c r="F49" s="39">
        <v>3</v>
      </c>
      <c r="G49" s="39">
        <v>2</v>
      </c>
      <c r="H49" s="39">
        <v>5</v>
      </c>
      <c r="I49" s="39">
        <v>1</v>
      </c>
      <c r="J49" s="42"/>
      <c r="K49" s="23">
        <v>-37.96</v>
      </c>
      <c r="L49" s="23"/>
      <c r="M49" s="25">
        <f>L49+K49*$M$2</f>
        <v>-265.72000000000003</v>
      </c>
    </row>
    <row r="50" spans="2:13">
      <c r="B50" s="54"/>
      <c r="C50" s="39">
        <v>1</v>
      </c>
      <c r="D50" s="39">
        <v>1</v>
      </c>
      <c r="E50" s="39">
        <v>1</v>
      </c>
      <c r="F50" s="39">
        <v>2</v>
      </c>
      <c r="G50" s="39">
        <v>3</v>
      </c>
      <c r="H50" s="39">
        <v>5</v>
      </c>
      <c r="I50" s="39">
        <v>1</v>
      </c>
      <c r="J50" s="42"/>
      <c r="K50" s="23">
        <v>-37.909999999999997</v>
      </c>
      <c r="L50" s="23"/>
      <c r="M50" s="25">
        <f>L50+K50*$M$2</f>
        <v>-265.37</v>
      </c>
    </row>
    <row r="51" spans="2:13">
      <c r="B51" s="54"/>
      <c r="C51" s="39">
        <v>1</v>
      </c>
      <c r="D51" s="39">
        <v>1</v>
      </c>
      <c r="E51" s="39">
        <v>1</v>
      </c>
      <c r="F51" s="39">
        <v>2</v>
      </c>
      <c r="G51" s="39">
        <v>2</v>
      </c>
      <c r="H51" s="39">
        <v>6</v>
      </c>
      <c r="I51" s="39">
        <v>1</v>
      </c>
      <c r="J51" s="42"/>
      <c r="K51" s="23">
        <v>-40.53</v>
      </c>
      <c r="L51" s="23"/>
      <c r="M51" s="25">
        <f>L51+K51*$M$2</f>
        <v>-283.71000000000004</v>
      </c>
    </row>
    <row r="52" spans="2:13">
      <c r="B52" s="54"/>
      <c r="C52" s="39">
        <v>1</v>
      </c>
      <c r="D52" s="39">
        <v>1</v>
      </c>
      <c r="E52" s="39">
        <v>1</v>
      </c>
      <c r="F52" s="39">
        <v>2</v>
      </c>
      <c r="G52" s="39">
        <v>2</v>
      </c>
      <c r="H52" s="39">
        <v>5</v>
      </c>
      <c r="I52" s="39">
        <v>2</v>
      </c>
      <c r="J52" s="42"/>
      <c r="K52" s="23">
        <v>-41.4</v>
      </c>
      <c r="L52" s="23"/>
      <c r="M52" s="25">
        <f>L52+K52*$M$2</f>
        <v>-289.8</v>
      </c>
    </row>
    <row r="53" spans="2:13">
      <c r="B53" s="54" t="s">
        <v>43</v>
      </c>
      <c r="C53" s="40"/>
      <c r="D53" s="40"/>
      <c r="E53" s="40"/>
      <c r="F53" s="40"/>
      <c r="G53" s="40"/>
      <c r="H53" s="40"/>
      <c r="I53" s="40"/>
      <c r="J53" s="42"/>
      <c r="K53" s="22"/>
      <c r="L53" s="22"/>
      <c r="M53" s="25">
        <f>L53+K53*$M$2</f>
        <v>0</v>
      </c>
    </row>
    <row r="54" spans="2:13">
      <c r="B54" s="54"/>
      <c r="C54" s="40"/>
      <c r="D54" s="40"/>
      <c r="E54" s="40"/>
      <c r="F54" s="40"/>
      <c r="G54" s="40"/>
      <c r="H54" s="40"/>
      <c r="I54" s="40"/>
      <c r="J54" s="42"/>
      <c r="K54" s="22"/>
      <c r="L54" s="22"/>
      <c r="M54" s="25">
        <f>L54+K54*$M$2</f>
        <v>0</v>
      </c>
    </row>
    <row r="55" spans="2:13">
      <c r="B55" s="54"/>
      <c r="C55" s="40"/>
      <c r="D55" s="40"/>
      <c r="E55" s="40"/>
      <c r="F55" s="40"/>
      <c r="G55" s="40"/>
      <c r="H55" s="40"/>
      <c r="I55" s="40"/>
      <c r="J55" s="42"/>
      <c r="K55" s="22"/>
      <c r="L55" s="22"/>
      <c r="M55" s="25">
        <f>L55+K55*$M$2</f>
        <v>0</v>
      </c>
    </row>
    <row r="56" spans="2:13">
      <c r="B56" s="54"/>
      <c r="C56" s="40"/>
      <c r="D56" s="40"/>
      <c r="E56" s="40"/>
      <c r="F56" s="40"/>
      <c r="G56" s="40"/>
      <c r="H56" s="40"/>
      <c r="I56" s="40"/>
      <c r="J56" s="42"/>
      <c r="K56" s="22"/>
      <c r="L56" s="22"/>
      <c r="M56" s="25">
        <f>L56+K56*$M$2</f>
        <v>0</v>
      </c>
    </row>
    <row r="57" spans="2:13">
      <c r="B57" s="54"/>
      <c r="C57" s="40"/>
      <c r="D57" s="40"/>
      <c r="E57" s="40"/>
      <c r="F57" s="40"/>
      <c r="G57" s="40"/>
      <c r="H57" s="40"/>
      <c r="I57" s="40"/>
      <c r="J57" s="42"/>
      <c r="K57" s="22"/>
      <c r="L57" s="22"/>
      <c r="M57" s="25">
        <f>L57+K57*$M$2</f>
        <v>0</v>
      </c>
    </row>
    <row r="58" spans="2:13">
      <c r="B58" s="54"/>
      <c r="C58" s="40"/>
      <c r="D58" s="40"/>
      <c r="E58" s="40"/>
      <c r="F58" s="40"/>
      <c r="G58" s="40"/>
      <c r="H58" s="40"/>
      <c r="I58" s="40"/>
      <c r="J58" s="42"/>
      <c r="K58" s="22"/>
      <c r="L58" s="22"/>
      <c r="M58" s="25">
        <f>L58+K58*$M$2</f>
        <v>0</v>
      </c>
    </row>
    <row r="59" spans="2:13">
      <c r="B59" s="54"/>
      <c r="C59" s="40"/>
      <c r="D59" s="40"/>
      <c r="E59" s="40"/>
      <c r="F59" s="40"/>
      <c r="G59" s="40"/>
      <c r="H59" s="40"/>
      <c r="I59" s="40"/>
      <c r="J59" s="42"/>
      <c r="K59" s="22"/>
      <c r="L59" s="22"/>
      <c r="M59" s="25">
        <f>L59+K59*$M$2</f>
        <v>0</v>
      </c>
    </row>
    <row r="60" spans="2:13">
      <c r="B60" s="54" t="s">
        <v>44</v>
      </c>
      <c r="C60" s="39"/>
      <c r="D60" s="39"/>
      <c r="E60" s="39"/>
      <c r="F60" s="39"/>
      <c r="G60" s="39"/>
      <c r="H60" s="39"/>
      <c r="I60" s="39"/>
      <c r="J60" s="42"/>
      <c r="K60" s="23"/>
      <c r="L60" s="23"/>
      <c r="M60" s="25">
        <f>L60+K60*$M$2</f>
        <v>0</v>
      </c>
    </row>
    <row r="61" spans="2:13">
      <c r="B61" s="54"/>
      <c r="C61" s="39"/>
      <c r="D61" s="39"/>
      <c r="E61" s="39"/>
      <c r="F61" s="39"/>
      <c r="G61" s="39"/>
      <c r="H61" s="39"/>
      <c r="I61" s="39"/>
      <c r="J61" s="42"/>
      <c r="K61" s="23"/>
      <c r="L61" s="23"/>
      <c r="M61" s="25">
        <f>L61+K61*$M$2</f>
        <v>0</v>
      </c>
    </row>
    <row r="62" spans="2:13">
      <c r="B62" s="54"/>
      <c r="C62" s="39"/>
      <c r="D62" s="39"/>
      <c r="E62" s="39"/>
      <c r="F62" s="39"/>
      <c r="G62" s="39"/>
      <c r="H62" s="39"/>
      <c r="I62" s="39"/>
      <c r="J62" s="42"/>
      <c r="K62" s="23"/>
      <c r="L62" s="23"/>
      <c r="M62" s="25">
        <f>L62+K62*$M$2</f>
        <v>0</v>
      </c>
    </row>
    <row r="63" spans="2:13">
      <c r="B63" s="54"/>
      <c r="C63" s="39"/>
      <c r="D63" s="39"/>
      <c r="E63" s="39"/>
      <c r="F63" s="39"/>
      <c r="G63" s="39"/>
      <c r="H63" s="39"/>
      <c r="I63" s="39"/>
      <c r="J63" s="42"/>
      <c r="K63" s="23"/>
      <c r="L63" s="23"/>
      <c r="M63" s="25">
        <f>L63+K63*$M$2</f>
        <v>0</v>
      </c>
    </row>
    <row r="64" spans="2:13">
      <c r="B64" s="54"/>
      <c r="C64" s="39"/>
      <c r="D64" s="39"/>
      <c r="E64" s="39"/>
      <c r="F64" s="39"/>
      <c r="G64" s="39"/>
      <c r="H64" s="39"/>
      <c r="I64" s="39"/>
      <c r="J64" s="42"/>
      <c r="K64" s="23"/>
      <c r="L64" s="23"/>
      <c r="M64" s="25">
        <f>L64+K64*$M$2</f>
        <v>0</v>
      </c>
    </row>
    <row r="65" spans="2:13">
      <c r="B65" s="54"/>
      <c r="C65" s="39"/>
      <c r="D65" s="39"/>
      <c r="E65" s="39"/>
      <c r="F65" s="39"/>
      <c r="G65" s="39"/>
      <c r="H65" s="39"/>
      <c r="I65" s="39"/>
      <c r="J65" s="42"/>
      <c r="K65" s="23"/>
      <c r="L65" s="23"/>
      <c r="M65" s="25">
        <f>L65+K65*$M$2</f>
        <v>0</v>
      </c>
    </row>
    <row r="66" spans="2:13">
      <c r="B66" s="54"/>
      <c r="C66" s="39"/>
      <c r="D66" s="39"/>
      <c r="E66" s="39"/>
      <c r="F66" s="39"/>
      <c r="G66" s="39"/>
      <c r="H66" s="39"/>
      <c r="I66" s="39"/>
      <c r="J66" s="42"/>
      <c r="K66" s="23"/>
      <c r="L66" s="23"/>
      <c r="M66" s="25">
        <f>L66+K66*$M$2</f>
        <v>0</v>
      </c>
    </row>
    <row r="67" spans="2:13">
      <c r="B67" s="54" t="s">
        <v>45</v>
      </c>
      <c r="C67" s="40"/>
      <c r="D67" s="40"/>
      <c r="E67" s="40"/>
      <c r="F67" s="40"/>
      <c r="G67" s="40"/>
      <c r="H67" s="40"/>
      <c r="I67" s="40"/>
      <c r="J67" s="42"/>
      <c r="K67" s="22"/>
      <c r="L67" s="22"/>
      <c r="M67" s="25">
        <f>L67+K67*$M$2</f>
        <v>0</v>
      </c>
    </row>
    <row r="68" spans="2:13">
      <c r="B68" s="54"/>
      <c r="C68" s="40"/>
      <c r="D68" s="40"/>
      <c r="E68" s="40"/>
      <c r="F68" s="40"/>
      <c r="G68" s="40"/>
      <c r="H68" s="40"/>
      <c r="I68" s="40"/>
      <c r="J68" s="42"/>
      <c r="K68" s="22"/>
      <c r="L68" s="22"/>
      <c r="M68" s="25">
        <f t="shared" ref="M68:M101" si="0">L68+K68*$M$2</f>
        <v>0</v>
      </c>
    </row>
    <row r="69" spans="2:13">
      <c r="B69" s="54"/>
      <c r="C69" s="40"/>
      <c r="D69" s="40"/>
      <c r="E69" s="40"/>
      <c r="F69" s="40"/>
      <c r="G69" s="40"/>
      <c r="H69" s="40"/>
      <c r="I69" s="40"/>
      <c r="J69" s="42"/>
      <c r="K69" s="22"/>
      <c r="L69" s="22"/>
      <c r="M69" s="25">
        <f t="shared" si="0"/>
        <v>0</v>
      </c>
    </row>
    <row r="70" spans="2:13">
      <c r="B70" s="54"/>
      <c r="C70" s="40"/>
      <c r="D70" s="40"/>
      <c r="E70" s="40"/>
      <c r="F70" s="40"/>
      <c r="G70" s="40"/>
      <c r="H70" s="40"/>
      <c r="I70" s="40"/>
      <c r="J70" s="42"/>
      <c r="K70" s="22"/>
      <c r="L70" s="22"/>
      <c r="M70" s="25">
        <f t="shared" si="0"/>
        <v>0</v>
      </c>
    </row>
    <row r="71" spans="2:13">
      <c r="B71" s="54"/>
      <c r="C71" s="40"/>
      <c r="D71" s="40"/>
      <c r="E71" s="40"/>
      <c r="F71" s="40"/>
      <c r="G71" s="40"/>
      <c r="H71" s="40"/>
      <c r="I71" s="40"/>
      <c r="J71" s="42"/>
      <c r="K71" s="22"/>
      <c r="L71" s="22"/>
      <c r="M71" s="25">
        <f t="shared" si="0"/>
        <v>0</v>
      </c>
    </row>
    <row r="72" spans="2:13">
      <c r="B72" s="54"/>
      <c r="C72" s="40"/>
      <c r="D72" s="40"/>
      <c r="E72" s="40"/>
      <c r="F72" s="40"/>
      <c r="G72" s="40"/>
      <c r="H72" s="40"/>
      <c r="I72" s="40"/>
      <c r="J72" s="42"/>
      <c r="K72" s="22"/>
      <c r="L72" s="22"/>
      <c r="M72" s="25">
        <f t="shared" si="0"/>
        <v>0</v>
      </c>
    </row>
    <row r="73" spans="2:13">
      <c r="B73" s="54"/>
      <c r="C73" s="40"/>
      <c r="D73" s="40"/>
      <c r="E73" s="40"/>
      <c r="F73" s="40"/>
      <c r="G73" s="40"/>
      <c r="H73" s="40"/>
      <c r="I73" s="40"/>
      <c r="J73" s="42"/>
      <c r="K73" s="22"/>
      <c r="L73" s="22"/>
      <c r="M73" s="25">
        <f t="shared" si="0"/>
        <v>0</v>
      </c>
    </row>
    <row r="74" spans="2:13">
      <c r="B74" s="54" t="s">
        <v>55</v>
      </c>
      <c r="C74" s="39"/>
      <c r="D74" s="39"/>
      <c r="E74" s="39"/>
      <c r="F74" s="39"/>
      <c r="G74" s="39"/>
      <c r="H74" s="39"/>
      <c r="I74" s="39"/>
      <c r="J74" s="42"/>
      <c r="K74" s="23"/>
      <c r="L74" s="23"/>
      <c r="M74" s="25">
        <f t="shared" si="0"/>
        <v>0</v>
      </c>
    </row>
    <row r="75" spans="2:13">
      <c r="B75" s="54"/>
      <c r="C75" s="39"/>
      <c r="D75" s="39"/>
      <c r="E75" s="39"/>
      <c r="F75" s="39"/>
      <c r="G75" s="39"/>
      <c r="H75" s="39"/>
      <c r="I75" s="39"/>
      <c r="J75" s="42"/>
      <c r="K75" s="23"/>
      <c r="L75" s="23"/>
      <c r="M75" s="25">
        <f t="shared" si="0"/>
        <v>0</v>
      </c>
    </row>
    <row r="76" spans="2:13">
      <c r="B76" s="54"/>
      <c r="C76" s="39"/>
      <c r="D76" s="39"/>
      <c r="E76" s="39"/>
      <c r="F76" s="39"/>
      <c r="G76" s="39"/>
      <c r="H76" s="39"/>
      <c r="I76" s="39"/>
      <c r="J76" s="42"/>
      <c r="K76" s="23"/>
      <c r="L76" s="23"/>
      <c r="M76" s="25">
        <f t="shared" si="0"/>
        <v>0</v>
      </c>
    </row>
    <row r="77" spans="2:13">
      <c r="B77" s="54"/>
      <c r="C77" s="39"/>
      <c r="D77" s="39"/>
      <c r="E77" s="39"/>
      <c r="F77" s="39"/>
      <c r="G77" s="39"/>
      <c r="H77" s="39"/>
      <c r="I77" s="39"/>
      <c r="J77" s="42"/>
      <c r="K77" s="23"/>
      <c r="L77" s="23"/>
      <c r="M77" s="25">
        <f t="shared" si="0"/>
        <v>0</v>
      </c>
    </row>
    <row r="78" spans="2:13">
      <c r="B78" s="54"/>
      <c r="C78" s="39"/>
      <c r="D78" s="39"/>
      <c r="E78" s="39"/>
      <c r="F78" s="39"/>
      <c r="G78" s="39"/>
      <c r="H78" s="39"/>
      <c r="I78" s="39"/>
      <c r="J78" s="42"/>
      <c r="K78" s="23"/>
      <c r="L78" s="23"/>
      <c r="M78" s="25">
        <f t="shared" si="0"/>
        <v>0</v>
      </c>
    </row>
    <row r="79" spans="2:13">
      <c r="B79" s="54"/>
      <c r="C79" s="39"/>
      <c r="D79" s="39"/>
      <c r="E79" s="39"/>
      <c r="F79" s="39"/>
      <c r="G79" s="39"/>
      <c r="H79" s="39"/>
      <c r="I79" s="39"/>
      <c r="J79" s="42"/>
      <c r="K79" s="23"/>
      <c r="L79" s="23"/>
      <c r="M79" s="25">
        <f t="shared" si="0"/>
        <v>0</v>
      </c>
    </row>
    <row r="80" spans="2:13">
      <c r="B80" s="54"/>
      <c r="C80" s="39"/>
      <c r="D80" s="39"/>
      <c r="E80" s="39"/>
      <c r="F80" s="39"/>
      <c r="G80" s="39"/>
      <c r="H80" s="39"/>
      <c r="I80" s="39"/>
      <c r="J80" s="42"/>
      <c r="K80" s="23"/>
      <c r="L80" s="23"/>
      <c r="M80" s="25">
        <f t="shared" si="0"/>
        <v>0</v>
      </c>
    </row>
    <row r="81" spans="2:13">
      <c r="B81" s="54" t="s">
        <v>56</v>
      </c>
      <c r="C81" s="40"/>
      <c r="D81" s="40"/>
      <c r="E81" s="40"/>
      <c r="F81" s="40"/>
      <c r="G81" s="40"/>
      <c r="H81" s="40"/>
      <c r="I81" s="40"/>
      <c r="J81" s="42"/>
      <c r="K81" s="22"/>
      <c r="L81" s="22"/>
      <c r="M81" s="25">
        <f t="shared" si="0"/>
        <v>0</v>
      </c>
    </row>
    <row r="82" spans="2:13">
      <c r="B82" s="54"/>
      <c r="C82" s="40"/>
      <c r="D82" s="40"/>
      <c r="E82" s="40"/>
      <c r="F82" s="40"/>
      <c r="G82" s="40"/>
      <c r="H82" s="40"/>
      <c r="I82" s="40"/>
      <c r="J82" s="42"/>
      <c r="K82" s="22"/>
      <c r="L82" s="22"/>
      <c r="M82" s="25">
        <f t="shared" si="0"/>
        <v>0</v>
      </c>
    </row>
    <row r="83" spans="2:13">
      <c r="B83" s="54"/>
      <c r="C83" s="40"/>
      <c r="D83" s="40"/>
      <c r="E83" s="40"/>
      <c r="F83" s="40"/>
      <c r="G83" s="40"/>
      <c r="H83" s="40"/>
      <c r="I83" s="40"/>
      <c r="J83" s="42"/>
      <c r="K83" s="22"/>
      <c r="L83" s="22"/>
      <c r="M83" s="25">
        <f t="shared" si="0"/>
        <v>0</v>
      </c>
    </row>
    <row r="84" spans="2:13">
      <c r="B84" s="54"/>
      <c r="C84" s="40"/>
      <c r="D84" s="40"/>
      <c r="E84" s="40"/>
      <c r="F84" s="40"/>
      <c r="G84" s="40"/>
      <c r="H84" s="40"/>
      <c r="I84" s="40"/>
      <c r="J84" s="42"/>
      <c r="K84" s="22"/>
      <c r="L84" s="22"/>
      <c r="M84" s="25">
        <f t="shared" si="0"/>
        <v>0</v>
      </c>
    </row>
    <row r="85" spans="2:13">
      <c r="B85" s="54"/>
      <c r="C85" s="40"/>
      <c r="D85" s="40"/>
      <c r="E85" s="40"/>
      <c r="F85" s="40"/>
      <c r="G85" s="40"/>
      <c r="H85" s="40"/>
      <c r="I85" s="40"/>
      <c r="J85" s="42"/>
      <c r="K85" s="22"/>
      <c r="L85" s="22"/>
      <c r="M85" s="25">
        <f t="shared" si="0"/>
        <v>0</v>
      </c>
    </row>
    <row r="86" spans="2:13">
      <c r="B86" s="54"/>
      <c r="C86" s="40"/>
      <c r="D86" s="40"/>
      <c r="E86" s="40"/>
      <c r="F86" s="40"/>
      <c r="G86" s="40"/>
      <c r="H86" s="40"/>
      <c r="I86" s="40"/>
      <c r="J86" s="42"/>
      <c r="K86" s="22"/>
      <c r="L86" s="22"/>
      <c r="M86" s="25">
        <f t="shared" si="0"/>
        <v>0</v>
      </c>
    </row>
    <row r="87" spans="2:13">
      <c r="B87" s="54"/>
      <c r="C87" s="40"/>
      <c r="D87" s="40"/>
      <c r="E87" s="40"/>
      <c r="F87" s="40"/>
      <c r="G87" s="40"/>
      <c r="H87" s="40"/>
      <c r="I87" s="40"/>
      <c r="J87" s="42"/>
      <c r="K87" s="22"/>
      <c r="L87" s="22"/>
      <c r="M87" s="25">
        <f t="shared" si="0"/>
        <v>0</v>
      </c>
    </row>
    <row r="88" spans="2:13">
      <c r="B88" s="54" t="s">
        <v>57</v>
      </c>
      <c r="C88" s="39"/>
      <c r="D88" s="39"/>
      <c r="E88" s="39"/>
      <c r="F88" s="39"/>
      <c r="G88" s="39"/>
      <c r="H88" s="39"/>
      <c r="I88" s="39"/>
      <c r="J88" s="42"/>
      <c r="K88" s="23"/>
      <c r="L88" s="23"/>
      <c r="M88" s="25">
        <f t="shared" si="0"/>
        <v>0</v>
      </c>
    </row>
    <row r="89" spans="2:13">
      <c r="B89" s="54"/>
      <c r="C89" s="39"/>
      <c r="D89" s="39"/>
      <c r="E89" s="39"/>
      <c r="F89" s="39"/>
      <c r="G89" s="39"/>
      <c r="H89" s="39"/>
      <c r="I89" s="39"/>
      <c r="J89" s="42"/>
      <c r="K89" s="23"/>
      <c r="L89" s="23"/>
      <c r="M89" s="25">
        <f t="shared" si="0"/>
        <v>0</v>
      </c>
    </row>
    <row r="90" spans="2:13">
      <c r="B90" s="54"/>
      <c r="C90" s="39"/>
      <c r="D90" s="39"/>
      <c r="E90" s="39"/>
      <c r="F90" s="39"/>
      <c r="G90" s="39"/>
      <c r="H90" s="39"/>
      <c r="I90" s="39"/>
      <c r="J90" s="42"/>
      <c r="K90" s="23"/>
      <c r="L90" s="23"/>
      <c r="M90" s="25">
        <f t="shared" si="0"/>
        <v>0</v>
      </c>
    </row>
    <row r="91" spans="2:13">
      <c r="B91" s="54"/>
      <c r="C91" s="39"/>
      <c r="D91" s="39"/>
      <c r="E91" s="39"/>
      <c r="F91" s="39"/>
      <c r="G91" s="39"/>
      <c r="H91" s="39"/>
      <c r="I91" s="39"/>
      <c r="J91" s="42"/>
      <c r="K91" s="23"/>
      <c r="L91" s="23"/>
      <c r="M91" s="25">
        <f t="shared" si="0"/>
        <v>0</v>
      </c>
    </row>
    <row r="92" spans="2:13">
      <c r="B92" s="54"/>
      <c r="C92" s="39"/>
      <c r="D92" s="39"/>
      <c r="E92" s="39"/>
      <c r="F92" s="39"/>
      <c r="G92" s="39"/>
      <c r="H92" s="39"/>
      <c r="I92" s="39"/>
      <c r="J92" s="42"/>
      <c r="K92" s="23"/>
      <c r="L92" s="23"/>
      <c r="M92" s="25">
        <f t="shared" si="0"/>
        <v>0</v>
      </c>
    </row>
    <row r="93" spans="2:13">
      <c r="B93" s="54"/>
      <c r="C93" s="39"/>
      <c r="D93" s="39"/>
      <c r="E93" s="39"/>
      <c r="F93" s="39"/>
      <c r="G93" s="39"/>
      <c r="H93" s="39"/>
      <c r="I93" s="39"/>
      <c r="J93" s="42"/>
      <c r="K93" s="23"/>
      <c r="L93" s="23"/>
      <c r="M93" s="25">
        <f t="shared" si="0"/>
        <v>0</v>
      </c>
    </row>
    <row r="94" spans="2:13">
      <c r="B94" s="54"/>
      <c r="C94" s="39"/>
      <c r="D94" s="39"/>
      <c r="E94" s="39"/>
      <c r="F94" s="39"/>
      <c r="G94" s="39"/>
      <c r="H94" s="39"/>
      <c r="I94" s="39"/>
      <c r="J94" s="42"/>
      <c r="K94" s="23"/>
      <c r="L94" s="23"/>
      <c r="M94" s="25">
        <f t="shared" si="0"/>
        <v>0</v>
      </c>
    </row>
    <row r="95" spans="2:13">
      <c r="B95" s="54" t="s">
        <v>58</v>
      </c>
      <c r="C95" s="40"/>
      <c r="D95" s="40"/>
      <c r="E95" s="40"/>
      <c r="F95" s="40"/>
      <c r="G95" s="40"/>
      <c r="H95" s="40"/>
      <c r="I95" s="40"/>
      <c r="J95" s="42"/>
      <c r="K95" s="22"/>
      <c r="L95" s="22"/>
      <c r="M95" s="25">
        <f t="shared" si="0"/>
        <v>0</v>
      </c>
    </row>
    <row r="96" spans="2:13">
      <c r="B96" s="54"/>
      <c r="C96" s="40"/>
      <c r="D96" s="40"/>
      <c r="E96" s="40"/>
      <c r="F96" s="40"/>
      <c r="G96" s="40"/>
      <c r="H96" s="40"/>
      <c r="I96" s="40"/>
      <c r="J96" s="42"/>
      <c r="K96" s="22"/>
      <c r="L96" s="22"/>
      <c r="M96" s="25">
        <f t="shared" si="0"/>
        <v>0</v>
      </c>
    </row>
    <row r="97" spans="2:13">
      <c r="B97" s="54"/>
      <c r="C97" s="40"/>
      <c r="D97" s="40"/>
      <c r="E97" s="40"/>
      <c r="F97" s="40"/>
      <c r="G97" s="40"/>
      <c r="H97" s="40"/>
      <c r="I97" s="40"/>
      <c r="J97" s="42"/>
      <c r="K97" s="22"/>
      <c r="L97" s="22"/>
      <c r="M97" s="25">
        <f t="shared" si="0"/>
        <v>0</v>
      </c>
    </row>
    <row r="98" spans="2:13">
      <c r="B98" s="54"/>
      <c r="C98" s="40"/>
      <c r="D98" s="40"/>
      <c r="E98" s="40"/>
      <c r="F98" s="40"/>
      <c r="G98" s="40"/>
      <c r="H98" s="40"/>
      <c r="I98" s="40"/>
      <c r="J98" s="42"/>
      <c r="K98" s="22"/>
      <c r="L98" s="22"/>
      <c r="M98" s="25">
        <f t="shared" si="0"/>
        <v>0</v>
      </c>
    </row>
    <row r="99" spans="2:13">
      <c r="B99" s="54"/>
      <c r="C99" s="40"/>
      <c r="D99" s="40"/>
      <c r="E99" s="40"/>
      <c r="F99" s="40"/>
      <c r="G99" s="40"/>
      <c r="H99" s="40"/>
      <c r="I99" s="40"/>
      <c r="J99" s="42"/>
      <c r="K99" s="22"/>
      <c r="L99" s="22"/>
      <c r="M99" s="25">
        <f t="shared" si="0"/>
        <v>0</v>
      </c>
    </row>
    <row r="100" spans="2:13">
      <c r="B100" s="54"/>
      <c r="C100" s="40"/>
      <c r="D100" s="40"/>
      <c r="E100" s="40"/>
      <c r="F100" s="40"/>
      <c r="G100" s="40"/>
      <c r="H100" s="40"/>
      <c r="I100" s="40"/>
      <c r="J100" s="42"/>
      <c r="K100" s="22"/>
      <c r="L100" s="22"/>
      <c r="M100" s="25">
        <f t="shared" si="0"/>
        <v>0</v>
      </c>
    </row>
    <row r="101" spans="2:13">
      <c r="B101" s="54"/>
      <c r="C101" s="40"/>
      <c r="D101" s="40"/>
      <c r="E101" s="40"/>
      <c r="F101" s="40"/>
      <c r="G101" s="40"/>
      <c r="H101" s="40"/>
      <c r="I101" s="40"/>
      <c r="J101" s="42"/>
      <c r="K101" s="22"/>
      <c r="L101" s="22"/>
      <c r="M101" s="25">
        <f t="shared" si="0"/>
        <v>0</v>
      </c>
    </row>
    <row r="102" spans="2:13">
      <c r="B102" s="54" t="s">
        <v>59</v>
      </c>
      <c r="C102" s="39"/>
      <c r="D102" s="39"/>
      <c r="E102" s="39"/>
      <c r="F102" s="39"/>
      <c r="G102" s="39"/>
      <c r="H102" s="39"/>
      <c r="I102" s="39"/>
      <c r="J102" s="42"/>
      <c r="K102" s="23"/>
      <c r="L102" s="23"/>
      <c r="M102" s="25">
        <f>L102+K102*$M$2</f>
        <v>0</v>
      </c>
    </row>
    <row r="103" spans="2:13">
      <c r="B103" s="54"/>
      <c r="C103" s="39"/>
      <c r="D103" s="39"/>
      <c r="E103" s="39"/>
      <c r="F103" s="39"/>
      <c r="G103" s="39"/>
      <c r="H103" s="39"/>
      <c r="I103" s="39"/>
      <c r="J103" s="42"/>
      <c r="K103" s="23"/>
      <c r="L103" s="23"/>
      <c r="M103" s="25">
        <f>L103+K103*$M$2</f>
        <v>0</v>
      </c>
    </row>
    <row r="104" spans="2:13">
      <c r="B104" s="54"/>
      <c r="C104" s="39"/>
      <c r="D104" s="39"/>
      <c r="E104" s="39"/>
      <c r="F104" s="39"/>
      <c r="G104" s="39"/>
      <c r="H104" s="39"/>
      <c r="I104" s="39"/>
      <c r="J104" s="42"/>
      <c r="K104" s="23"/>
      <c r="L104" s="23"/>
      <c r="M104" s="25">
        <f>L104+K104*$M$2</f>
        <v>0</v>
      </c>
    </row>
    <row r="105" spans="2:13">
      <c r="B105" s="54"/>
      <c r="C105" s="39"/>
      <c r="D105" s="39"/>
      <c r="E105" s="39"/>
      <c r="F105" s="39"/>
      <c r="G105" s="39"/>
      <c r="H105" s="39"/>
      <c r="I105" s="39"/>
      <c r="J105" s="42"/>
      <c r="K105" s="23"/>
      <c r="L105" s="23"/>
      <c r="M105" s="25">
        <f>L105+K105*$M$2</f>
        <v>0</v>
      </c>
    </row>
    <row r="106" spans="2:13">
      <c r="B106" s="54"/>
      <c r="C106" s="39"/>
      <c r="D106" s="39"/>
      <c r="E106" s="39"/>
      <c r="F106" s="39"/>
      <c r="G106" s="39"/>
      <c r="H106" s="39"/>
      <c r="I106" s="39"/>
      <c r="J106" s="42"/>
      <c r="K106" s="23"/>
      <c r="L106" s="23"/>
      <c r="M106" s="25">
        <f>L106+K106*$M$2</f>
        <v>0</v>
      </c>
    </row>
    <row r="107" spans="2:13">
      <c r="B107" s="54"/>
      <c r="C107" s="39"/>
      <c r="D107" s="39"/>
      <c r="E107" s="39"/>
      <c r="F107" s="39"/>
      <c r="G107" s="39"/>
      <c r="H107" s="39"/>
      <c r="I107" s="39"/>
      <c r="J107" s="42"/>
      <c r="K107" s="23"/>
      <c r="L107" s="23"/>
      <c r="M107" s="25">
        <f>L107+K107*$M$2</f>
        <v>0</v>
      </c>
    </row>
    <row r="108" spans="2:13">
      <c r="B108" s="54"/>
      <c r="C108" s="39"/>
      <c r="D108" s="39"/>
      <c r="E108" s="39"/>
      <c r="F108" s="39"/>
      <c r="G108" s="39"/>
      <c r="H108" s="39"/>
      <c r="I108" s="39"/>
      <c r="J108" s="42"/>
      <c r="K108" s="23"/>
      <c r="L108" s="23"/>
      <c r="M108" s="25">
        <f>L108+K108*$M$2</f>
        <v>0</v>
      </c>
    </row>
    <row r="109" spans="2:13">
      <c r="B109" s="54" t="s">
        <v>60</v>
      </c>
      <c r="C109" s="40"/>
      <c r="D109" s="40"/>
      <c r="E109" s="40"/>
      <c r="F109" s="40"/>
      <c r="G109" s="40"/>
      <c r="H109" s="40"/>
      <c r="I109" s="40"/>
      <c r="J109" s="42"/>
      <c r="K109" s="22"/>
      <c r="L109" s="22"/>
      <c r="M109" s="25">
        <f>L109+K109*$M$2</f>
        <v>0</v>
      </c>
    </row>
    <row r="110" spans="2:13">
      <c r="B110" s="54"/>
      <c r="C110" s="40"/>
      <c r="D110" s="40"/>
      <c r="E110" s="40"/>
      <c r="F110" s="40"/>
      <c r="G110" s="40"/>
      <c r="H110" s="40"/>
      <c r="I110" s="40"/>
      <c r="J110" s="42"/>
      <c r="K110" s="22"/>
      <c r="L110" s="22"/>
      <c r="M110" s="25">
        <f>L110+K110*$M$2</f>
        <v>0</v>
      </c>
    </row>
    <row r="111" spans="2:13">
      <c r="B111" s="54"/>
      <c r="C111" s="40"/>
      <c r="D111" s="40"/>
      <c r="E111" s="40"/>
      <c r="F111" s="40"/>
      <c r="G111" s="40"/>
      <c r="H111" s="40"/>
      <c r="I111" s="40"/>
      <c r="J111" s="42"/>
      <c r="K111" s="22"/>
      <c r="L111" s="22"/>
      <c r="M111" s="25">
        <f>L111+K111*$M$2</f>
        <v>0</v>
      </c>
    </row>
    <row r="112" spans="2:13">
      <c r="B112" s="54"/>
      <c r="C112" s="40"/>
      <c r="D112" s="40"/>
      <c r="E112" s="40"/>
      <c r="F112" s="40"/>
      <c r="G112" s="40"/>
      <c r="H112" s="40"/>
      <c r="I112" s="40"/>
      <c r="J112" s="42"/>
      <c r="K112" s="22"/>
      <c r="L112" s="22"/>
      <c r="M112" s="25">
        <f>L112+K112*$M$2</f>
        <v>0</v>
      </c>
    </row>
    <row r="113" spans="2:13">
      <c r="B113" s="54"/>
      <c r="C113" s="40"/>
      <c r="D113" s="40"/>
      <c r="E113" s="40"/>
      <c r="F113" s="40"/>
      <c r="G113" s="40"/>
      <c r="H113" s="40"/>
      <c r="I113" s="40"/>
      <c r="J113" s="42"/>
      <c r="K113" s="22"/>
      <c r="L113" s="22"/>
      <c r="M113" s="25">
        <f>L113+K113*$M$2</f>
        <v>0</v>
      </c>
    </row>
    <row r="114" spans="2:13">
      <c r="B114" s="54"/>
      <c r="C114" s="40"/>
      <c r="D114" s="40"/>
      <c r="E114" s="40"/>
      <c r="F114" s="40"/>
      <c r="G114" s="40"/>
      <c r="H114" s="40"/>
      <c r="I114" s="40"/>
      <c r="J114" s="42"/>
      <c r="K114" s="22"/>
      <c r="L114" s="22"/>
      <c r="M114" s="25">
        <f>L114+K114*$M$2</f>
        <v>0</v>
      </c>
    </row>
    <row r="115" spans="2:13">
      <c r="B115" s="54"/>
      <c r="C115" s="40"/>
      <c r="D115" s="40"/>
      <c r="E115" s="40"/>
      <c r="F115" s="40"/>
      <c r="G115" s="40"/>
      <c r="H115" s="40"/>
      <c r="I115" s="40"/>
      <c r="J115" s="42"/>
      <c r="K115" s="22"/>
      <c r="L115" s="22"/>
      <c r="M115" s="25">
        <f>L115+K115*$M$2</f>
        <v>0</v>
      </c>
    </row>
  </sheetData>
  <mergeCells count="16">
    <mergeCell ref="B88:B94"/>
    <mergeCell ref="B95:B101"/>
    <mergeCell ref="B102:B108"/>
    <mergeCell ref="B109:B115"/>
    <mergeCell ref="B46:B52"/>
    <mergeCell ref="B53:B59"/>
    <mergeCell ref="B60:B66"/>
    <mergeCell ref="B67:B73"/>
    <mergeCell ref="B74:B80"/>
    <mergeCell ref="B81:B87"/>
    <mergeCell ref="B4:B10"/>
    <mergeCell ref="B11:B17"/>
    <mergeCell ref="B18:B24"/>
    <mergeCell ref="B25:B31"/>
    <mergeCell ref="B32:B38"/>
    <mergeCell ref="B39:B45"/>
  </mergeCells>
  <phoneticPr fontId="9" type="noConversion"/>
  <conditionalFormatting sqref="L4:L115">
    <cfRule type="cellIs" dxfId="5" priority="6" operator="lessThan">
      <formula>$N$2</formula>
    </cfRule>
  </conditionalFormatting>
  <conditionalFormatting sqref="K4:K157">
    <cfRule type="cellIs" dxfId="4" priority="5" operator="lessThan">
      <formula>$N$2</formula>
    </cfRule>
  </conditionalFormatting>
  <conditionalFormatting sqref="L3">
    <cfRule type="cellIs" dxfId="3" priority="4" operator="lessThan">
      <formula>$N$2</formula>
    </cfRule>
  </conditionalFormatting>
  <conditionalFormatting sqref="K3">
    <cfRule type="cellIs" dxfId="2" priority="3" operator="lessThan">
      <formula>$N$2</formula>
    </cfRule>
  </conditionalFormatting>
  <conditionalFormatting sqref="L3">
    <cfRule type="cellIs" dxfId="1" priority="2" operator="lessThan">
      <formula>$N$2</formula>
    </cfRule>
  </conditionalFormatting>
  <conditionalFormatting sqref="K3">
    <cfRule type="cellIs" dxfId="0" priority="1" operator="lessThan">
      <formula>$N$2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97"/>
  <sheetViews>
    <sheetView workbookViewId="0">
      <selection activeCell="C7" sqref="C7:C497"/>
    </sheetView>
  </sheetViews>
  <sheetFormatPr defaultRowHeight="13.5"/>
  <cols>
    <col min="1" max="1" width="11.44140625" bestFit="1" customWidth="1"/>
    <col min="2" max="2" width="13.5546875" bestFit="1" customWidth="1"/>
    <col min="3" max="3" width="13.5546875" customWidth="1"/>
    <col min="4" max="4" width="12.44140625" bestFit="1" customWidth="1"/>
    <col min="5" max="5" width="48.109375" bestFit="1" customWidth="1"/>
    <col min="6" max="6" width="48.77734375" bestFit="1" customWidth="1"/>
    <col min="7" max="7" width="48.109375" bestFit="1" customWidth="1"/>
    <col min="8" max="8" width="54.5546875" bestFit="1" customWidth="1"/>
    <col min="9" max="9" width="44.77734375" bestFit="1" customWidth="1"/>
    <col min="10" max="10" width="44.21875" bestFit="1" customWidth="1"/>
    <col min="11" max="11" width="53.88671875" bestFit="1" customWidth="1"/>
  </cols>
  <sheetData>
    <row r="1" spans="1:11">
      <c r="A1" t="s">
        <v>63</v>
      </c>
      <c r="B1" t="s">
        <v>64</v>
      </c>
      <c r="D1" t="s">
        <v>65</v>
      </c>
      <c r="E1" t="s">
        <v>66</v>
      </c>
      <c r="F1" t="s">
        <v>66</v>
      </c>
      <c r="G1" t="s">
        <v>66</v>
      </c>
      <c r="H1" t="s">
        <v>66</v>
      </c>
      <c r="I1" t="s">
        <v>66</v>
      </c>
      <c r="J1" t="s">
        <v>66</v>
      </c>
      <c r="K1" t="s">
        <v>66</v>
      </c>
    </row>
    <row r="2" spans="1:11">
      <c r="A2" t="s">
        <v>67</v>
      </c>
      <c r="E2" t="s">
        <v>68</v>
      </c>
      <c r="F2" t="s">
        <v>77</v>
      </c>
      <c r="G2" t="s">
        <v>78</v>
      </c>
      <c r="H2" t="s">
        <v>69</v>
      </c>
      <c r="I2" t="s">
        <v>70</v>
      </c>
      <c r="J2" t="s">
        <v>71</v>
      </c>
      <c r="K2" t="s">
        <v>72</v>
      </c>
    </row>
    <row r="3" spans="1:11">
      <c r="A3" t="s">
        <v>65</v>
      </c>
      <c r="B3" s="55">
        <v>842326.5</v>
      </c>
      <c r="C3" s="55"/>
      <c r="D3" s="55">
        <v>120332.36</v>
      </c>
      <c r="E3" s="55">
        <v>39584.230000000003</v>
      </c>
      <c r="F3" s="55">
        <v>46841.26</v>
      </c>
      <c r="G3" s="55">
        <v>34419.96</v>
      </c>
      <c r="H3" s="55">
        <v>81455.91</v>
      </c>
      <c r="I3" s="55">
        <v>88185.15</v>
      </c>
      <c r="J3" s="55">
        <v>504803.82</v>
      </c>
      <c r="K3" s="55">
        <v>47036.17</v>
      </c>
    </row>
    <row r="4" spans="1:11">
      <c r="A4" t="s">
        <v>73</v>
      </c>
      <c r="B4" s="55">
        <v>3582772.12</v>
      </c>
      <c r="C4" s="55"/>
      <c r="D4" s="55">
        <v>773987.85</v>
      </c>
      <c r="E4" s="55">
        <v>297111.25</v>
      </c>
      <c r="F4" s="55">
        <v>358371.52</v>
      </c>
      <c r="G4" s="55">
        <v>407261.15</v>
      </c>
      <c r="H4" s="55">
        <v>809599.62</v>
      </c>
      <c r="I4" s="55">
        <v>717557.29</v>
      </c>
      <c r="J4" s="55">
        <v>2247324.52</v>
      </c>
      <c r="K4" s="55">
        <v>580689.56999999995</v>
      </c>
    </row>
    <row r="5" spans="1:11">
      <c r="A5" t="s">
        <v>74</v>
      </c>
      <c r="B5">
        <v>0.24</v>
      </c>
      <c r="D5">
        <v>0.13</v>
      </c>
      <c r="E5">
        <v>0.13</v>
      </c>
      <c r="F5">
        <v>0.13</v>
      </c>
      <c r="G5">
        <v>0.08</v>
      </c>
      <c r="H5">
        <v>0.1</v>
      </c>
      <c r="I5">
        <v>0.12</v>
      </c>
      <c r="J5">
        <v>0.22</v>
      </c>
      <c r="K5">
        <v>0.08</v>
      </c>
    </row>
    <row r="6" spans="1:11">
      <c r="A6" t="s">
        <v>48</v>
      </c>
      <c r="B6" t="s">
        <v>64</v>
      </c>
      <c r="D6" t="s">
        <v>65</v>
      </c>
      <c r="E6" t="s">
        <v>66</v>
      </c>
      <c r="F6" t="s">
        <v>66</v>
      </c>
      <c r="G6" t="s">
        <v>66</v>
      </c>
      <c r="H6" t="s">
        <v>66</v>
      </c>
      <c r="I6" t="s">
        <v>66</v>
      </c>
      <c r="J6" t="s">
        <v>66</v>
      </c>
      <c r="K6" t="s">
        <v>66</v>
      </c>
    </row>
    <row r="7" spans="1:11">
      <c r="A7" s="32">
        <v>42170</v>
      </c>
      <c r="B7" s="55">
        <v>-5567691.25</v>
      </c>
      <c r="C7" s="55">
        <f>B7/2</f>
        <v>-2783845.625</v>
      </c>
      <c r="D7" s="55">
        <v>-795384.46</v>
      </c>
      <c r="E7">
        <v>0</v>
      </c>
      <c r="F7" s="55">
        <v>-278751.5</v>
      </c>
      <c r="G7" s="55">
        <v>-182516.13</v>
      </c>
      <c r="H7" s="55">
        <v>-715051</v>
      </c>
      <c r="I7">
        <v>0</v>
      </c>
      <c r="J7" s="55">
        <v>-3787612.5</v>
      </c>
      <c r="K7" s="55">
        <v>-603760.13</v>
      </c>
    </row>
    <row r="8" spans="1:11">
      <c r="A8" s="32">
        <v>42167</v>
      </c>
      <c r="B8" s="55">
        <v>3862401.88</v>
      </c>
      <c r="C8" s="55">
        <f t="shared" ref="C8:C71" si="0">B8/2</f>
        <v>1931200.94</v>
      </c>
      <c r="D8" s="55">
        <v>551771.69999999995</v>
      </c>
      <c r="E8" s="55">
        <v>-203781.88</v>
      </c>
      <c r="F8" s="55">
        <v>-132608.38</v>
      </c>
      <c r="G8" s="55">
        <v>-157626</v>
      </c>
      <c r="H8" s="55">
        <v>984713.5</v>
      </c>
      <c r="I8" s="55">
        <v>1284784</v>
      </c>
      <c r="J8" s="55">
        <v>2086920.63</v>
      </c>
      <c r="K8">
        <v>0</v>
      </c>
    </row>
    <row r="9" spans="1:11">
      <c r="A9" s="32">
        <v>42166</v>
      </c>
      <c r="B9" s="55">
        <v>-416731.5</v>
      </c>
      <c r="C9" s="55">
        <f t="shared" si="0"/>
        <v>-208365.75</v>
      </c>
      <c r="D9" s="55">
        <v>-59533.07</v>
      </c>
      <c r="E9">
        <v>0</v>
      </c>
      <c r="F9">
        <v>0</v>
      </c>
      <c r="G9" s="55">
        <v>-3790.87</v>
      </c>
      <c r="H9" s="55">
        <v>-1415183</v>
      </c>
      <c r="I9">
        <v>0</v>
      </c>
      <c r="J9" s="55">
        <v>481030.62</v>
      </c>
      <c r="K9" s="55">
        <v>521211.75</v>
      </c>
    </row>
    <row r="10" spans="1:11">
      <c r="A10" s="32">
        <v>42165</v>
      </c>
      <c r="B10" s="55">
        <v>-2697345</v>
      </c>
      <c r="C10" s="55">
        <f t="shared" si="0"/>
        <v>-1348672.5</v>
      </c>
      <c r="D10" s="55">
        <v>-385335</v>
      </c>
      <c r="E10" s="55">
        <v>-203783.38</v>
      </c>
      <c r="F10" s="55">
        <v>17387.87</v>
      </c>
      <c r="G10" s="55">
        <v>-282621.87</v>
      </c>
      <c r="H10" s="55">
        <v>-315259.5</v>
      </c>
      <c r="I10">
        <v>0</v>
      </c>
      <c r="J10" s="55">
        <v>-1913068.12</v>
      </c>
      <c r="K10">
        <v>0</v>
      </c>
    </row>
    <row r="11" spans="1:11">
      <c r="A11" s="32">
        <v>42164</v>
      </c>
      <c r="B11" s="55">
        <v>5504271.75</v>
      </c>
      <c r="C11" s="55">
        <f t="shared" si="0"/>
        <v>2752135.875</v>
      </c>
      <c r="D11" s="55">
        <v>786324.54</v>
      </c>
      <c r="E11">
        <v>0</v>
      </c>
      <c r="F11" s="55">
        <v>-28795.75</v>
      </c>
      <c r="G11" s="55">
        <v>67374.38</v>
      </c>
      <c r="H11" s="55">
        <v>984722.5</v>
      </c>
      <c r="I11">
        <v>0</v>
      </c>
      <c r="J11" s="55">
        <v>4480970.63</v>
      </c>
      <c r="K11">
        <v>0</v>
      </c>
    </row>
    <row r="12" spans="1:11">
      <c r="A12" s="32">
        <v>42163</v>
      </c>
      <c r="B12" s="55">
        <v>-2289733.25</v>
      </c>
      <c r="C12" s="55">
        <f t="shared" si="0"/>
        <v>-1144866.625</v>
      </c>
      <c r="D12" s="55">
        <v>-327104.75</v>
      </c>
      <c r="E12">
        <v>0</v>
      </c>
      <c r="F12" s="55">
        <v>-178804.75</v>
      </c>
      <c r="G12" s="55">
        <v>21192.25</v>
      </c>
      <c r="H12" s="55">
        <v>-315252</v>
      </c>
      <c r="I12">
        <v>0</v>
      </c>
      <c r="J12" s="55">
        <v>-1788055</v>
      </c>
      <c r="K12" s="55">
        <v>-28813.75</v>
      </c>
    </row>
    <row r="13" spans="1:11">
      <c r="A13" s="32">
        <v>42160</v>
      </c>
      <c r="B13" s="55">
        <v>861801.75</v>
      </c>
      <c r="C13" s="55">
        <f t="shared" si="0"/>
        <v>430900.875</v>
      </c>
      <c r="D13" s="55">
        <v>123114.54</v>
      </c>
      <c r="E13">
        <v>0</v>
      </c>
      <c r="F13">
        <v>0</v>
      </c>
      <c r="G13" s="55">
        <v>-103811.13</v>
      </c>
      <c r="H13" s="55">
        <v>984721</v>
      </c>
      <c r="I13">
        <v>0</v>
      </c>
      <c r="J13" s="55">
        <v>-19108.12</v>
      </c>
      <c r="K13">
        <v>0</v>
      </c>
    </row>
    <row r="14" spans="1:11">
      <c r="A14" s="32">
        <v>42159</v>
      </c>
      <c r="B14" s="55">
        <v>790572</v>
      </c>
      <c r="C14" s="55">
        <f t="shared" si="0"/>
        <v>395286</v>
      </c>
      <c r="D14" s="55">
        <v>112938.86</v>
      </c>
      <c r="E14" s="55">
        <v>-203842.63</v>
      </c>
      <c r="F14" s="55">
        <v>171163</v>
      </c>
      <c r="G14" s="55">
        <v>-282639.87</v>
      </c>
      <c r="H14" s="55">
        <v>984716.5</v>
      </c>
      <c r="I14">
        <v>0</v>
      </c>
      <c r="J14">
        <v>0</v>
      </c>
      <c r="K14" s="55">
        <v>121175</v>
      </c>
    </row>
    <row r="15" spans="1:11">
      <c r="A15" s="32">
        <v>42158</v>
      </c>
      <c r="B15" s="55">
        <v>-1680653.25</v>
      </c>
      <c r="C15" s="55">
        <f t="shared" si="0"/>
        <v>-840326.625</v>
      </c>
      <c r="D15" s="55">
        <v>-240093.32</v>
      </c>
      <c r="E15" s="55">
        <v>-28820.5</v>
      </c>
      <c r="F15" s="55">
        <v>46170.12</v>
      </c>
      <c r="G15" s="55">
        <v>-78851.25</v>
      </c>
      <c r="H15" s="55">
        <v>-165318.75</v>
      </c>
      <c r="I15">
        <v>0</v>
      </c>
      <c r="J15">
        <v>0</v>
      </c>
      <c r="K15" s="55">
        <v>-1453832.87</v>
      </c>
    </row>
    <row r="16" spans="1:11">
      <c r="A16" s="32">
        <v>42157</v>
      </c>
      <c r="B16" s="55">
        <v>-79307.88</v>
      </c>
      <c r="C16" s="55">
        <f t="shared" si="0"/>
        <v>-39653.94</v>
      </c>
      <c r="D16" s="55">
        <v>-11329.7</v>
      </c>
      <c r="E16" s="55">
        <v>146152.12</v>
      </c>
      <c r="F16" s="55">
        <v>546148.37</v>
      </c>
      <c r="G16" s="55">
        <v>-107763.25</v>
      </c>
      <c r="H16" s="55">
        <v>-115538.5</v>
      </c>
      <c r="I16">
        <v>0</v>
      </c>
      <c r="J16" s="55">
        <v>-1894443.75</v>
      </c>
      <c r="K16" s="55">
        <v>1346137.12</v>
      </c>
    </row>
    <row r="17" spans="1:11">
      <c r="A17" s="32">
        <v>42156</v>
      </c>
      <c r="B17" s="55">
        <v>7295679.75</v>
      </c>
      <c r="C17" s="55">
        <f t="shared" si="0"/>
        <v>3647839.875</v>
      </c>
      <c r="D17" s="55">
        <v>1042239.96</v>
      </c>
      <c r="E17" s="55">
        <v>596120.63</v>
      </c>
      <c r="F17" s="55">
        <v>921115.75</v>
      </c>
      <c r="G17" s="55">
        <v>1121112.75</v>
      </c>
      <c r="H17" s="55">
        <v>984451</v>
      </c>
      <c r="I17" s="55">
        <v>-557731</v>
      </c>
      <c r="J17" s="55">
        <v>4230610.63</v>
      </c>
      <c r="K17">
        <v>0</v>
      </c>
    </row>
    <row r="18" spans="1:11">
      <c r="A18" s="32">
        <v>42153</v>
      </c>
      <c r="B18" s="55">
        <v>132016</v>
      </c>
      <c r="C18" s="55">
        <f t="shared" si="0"/>
        <v>66008</v>
      </c>
      <c r="D18" s="55">
        <v>18859.43</v>
      </c>
      <c r="E18" s="55">
        <v>-203928.88</v>
      </c>
      <c r="F18" s="55">
        <v>-53920.62</v>
      </c>
      <c r="G18" s="55">
        <v>117198.88</v>
      </c>
      <c r="H18" s="55">
        <v>-315594</v>
      </c>
      <c r="I18" s="55">
        <v>-307836.75</v>
      </c>
      <c r="J18">
        <v>0</v>
      </c>
      <c r="K18" s="55">
        <v>896097.38</v>
      </c>
    </row>
    <row r="19" spans="1:11">
      <c r="A19" s="32">
        <v>42152</v>
      </c>
      <c r="B19" s="55">
        <v>-2125891.25</v>
      </c>
      <c r="C19" s="55">
        <f t="shared" si="0"/>
        <v>-1062945.625</v>
      </c>
      <c r="D19" s="55">
        <v>-303698.75</v>
      </c>
      <c r="E19" s="55">
        <v>-203916.88</v>
      </c>
      <c r="F19" s="55">
        <v>-78921</v>
      </c>
      <c r="G19" s="55">
        <v>-153919.87</v>
      </c>
      <c r="H19" s="55">
        <v>-115669</v>
      </c>
      <c r="I19">
        <v>0</v>
      </c>
      <c r="J19" s="55">
        <v>-1894560</v>
      </c>
      <c r="K19" s="55">
        <v>321095.5</v>
      </c>
    </row>
    <row r="20" spans="1:11">
      <c r="A20" s="32">
        <v>42151</v>
      </c>
      <c r="B20" s="55">
        <v>8240874.1299999999</v>
      </c>
      <c r="C20" s="55">
        <f t="shared" si="0"/>
        <v>4120437.0649999999</v>
      </c>
      <c r="D20" s="55">
        <v>1177267.73</v>
      </c>
      <c r="E20" s="55">
        <v>1421072.25</v>
      </c>
      <c r="F20" s="55">
        <v>-128957.75</v>
      </c>
      <c r="G20" s="55">
        <v>-103955.88</v>
      </c>
      <c r="H20" s="55">
        <v>-1115825</v>
      </c>
      <c r="I20" s="55">
        <v>2092133.25</v>
      </c>
      <c r="J20" s="55">
        <v>4230333.13</v>
      </c>
      <c r="K20" s="55">
        <v>1846074.13</v>
      </c>
    </row>
    <row r="21" spans="1:11">
      <c r="A21" s="32">
        <v>42150</v>
      </c>
      <c r="B21" s="55">
        <v>-447791.5</v>
      </c>
      <c r="C21" s="55">
        <f t="shared" si="0"/>
        <v>-223895.75</v>
      </c>
      <c r="D21" s="55">
        <v>-63970.21</v>
      </c>
      <c r="E21">
        <v>0</v>
      </c>
      <c r="F21" s="55">
        <v>-228971.25</v>
      </c>
      <c r="G21" s="55">
        <v>71019.75</v>
      </c>
      <c r="H21" s="55">
        <v>84050.5</v>
      </c>
      <c r="I21">
        <v>0</v>
      </c>
      <c r="J21" s="55">
        <v>-269906.88</v>
      </c>
      <c r="K21" s="55">
        <v>-103983.62</v>
      </c>
    </row>
    <row r="22" spans="1:11">
      <c r="A22" s="32">
        <v>42146</v>
      </c>
      <c r="B22" s="55">
        <v>5452330.75</v>
      </c>
      <c r="C22" s="55">
        <f t="shared" si="0"/>
        <v>2726165.375</v>
      </c>
      <c r="D22" s="55">
        <v>778904.39</v>
      </c>
      <c r="E22" s="55">
        <v>746020.88</v>
      </c>
      <c r="F22" s="55">
        <v>-203954.38</v>
      </c>
      <c r="G22" s="55">
        <v>996024.63</v>
      </c>
      <c r="H22" s="55">
        <v>-65894.75</v>
      </c>
      <c r="I22">
        <v>0</v>
      </c>
      <c r="J22" s="55">
        <v>3980134.37</v>
      </c>
      <c r="K22">
        <v>0</v>
      </c>
    </row>
    <row r="23" spans="1:11">
      <c r="A23" s="32">
        <v>42145</v>
      </c>
      <c r="B23" s="55">
        <v>5073540.25</v>
      </c>
      <c r="C23" s="55">
        <f t="shared" si="0"/>
        <v>2536770.125</v>
      </c>
      <c r="D23" s="55">
        <v>724791.46</v>
      </c>
      <c r="E23" s="55">
        <v>571051.25</v>
      </c>
      <c r="F23" s="55">
        <v>-153969.38</v>
      </c>
      <c r="G23" s="55">
        <v>1221041.5</v>
      </c>
      <c r="H23" s="55">
        <v>492065.75</v>
      </c>
      <c r="I23" s="55">
        <v>-107878.75</v>
      </c>
      <c r="J23" s="55">
        <v>4355188.75</v>
      </c>
      <c r="K23" s="55">
        <v>-1303958.8799999999</v>
      </c>
    </row>
    <row r="24" spans="1:11">
      <c r="A24" s="32">
        <v>42144</v>
      </c>
      <c r="B24" s="55">
        <v>-1246424.3799999999</v>
      </c>
      <c r="C24" s="55">
        <f t="shared" si="0"/>
        <v>-623212.18999999994</v>
      </c>
      <c r="D24" s="55">
        <v>-178060.63</v>
      </c>
      <c r="E24" s="55">
        <v>96017.13</v>
      </c>
      <c r="F24" s="55">
        <v>-128969</v>
      </c>
      <c r="G24" s="55">
        <v>-282919.62</v>
      </c>
      <c r="H24" s="55">
        <v>984139</v>
      </c>
      <c r="I24">
        <v>0</v>
      </c>
      <c r="J24" s="55">
        <v>-1914691.88</v>
      </c>
      <c r="K24">
        <v>0</v>
      </c>
    </row>
    <row r="25" spans="1:11">
      <c r="A25" s="32">
        <v>42143</v>
      </c>
      <c r="B25" s="55">
        <v>-2507690.5</v>
      </c>
      <c r="C25" s="55">
        <f t="shared" si="0"/>
        <v>-1253845.25</v>
      </c>
      <c r="D25" s="55">
        <v>-358241.5</v>
      </c>
      <c r="E25" s="55">
        <v>-203954.38</v>
      </c>
      <c r="F25" s="55">
        <v>-228943.5</v>
      </c>
      <c r="G25" s="55">
        <v>-257865.25</v>
      </c>
      <c r="H25" s="55">
        <v>-215735</v>
      </c>
      <c r="I25" s="55">
        <v>-157900.5</v>
      </c>
      <c r="J25" s="55">
        <v>-789352.5</v>
      </c>
      <c r="K25" s="55">
        <v>-653939.38</v>
      </c>
    </row>
    <row r="26" spans="1:11">
      <c r="A26" s="32">
        <v>42142</v>
      </c>
      <c r="B26" s="55">
        <v>-1702438</v>
      </c>
      <c r="C26" s="55">
        <f t="shared" si="0"/>
        <v>-851219</v>
      </c>
      <c r="D26" s="55">
        <v>-243205.43</v>
      </c>
      <c r="E26">
        <v>0</v>
      </c>
      <c r="F26">
        <v>0</v>
      </c>
      <c r="G26" s="55">
        <v>-257839.75</v>
      </c>
      <c r="H26" s="55">
        <v>-1065672.75</v>
      </c>
      <c r="I26">
        <v>0</v>
      </c>
      <c r="J26">
        <v>0</v>
      </c>
      <c r="K26" s="55">
        <v>-378925.5</v>
      </c>
    </row>
    <row r="27" spans="1:11">
      <c r="A27" s="32">
        <v>42139</v>
      </c>
      <c r="B27" s="55">
        <v>-2404513.88</v>
      </c>
      <c r="C27" s="55">
        <f t="shared" si="0"/>
        <v>-1202256.94</v>
      </c>
      <c r="D27" s="55">
        <v>-343501.98</v>
      </c>
      <c r="E27" s="55">
        <v>-332921.88</v>
      </c>
      <c r="F27" s="55">
        <v>-232925.63</v>
      </c>
      <c r="G27" s="55">
        <v>-382960.13</v>
      </c>
      <c r="H27" s="55">
        <v>-215918</v>
      </c>
      <c r="I27" s="55">
        <v>-765915.75</v>
      </c>
      <c r="J27" s="55">
        <v>-1894916.25</v>
      </c>
      <c r="K27" s="55">
        <v>1421043.75</v>
      </c>
    </row>
    <row r="28" spans="1:11">
      <c r="A28" s="32">
        <v>42138</v>
      </c>
      <c r="B28" s="55">
        <v>601282.38</v>
      </c>
      <c r="C28" s="55">
        <f t="shared" si="0"/>
        <v>300641.19</v>
      </c>
      <c r="D28" s="55">
        <v>85897.48</v>
      </c>
      <c r="E28">
        <v>0</v>
      </c>
      <c r="F28">
        <v>0</v>
      </c>
      <c r="G28" s="55">
        <v>-3950.63</v>
      </c>
      <c r="H28" s="55">
        <v>234186.25</v>
      </c>
      <c r="I28">
        <v>0</v>
      </c>
      <c r="J28">
        <v>0</v>
      </c>
      <c r="K28" s="55">
        <v>371046.75</v>
      </c>
    </row>
    <row r="29" spans="1:11">
      <c r="A29" s="32">
        <v>42137</v>
      </c>
      <c r="B29" s="55">
        <v>-396063.63</v>
      </c>
      <c r="C29" s="55">
        <f t="shared" si="0"/>
        <v>-198031.815</v>
      </c>
      <c r="D29" s="55">
        <v>-56580.52</v>
      </c>
      <c r="E29">
        <v>0</v>
      </c>
      <c r="F29" s="55">
        <v>96042.63</v>
      </c>
      <c r="G29" s="55">
        <v>571051.25</v>
      </c>
      <c r="H29" s="55">
        <v>984188.5</v>
      </c>
      <c r="I29" s="55">
        <v>-7914.75</v>
      </c>
      <c r="J29" s="55">
        <v>-2039431.25</v>
      </c>
      <c r="K29">
        <v>0</v>
      </c>
    </row>
    <row r="30" spans="1:11">
      <c r="A30" s="32">
        <v>42136</v>
      </c>
      <c r="B30" s="55">
        <v>-2243258.87</v>
      </c>
      <c r="C30" s="55">
        <f t="shared" si="0"/>
        <v>-1121629.4350000001</v>
      </c>
      <c r="D30" s="55">
        <v>-320465.55</v>
      </c>
      <c r="E30">
        <v>0</v>
      </c>
      <c r="F30">
        <v>0</v>
      </c>
      <c r="G30" s="55">
        <v>-128933</v>
      </c>
      <c r="H30" s="55">
        <v>-1315742.5</v>
      </c>
      <c r="I30">
        <v>0</v>
      </c>
      <c r="J30" s="55">
        <v>-894650</v>
      </c>
      <c r="K30" s="55">
        <v>96066.62</v>
      </c>
    </row>
    <row r="31" spans="1:11">
      <c r="A31" s="32">
        <v>42135</v>
      </c>
      <c r="B31" s="55">
        <v>-1138304.1299999999</v>
      </c>
      <c r="C31" s="55">
        <f t="shared" si="0"/>
        <v>-569152.06499999994</v>
      </c>
      <c r="D31" s="55">
        <v>-162614.88</v>
      </c>
      <c r="E31" s="55">
        <v>-78955.5</v>
      </c>
      <c r="F31" s="55">
        <v>-128955.5</v>
      </c>
      <c r="G31" s="55">
        <v>67104.38</v>
      </c>
      <c r="H31" s="55">
        <v>984164.5</v>
      </c>
      <c r="I31" s="55">
        <v>-607920.75</v>
      </c>
      <c r="J31" s="55">
        <v>-1894796.25</v>
      </c>
      <c r="K31" s="55">
        <v>521055</v>
      </c>
    </row>
    <row r="32" spans="1:11">
      <c r="A32" s="32">
        <v>42132</v>
      </c>
      <c r="B32" s="55">
        <v>-518381.5</v>
      </c>
      <c r="C32" s="55">
        <f t="shared" si="0"/>
        <v>-259190.75</v>
      </c>
      <c r="D32" s="55">
        <v>-74054.5</v>
      </c>
      <c r="E32">
        <v>0</v>
      </c>
      <c r="F32">
        <v>0</v>
      </c>
      <c r="G32" s="55">
        <v>-53937.13</v>
      </c>
      <c r="H32" s="55">
        <v>984220</v>
      </c>
      <c r="I32">
        <v>0</v>
      </c>
      <c r="J32" s="55">
        <v>-1894725</v>
      </c>
      <c r="K32" s="55">
        <v>446060.63</v>
      </c>
    </row>
    <row r="33" spans="1:11">
      <c r="A33" s="32">
        <v>42131</v>
      </c>
      <c r="B33" s="55">
        <v>3085605.13</v>
      </c>
      <c r="C33" s="55">
        <f t="shared" si="0"/>
        <v>1542802.5649999999</v>
      </c>
      <c r="D33" s="55">
        <v>440800.73</v>
      </c>
      <c r="E33" s="55">
        <v>-228937.5</v>
      </c>
      <c r="F33" s="55">
        <v>521063.25</v>
      </c>
      <c r="G33" s="55">
        <v>396062.87</v>
      </c>
      <c r="H33" s="55">
        <v>984236.5</v>
      </c>
      <c r="I33" s="55">
        <v>892128.75</v>
      </c>
      <c r="J33">
        <v>0</v>
      </c>
      <c r="K33" s="55">
        <v>521051.25</v>
      </c>
    </row>
    <row r="34" spans="1:11">
      <c r="A34" s="32">
        <v>42130</v>
      </c>
      <c r="B34" s="55">
        <v>11119104.369999999</v>
      </c>
      <c r="C34" s="55">
        <f t="shared" si="0"/>
        <v>5559552.1849999996</v>
      </c>
      <c r="D34" s="55">
        <v>1588443.48</v>
      </c>
      <c r="E34" s="55">
        <v>946007.37</v>
      </c>
      <c r="F34" s="55">
        <v>1196003.6200000001</v>
      </c>
      <c r="G34" s="55">
        <v>1321005.5</v>
      </c>
      <c r="H34" s="55">
        <v>-515984</v>
      </c>
      <c r="I34" s="55">
        <v>2192016.25</v>
      </c>
      <c r="J34" s="55">
        <v>5980055.6200000001</v>
      </c>
      <c r="K34">
        <v>0</v>
      </c>
    </row>
    <row r="35" spans="1:11">
      <c r="A35" s="32">
        <v>42128</v>
      </c>
      <c r="B35" s="55">
        <v>-2801658.25</v>
      </c>
      <c r="C35" s="55">
        <f t="shared" si="0"/>
        <v>-1400829.125</v>
      </c>
      <c r="D35" s="55">
        <v>-400236.89</v>
      </c>
      <c r="E35">
        <v>0</v>
      </c>
      <c r="F35" s="55">
        <v>-104040.62</v>
      </c>
      <c r="G35" s="55">
        <v>-133068.88</v>
      </c>
      <c r="H35" s="55">
        <v>-316134</v>
      </c>
      <c r="I35" s="55">
        <v>-208072.25</v>
      </c>
      <c r="J35" s="55">
        <v>-2040342.5</v>
      </c>
      <c r="K35">
        <v>0</v>
      </c>
    </row>
    <row r="36" spans="1:11">
      <c r="A36" s="32">
        <v>42124</v>
      </c>
      <c r="B36" s="55">
        <v>-623253.13</v>
      </c>
      <c r="C36" s="55">
        <f t="shared" si="0"/>
        <v>-311626.565</v>
      </c>
      <c r="D36" s="55">
        <v>-89036.160000000003</v>
      </c>
      <c r="E36">
        <v>0</v>
      </c>
      <c r="F36" s="55">
        <v>-154018.13</v>
      </c>
      <c r="G36" s="55">
        <v>-79023</v>
      </c>
      <c r="H36" s="55">
        <v>83899</v>
      </c>
      <c r="I36">
        <v>0</v>
      </c>
      <c r="J36" s="55">
        <v>-645088.75</v>
      </c>
      <c r="K36" s="55">
        <v>170977.75</v>
      </c>
    </row>
    <row r="37" spans="1:11">
      <c r="A37" s="32">
        <v>42123</v>
      </c>
      <c r="B37" s="55">
        <v>8014478</v>
      </c>
      <c r="C37" s="55">
        <f t="shared" si="0"/>
        <v>4007239</v>
      </c>
      <c r="D37" s="55">
        <v>1144925.43</v>
      </c>
      <c r="E37" s="55">
        <v>-29023</v>
      </c>
      <c r="F37" s="55">
        <v>395973.63</v>
      </c>
      <c r="G37" s="55">
        <v>-54054.13</v>
      </c>
      <c r="H37" s="55">
        <v>983851</v>
      </c>
      <c r="I37" s="55">
        <v>-308042.25</v>
      </c>
      <c r="J37" s="55">
        <v>5729815.6299999999</v>
      </c>
      <c r="K37" s="55">
        <v>1295957.1299999999</v>
      </c>
    </row>
    <row r="38" spans="1:11">
      <c r="A38" s="32">
        <v>42122</v>
      </c>
      <c r="B38" s="55">
        <v>-1323863.6200000001</v>
      </c>
      <c r="C38" s="55">
        <f t="shared" si="0"/>
        <v>-661931.81000000006</v>
      </c>
      <c r="D38" s="55">
        <v>-189123.37</v>
      </c>
      <c r="E38">
        <v>0</v>
      </c>
      <c r="F38" s="55">
        <v>-54051.88</v>
      </c>
      <c r="G38" s="55">
        <v>-183143.88</v>
      </c>
      <c r="H38" s="55">
        <v>-66307.25</v>
      </c>
      <c r="I38">
        <v>0</v>
      </c>
      <c r="J38" s="55">
        <v>-1020360.62</v>
      </c>
      <c r="K38">
        <v>0</v>
      </c>
    </row>
    <row r="39" spans="1:11">
      <c r="A39" s="32">
        <v>42121</v>
      </c>
      <c r="B39" s="55">
        <v>1084118.6299999999</v>
      </c>
      <c r="C39" s="55">
        <f t="shared" si="0"/>
        <v>542059.31499999994</v>
      </c>
      <c r="D39" s="55">
        <v>154874.09</v>
      </c>
      <c r="E39">
        <v>0</v>
      </c>
      <c r="F39">
        <v>0</v>
      </c>
      <c r="G39" s="55">
        <v>-29086.75</v>
      </c>
      <c r="H39" s="55">
        <v>-1366377.75</v>
      </c>
      <c r="I39">
        <v>0</v>
      </c>
      <c r="J39" s="55">
        <v>2479583.13</v>
      </c>
      <c r="K39">
        <v>0</v>
      </c>
    </row>
    <row r="40" spans="1:11">
      <c r="A40" s="32">
        <v>42118</v>
      </c>
      <c r="B40" s="55">
        <v>-1340987.6299999999</v>
      </c>
      <c r="C40" s="55">
        <f t="shared" si="0"/>
        <v>-670493.81499999994</v>
      </c>
      <c r="D40" s="55">
        <v>-191569.66</v>
      </c>
      <c r="E40" s="55">
        <v>-229137.75</v>
      </c>
      <c r="F40" s="55">
        <v>-308218.5</v>
      </c>
      <c r="G40" s="55">
        <v>391764.25</v>
      </c>
      <c r="H40" s="55">
        <v>-466514.25</v>
      </c>
      <c r="I40" s="55">
        <v>-208265.75</v>
      </c>
      <c r="J40" s="55">
        <v>-520615.62</v>
      </c>
      <c r="K40">
        <v>0</v>
      </c>
    </row>
    <row r="41" spans="1:11">
      <c r="A41" s="32">
        <v>42117</v>
      </c>
      <c r="B41" s="55">
        <v>-4398317.38</v>
      </c>
      <c r="C41" s="55">
        <f t="shared" si="0"/>
        <v>-2199158.69</v>
      </c>
      <c r="D41" s="55">
        <v>-628331.05000000005</v>
      </c>
      <c r="E41" s="55">
        <v>220912.5</v>
      </c>
      <c r="F41" s="55">
        <v>-279070.25</v>
      </c>
      <c r="G41" s="55">
        <v>-283128.13</v>
      </c>
      <c r="H41" s="55">
        <v>-266250.25</v>
      </c>
      <c r="I41">
        <v>0</v>
      </c>
      <c r="J41" s="55">
        <v>-3790781.25</v>
      </c>
      <c r="K41">
        <v>0</v>
      </c>
    </row>
    <row r="42" spans="1:11">
      <c r="A42" s="32">
        <v>42116</v>
      </c>
      <c r="B42" s="55">
        <v>5431091.8700000001</v>
      </c>
      <c r="C42" s="55">
        <f t="shared" si="0"/>
        <v>2715545.9350000001</v>
      </c>
      <c r="D42" s="55">
        <v>775870.27</v>
      </c>
      <c r="E42" s="55">
        <v>70932.75</v>
      </c>
      <c r="F42" s="55">
        <v>445938.37</v>
      </c>
      <c r="G42" s="55">
        <v>-133080.12</v>
      </c>
      <c r="H42" s="55">
        <v>983762.5</v>
      </c>
      <c r="I42" s="55">
        <v>1083786.5</v>
      </c>
      <c r="J42" s="55">
        <v>2979751.88</v>
      </c>
      <c r="K42">
        <v>0</v>
      </c>
    </row>
    <row r="43" spans="1:11">
      <c r="A43" s="32">
        <v>42115</v>
      </c>
      <c r="B43" s="55">
        <v>485422</v>
      </c>
      <c r="C43" s="55">
        <f t="shared" si="0"/>
        <v>242711</v>
      </c>
      <c r="D43" s="55">
        <v>69346</v>
      </c>
      <c r="E43">
        <v>0</v>
      </c>
      <c r="F43">
        <v>0</v>
      </c>
      <c r="G43" s="55">
        <v>70959.75</v>
      </c>
      <c r="H43" s="55">
        <v>983854</v>
      </c>
      <c r="I43">
        <v>0</v>
      </c>
      <c r="J43" s="55">
        <v>-790357.5</v>
      </c>
      <c r="K43" s="55">
        <v>220965.75</v>
      </c>
    </row>
    <row r="44" spans="1:11">
      <c r="A44" s="32">
        <v>42114</v>
      </c>
      <c r="B44" s="55">
        <v>-1143522.25</v>
      </c>
      <c r="C44" s="55">
        <f t="shared" si="0"/>
        <v>-571761.125</v>
      </c>
      <c r="D44" s="55">
        <v>-163360.32000000001</v>
      </c>
      <c r="E44">
        <v>0</v>
      </c>
      <c r="F44">
        <v>0</v>
      </c>
      <c r="G44" s="55">
        <v>-4024.87</v>
      </c>
      <c r="H44" s="55">
        <v>-316119</v>
      </c>
      <c r="I44" s="55">
        <v>-158049</v>
      </c>
      <c r="J44" s="55">
        <v>-665329.37</v>
      </c>
      <c r="K44">
        <v>0</v>
      </c>
    </row>
    <row r="45" spans="1:11">
      <c r="A45" s="32">
        <v>42111</v>
      </c>
      <c r="B45" s="55">
        <v>-1314602.75</v>
      </c>
      <c r="C45" s="55">
        <f t="shared" si="0"/>
        <v>-657301.375</v>
      </c>
      <c r="D45" s="55">
        <v>-187800.39</v>
      </c>
      <c r="E45">
        <v>0</v>
      </c>
      <c r="F45">
        <v>0</v>
      </c>
      <c r="G45" s="55">
        <v>-208073.75</v>
      </c>
      <c r="H45" s="55">
        <v>-1316149</v>
      </c>
      <c r="I45">
        <v>0</v>
      </c>
      <c r="J45" s="55">
        <v>209620</v>
      </c>
      <c r="K45">
        <v>0</v>
      </c>
    </row>
    <row r="46" spans="1:11">
      <c r="A46" s="32">
        <v>42110</v>
      </c>
      <c r="B46" s="55">
        <v>-4034588.37</v>
      </c>
      <c r="C46" s="55">
        <f t="shared" si="0"/>
        <v>-2017294.1850000001</v>
      </c>
      <c r="D46" s="55">
        <v>-576369.77</v>
      </c>
      <c r="E46" s="55">
        <v>-254031.62</v>
      </c>
      <c r="F46" s="55">
        <v>-4024.87</v>
      </c>
      <c r="G46" s="55">
        <v>-54031.63</v>
      </c>
      <c r="H46" s="55">
        <v>983885.5</v>
      </c>
      <c r="I46" s="55">
        <v>-916099.5</v>
      </c>
      <c r="J46" s="55">
        <v>-3790286.25</v>
      </c>
      <c r="K46">
        <v>0</v>
      </c>
    </row>
    <row r="47" spans="1:11">
      <c r="A47" s="32">
        <v>42109</v>
      </c>
      <c r="B47" s="55">
        <v>-1447976.75</v>
      </c>
      <c r="C47" s="55">
        <f t="shared" si="0"/>
        <v>-723988.375</v>
      </c>
      <c r="D47" s="55">
        <v>-206853.82</v>
      </c>
      <c r="E47">
        <v>0</v>
      </c>
      <c r="F47" s="55">
        <v>-179005</v>
      </c>
      <c r="G47" s="55">
        <v>-103997.13</v>
      </c>
      <c r="H47" s="55">
        <v>-1115964.5</v>
      </c>
      <c r="I47">
        <v>0</v>
      </c>
      <c r="J47" s="55">
        <v>229988.12</v>
      </c>
      <c r="K47" s="55">
        <v>-278998.25</v>
      </c>
    </row>
    <row r="48" spans="1:11">
      <c r="A48" s="32">
        <v>42108</v>
      </c>
      <c r="B48" s="55">
        <v>1324303.6200000001</v>
      </c>
      <c r="C48" s="55">
        <f t="shared" si="0"/>
        <v>662151.81000000006</v>
      </c>
      <c r="D48" s="55">
        <v>189186.23</v>
      </c>
      <c r="E48" s="55">
        <v>-253993.37</v>
      </c>
      <c r="F48" s="55">
        <v>-3987.37</v>
      </c>
      <c r="G48" s="55">
        <v>-78969.75</v>
      </c>
      <c r="H48" s="55">
        <v>-115897</v>
      </c>
      <c r="I48" s="55">
        <v>-307980.75</v>
      </c>
      <c r="J48" s="55">
        <v>2085131.87</v>
      </c>
      <c r="K48">
        <v>0</v>
      </c>
    </row>
    <row r="49" spans="1:11">
      <c r="A49" s="32">
        <v>42107</v>
      </c>
      <c r="B49" s="55">
        <v>-514561.37</v>
      </c>
      <c r="C49" s="55">
        <f t="shared" si="0"/>
        <v>-257280.685</v>
      </c>
      <c r="D49" s="55">
        <v>-73508.77</v>
      </c>
      <c r="E49" s="55">
        <v>-78966</v>
      </c>
      <c r="F49" s="55">
        <v>246039.63</v>
      </c>
      <c r="G49" s="55">
        <v>-307902</v>
      </c>
      <c r="H49" s="55">
        <v>-65801.75</v>
      </c>
      <c r="I49" s="55">
        <v>-307931.25</v>
      </c>
      <c r="J49">
        <v>0</v>
      </c>
      <c r="K49">
        <v>0</v>
      </c>
    </row>
    <row r="50" spans="1:11">
      <c r="A50" s="32">
        <v>42104</v>
      </c>
      <c r="B50" s="55">
        <v>6866283.25</v>
      </c>
      <c r="C50" s="55">
        <f t="shared" si="0"/>
        <v>3433141.625</v>
      </c>
      <c r="D50" s="55">
        <v>980897.61</v>
      </c>
      <c r="E50" s="55">
        <v>446079.38</v>
      </c>
      <c r="F50" s="55">
        <v>771084.25</v>
      </c>
      <c r="G50" s="55">
        <v>921085.75</v>
      </c>
      <c r="H50" s="55">
        <v>-115655.5</v>
      </c>
      <c r="I50" s="55">
        <v>1142158</v>
      </c>
      <c r="J50" s="55">
        <v>2480453.12</v>
      </c>
      <c r="K50" s="55">
        <v>1221078.25</v>
      </c>
    </row>
    <row r="51" spans="1:11">
      <c r="A51" s="32">
        <v>42103</v>
      </c>
      <c r="B51" s="55">
        <v>-3392809.63</v>
      </c>
      <c r="C51" s="55">
        <f t="shared" si="0"/>
        <v>-1696404.8149999999</v>
      </c>
      <c r="D51" s="55">
        <v>-484687.09</v>
      </c>
      <c r="E51">
        <v>0</v>
      </c>
      <c r="F51">
        <v>0</v>
      </c>
      <c r="G51" s="55">
        <v>-153886.88</v>
      </c>
      <c r="H51" s="55">
        <v>-1315571.5</v>
      </c>
      <c r="I51">
        <v>0</v>
      </c>
      <c r="J51" s="55">
        <v>-1894462.5</v>
      </c>
      <c r="K51" s="55">
        <v>-28888.75</v>
      </c>
    </row>
    <row r="52" spans="1:11">
      <c r="A52" s="32">
        <v>42102</v>
      </c>
      <c r="B52" s="55">
        <v>1716755.75</v>
      </c>
      <c r="C52" s="55">
        <f t="shared" si="0"/>
        <v>858377.875</v>
      </c>
      <c r="D52" s="55">
        <v>245250.82</v>
      </c>
      <c r="E52" s="55">
        <v>-203889.88</v>
      </c>
      <c r="F52" s="55">
        <v>196113.87</v>
      </c>
      <c r="G52" s="55">
        <v>571124</v>
      </c>
      <c r="H52" s="55">
        <v>434469.75</v>
      </c>
      <c r="I52" s="55">
        <v>-457785</v>
      </c>
      <c r="J52" s="55">
        <v>2105601.25</v>
      </c>
      <c r="K52" s="55">
        <v>-928878.25</v>
      </c>
    </row>
    <row r="53" spans="1:11">
      <c r="A53" s="32">
        <v>42101</v>
      </c>
      <c r="B53" s="55">
        <v>5507385.3700000001</v>
      </c>
      <c r="C53" s="55">
        <f t="shared" si="0"/>
        <v>2753692.6850000001</v>
      </c>
      <c r="D53" s="55">
        <v>786769.34</v>
      </c>
      <c r="E53">
        <v>0</v>
      </c>
      <c r="F53">
        <v>0</v>
      </c>
      <c r="G53" s="55">
        <v>621127</v>
      </c>
      <c r="H53" s="55">
        <v>492247.25</v>
      </c>
      <c r="I53" s="55">
        <v>1142254</v>
      </c>
      <c r="J53" s="55">
        <v>2605631.25</v>
      </c>
      <c r="K53" s="55">
        <v>646125.87</v>
      </c>
    </row>
    <row r="54" spans="1:11">
      <c r="A54" s="32">
        <v>42100</v>
      </c>
      <c r="B54" s="55">
        <v>2157368.87</v>
      </c>
      <c r="C54" s="55">
        <f t="shared" si="0"/>
        <v>1078684.4350000001</v>
      </c>
      <c r="D54" s="55">
        <v>308195.55</v>
      </c>
      <c r="E54">
        <v>0</v>
      </c>
      <c r="F54">
        <v>0</v>
      </c>
      <c r="G54" s="55">
        <v>321124</v>
      </c>
      <c r="H54" s="55">
        <v>984485.5</v>
      </c>
      <c r="I54">
        <v>0</v>
      </c>
      <c r="J54" s="55">
        <v>980629.38</v>
      </c>
      <c r="K54" s="55">
        <v>-128870</v>
      </c>
    </row>
    <row r="55" spans="1:11">
      <c r="A55" s="32">
        <v>42097</v>
      </c>
      <c r="B55" s="55">
        <v>1492086.88</v>
      </c>
      <c r="C55" s="55">
        <f t="shared" si="0"/>
        <v>746043.44</v>
      </c>
      <c r="D55" s="55">
        <v>213155.27</v>
      </c>
      <c r="E55">
        <v>0</v>
      </c>
      <c r="F55" s="55">
        <v>246131.87</v>
      </c>
      <c r="G55" s="55">
        <v>-207707</v>
      </c>
      <c r="H55" s="55">
        <v>84587.5</v>
      </c>
      <c r="I55" s="55">
        <v>192259.25</v>
      </c>
      <c r="J55" s="55">
        <v>1855676.25</v>
      </c>
      <c r="K55" s="55">
        <v>-678861</v>
      </c>
    </row>
    <row r="56" spans="1:11">
      <c r="A56" s="32">
        <v>42096</v>
      </c>
      <c r="B56" s="55">
        <v>-3146173</v>
      </c>
      <c r="C56" s="55">
        <f t="shared" si="0"/>
        <v>-1573086.5</v>
      </c>
      <c r="D56" s="55">
        <v>-449453.29</v>
      </c>
      <c r="E56">
        <v>0</v>
      </c>
      <c r="F56" s="55">
        <v>-53853.120000000003</v>
      </c>
      <c r="G56" s="55">
        <v>-178846.75</v>
      </c>
      <c r="H56" s="55">
        <v>-1065389.25</v>
      </c>
      <c r="I56">
        <v>0</v>
      </c>
      <c r="J56" s="55">
        <v>-1894237.5</v>
      </c>
      <c r="K56" s="55">
        <v>46153.62</v>
      </c>
    </row>
    <row r="57" spans="1:11">
      <c r="A57" s="32">
        <v>42095</v>
      </c>
      <c r="B57" s="55">
        <v>-888577.75</v>
      </c>
      <c r="C57" s="55">
        <f t="shared" si="0"/>
        <v>-444288.875</v>
      </c>
      <c r="D57" s="55">
        <v>-126939.68</v>
      </c>
      <c r="E57">
        <v>0</v>
      </c>
      <c r="F57" s="55">
        <v>-3844.87</v>
      </c>
      <c r="G57" s="55">
        <v>-107724.25</v>
      </c>
      <c r="H57" s="55">
        <v>84547</v>
      </c>
      <c r="I57" s="55">
        <v>42297.5</v>
      </c>
      <c r="J57">
        <v>0</v>
      </c>
      <c r="K57" s="55">
        <v>-903853.13</v>
      </c>
    </row>
    <row r="58" spans="1:11">
      <c r="A58" s="32">
        <v>42094</v>
      </c>
      <c r="B58" s="55">
        <v>-1879355.13</v>
      </c>
      <c r="C58" s="55">
        <f t="shared" si="0"/>
        <v>-939677.56499999994</v>
      </c>
      <c r="D58" s="55">
        <v>-268479.3</v>
      </c>
      <c r="E58">
        <v>0</v>
      </c>
      <c r="F58" s="55">
        <v>-178884.25</v>
      </c>
      <c r="G58" s="55">
        <v>-282765.88</v>
      </c>
      <c r="H58" s="55">
        <v>234462.25</v>
      </c>
      <c r="I58" s="55">
        <v>242254</v>
      </c>
      <c r="J58" s="55">
        <v>-1894421.25</v>
      </c>
      <c r="K58">
        <v>0</v>
      </c>
    </row>
    <row r="59" spans="1:11">
      <c r="A59" s="32">
        <v>42093</v>
      </c>
      <c r="B59" s="55">
        <v>1620994.37</v>
      </c>
      <c r="C59" s="55">
        <f t="shared" si="0"/>
        <v>810497.18500000006</v>
      </c>
      <c r="D59" s="55">
        <v>231570.62</v>
      </c>
      <c r="E59">
        <v>0</v>
      </c>
      <c r="F59">
        <v>0</v>
      </c>
      <c r="G59" s="55">
        <v>-307715.25</v>
      </c>
      <c r="H59" s="55">
        <v>984581.5</v>
      </c>
      <c r="I59" s="55">
        <v>-507706.25</v>
      </c>
      <c r="J59" s="55">
        <v>1730696.88</v>
      </c>
      <c r="K59" s="55">
        <v>-278862.5</v>
      </c>
    </row>
    <row r="60" spans="1:11">
      <c r="A60" s="32">
        <v>42090</v>
      </c>
      <c r="B60" s="55">
        <v>-2742559.87</v>
      </c>
      <c r="C60" s="55">
        <f t="shared" si="0"/>
        <v>-1371279.9350000001</v>
      </c>
      <c r="D60" s="55">
        <v>-391794.27</v>
      </c>
      <c r="E60">
        <v>0</v>
      </c>
      <c r="F60">
        <v>0</v>
      </c>
      <c r="G60" s="55">
        <v>-103865.12</v>
      </c>
      <c r="H60" s="55">
        <v>-1365474.75</v>
      </c>
      <c r="I60">
        <v>0</v>
      </c>
      <c r="J60" s="55">
        <v>-1519355.63</v>
      </c>
      <c r="K60" s="55">
        <v>246135.62</v>
      </c>
    </row>
    <row r="61" spans="1:11">
      <c r="A61" s="32">
        <v>42089</v>
      </c>
      <c r="B61" s="55">
        <v>1443474.25</v>
      </c>
      <c r="C61" s="55">
        <f t="shared" si="0"/>
        <v>721737.125</v>
      </c>
      <c r="D61" s="55">
        <v>206210.61</v>
      </c>
      <c r="E61" s="55">
        <v>-253880.87</v>
      </c>
      <c r="F61" s="55">
        <v>-103877.88</v>
      </c>
      <c r="G61" s="55">
        <v>-357763.25</v>
      </c>
      <c r="H61" s="55">
        <v>-65531.75</v>
      </c>
      <c r="I61" s="55">
        <v>-607788.75</v>
      </c>
      <c r="J61" s="55">
        <v>2336189.38</v>
      </c>
      <c r="K61" s="55">
        <v>496127.37</v>
      </c>
    </row>
    <row r="62" spans="1:11">
      <c r="A62" s="32">
        <v>42088</v>
      </c>
      <c r="B62" s="55">
        <v>-391465.75</v>
      </c>
      <c r="C62" s="55">
        <f t="shared" si="0"/>
        <v>-195732.875</v>
      </c>
      <c r="D62" s="55">
        <v>-55923.68</v>
      </c>
      <c r="E62">
        <v>0</v>
      </c>
      <c r="F62">
        <v>0</v>
      </c>
      <c r="G62" s="55">
        <v>-232813.88</v>
      </c>
      <c r="H62" s="55">
        <v>-115640.5</v>
      </c>
      <c r="I62">
        <v>0</v>
      </c>
      <c r="J62" s="55">
        <v>85893.119999999995</v>
      </c>
      <c r="K62" s="55">
        <v>-128904.5</v>
      </c>
    </row>
    <row r="63" spans="1:11">
      <c r="A63" s="32">
        <v>42087</v>
      </c>
      <c r="B63" s="55">
        <v>-748955.25</v>
      </c>
      <c r="C63" s="55">
        <f t="shared" si="0"/>
        <v>-374477.625</v>
      </c>
      <c r="D63" s="55">
        <v>-106993.61</v>
      </c>
      <c r="E63">
        <v>0</v>
      </c>
      <c r="F63" s="55">
        <v>-278888.75</v>
      </c>
      <c r="G63" s="55">
        <v>-28892.5</v>
      </c>
      <c r="H63" s="55">
        <v>984439</v>
      </c>
      <c r="I63" s="55">
        <v>-457777.5</v>
      </c>
      <c r="J63" s="55">
        <v>-663934.38</v>
      </c>
      <c r="K63" s="55">
        <v>-303901.13</v>
      </c>
    </row>
    <row r="64" spans="1:11">
      <c r="A64" s="32">
        <v>42086</v>
      </c>
      <c r="B64" s="55">
        <v>2238986.62</v>
      </c>
      <c r="C64" s="55">
        <f t="shared" si="0"/>
        <v>1119493.31</v>
      </c>
      <c r="D64" s="55">
        <v>319855.23</v>
      </c>
      <c r="E64">
        <v>0</v>
      </c>
      <c r="F64" s="55">
        <v>-153919.13</v>
      </c>
      <c r="G64" s="55">
        <v>-32828.879999999997</v>
      </c>
      <c r="H64" s="55">
        <v>984373</v>
      </c>
      <c r="I64" s="55">
        <v>-1015669</v>
      </c>
      <c r="J64" s="55">
        <v>1960936.25</v>
      </c>
      <c r="K64" s="55">
        <v>496094.37</v>
      </c>
    </row>
    <row r="65" spans="1:11">
      <c r="A65" s="32">
        <v>42083</v>
      </c>
      <c r="B65" s="55">
        <v>-248418.38</v>
      </c>
      <c r="C65" s="55">
        <f t="shared" si="0"/>
        <v>-124209.19</v>
      </c>
      <c r="D65" s="55">
        <v>-35488.339999999997</v>
      </c>
      <c r="E65">
        <v>0</v>
      </c>
      <c r="F65" s="55">
        <v>-203892.87</v>
      </c>
      <c r="G65" s="55">
        <v>-28906</v>
      </c>
      <c r="H65" s="55">
        <v>-15619.5</v>
      </c>
      <c r="I65">
        <v>0</v>
      </c>
      <c r="J65">
        <v>0</v>
      </c>
      <c r="K65">
        <v>0</v>
      </c>
    </row>
    <row r="66" spans="1:11">
      <c r="A66" s="32">
        <v>42082</v>
      </c>
      <c r="B66" s="55">
        <v>-5578384.75</v>
      </c>
      <c r="C66" s="55">
        <f t="shared" si="0"/>
        <v>-2789192.375</v>
      </c>
      <c r="D66" s="55">
        <v>-796912.11</v>
      </c>
      <c r="E66">
        <v>0</v>
      </c>
      <c r="F66" s="55">
        <v>-178924.75</v>
      </c>
      <c r="G66" s="55">
        <v>-307843.5</v>
      </c>
      <c r="H66" s="55">
        <v>-1365668.25</v>
      </c>
      <c r="I66" s="55">
        <v>-207820.25</v>
      </c>
      <c r="J66" s="55">
        <v>-3789213.75</v>
      </c>
      <c r="K66" s="55">
        <v>271085.75</v>
      </c>
    </row>
    <row r="67" spans="1:11">
      <c r="A67" s="32">
        <v>42081</v>
      </c>
      <c r="B67" s="55">
        <v>-273433</v>
      </c>
      <c r="C67" s="55">
        <f t="shared" si="0"/>
        <v>-136716.5</v>
      </c>
      <c r="D67" s="55">
        <v>-39061.86</v>
      </c>
      <c r="E67">
        <v>0</v>
      </c>
      <c r="F67" s="55">
        <v>-178908.25</v>
      </c>
      <c r="G67" s="55">
        <v>-28906</v>
      </c>
      <c r="H67" s="55">
        <v>-65618.75</v>
      </c>
      <c r="I67">
        <v>0</v>
      </c>
      <c r="J67">
        <v>0</v>
      </c>
      <c r="K67">
        <v>0</v>
      </c>
    </row>
    <row r="68" spans="1:11">
      <c r="A68" s="32">
        <v>42080</v>
      </c>
      <c r="B68" s="55">
        <v>15534471.380000001</v>
      </c>
      <c r="C68" s="55">
        <f t="shared" si="0"/>
        <v>7767235.6900000004</v>
      </c>
      <c r="D68" s="55">
        <v>2219210.2000000002</v>
      </c>
      <c r="E68" s="55">
        <v>1496137.13</v>
      </c>
      <c r="F68" s="55">
        <v>2046139.37</v>
      </c>
      <c r="G68" s="55">
        <v>1871142</v>
      </c>
      <c r="H68" s="55">
        <v>-265410.25</v>
      </c>
      <c r="I68" s="55">
        <v>2984625</v>
      </c>
      <c r="J68" s="55">
        <v>8855683.75</v>
      </c>
      <c r="K68" s="55">
        <v>-1453845.63</v>
      </c>
    </row>
    <row r="69" spans="1:11">
      <c r="A69" s="32">
        <v>42079</v>
      </c>
      <c r="B69" s="55">
        <v>1958181.88</v>
      </c>
      <c r="C69" s="55">
        <f t="shared" si="0"/>
        <v>979090.94</v>
      </c>
      <c r="D69" s="55">
        <v>279740.27</v>
      </c>
      <c r="E69">
        <v>0</v>
      </c>
      <c r="F69">
        <v>0</v>
      </c>
      <c r="G69" s="55">
        <v>-103793.88</v>
      </c>
      <c r="H69" s="55">
        <v>492391.25</v>
      </c>
      <c r="I69" s="55">
        <v>742398</v>
      </c>
      <c r="J69" s="55">
        <v>1355987.5</v>
      </c>
      <c r="K69" s="55">
        <v>-528801</v>
      </c>
    </row>
    <row r="70" spans="1:11">
      <c r="A70" s="32">
        <v>42076</v>
      </c>
      <c r="B70" s="55">
        <v>-2957045.38</v>
      </c>
      <c r="C70" s="55">
        <f t="shared" si="0"/>
        <v>-1478522.69</v>
      </c>
      <c r="D70" s="55">
        <v>-422435.05</v>
      </c>
      <c r="E70">
        <v>0</v>
      </c>
      <c r="F70" s="55">
        <v>-203807.37</v>
      </c>
      <c r="G70" s="55">
        <v>-282599.37</v>
      </c>
      <c r="H70" s="55">
        <v>-15204</v>
      </c>
      <c r="I70" s="55">
        <v>-657608</v>
      </c>
      <c r="J70" s="55">
        <v>-1894020</v>
      </c>
      <c r="K70" s="55">
        <v>96193.38</v>
      </c>
    </row>
    <row r="71" spans="1:11">
      <c r="A71" s="32">
        <v>42075</v>
      </c>
      <c r="B71" s="55">
        <v>-1151426.25</v>
      </c>
      <c r="C71" s="55">
        <f t="shared" si="0"/>
        <v>-575713.125</v>
      </c>
      <c r="D71" s="55">
        <v>-164489.46</v>
      </c>
      <c r="E71">
        <v>0</v>
      </c>
      <c r="F71">
        <v>0</v>
      </c>
      <c r="G71" s="55">
        <v>-257556.25</v>
      </c>
      <c r="H71" s="55">
        <v>-1265101.25</v>
      </c>
      <c r="I71">
        <v>0</v>
      </c>
      <c r="J71">
        <v>0</v>
      </c>
      <c r="K71" s="55">
        <v>371231.25</v>
      </c>
    </row>
    <row r="72" spans="1:11">
      <c r="A72" s="32">
        <v>42074</v>
      </c>
      <c r="B72" s="55">
        <v>-833820.13</v>
      </c>
      <c r="C72" s="55">
        <f t="shared" ref="C72:C135" si="1">B72/2</f>
        <v>-416910.065</v>
      </c>
      <c r="D72" s="55">
        <v>-119117.16</v>
      </c>
      <c r="E72" s="55">
        <v>-178753</v>
      </c>
      <c r="F72" s="55">
        <v>-153751.13</v>
      </c>
      <c r="G72" s="55">
        <v>171235</v>
      </c>
      <c r="H72" s="55">
        <v>-1065018.75</v>
      </c>
      <c r="I72" s="55">
        <v>392467.75</v>
      </c>
      <c r="J72">
        <v>0</v>
      </c>
      <c r="K72">
        <v>0</v>
      </c>
    </row>
    <row r="73" spans="1:11">
      <c r="A73" s="32">
        <v>42073</v>
      </c>
      <c r="B73" s="55">
        <v>2508286.13</v>
      </c>
      <c r="C73" s="55">
        <f t="shared" si="1"/>
        <v>1254143.0649999999</v>
      </c>
      <c r="D73" s="55">
        <v>358326.59</v>
      </c>
      <c r="E73">
        <v>0</v>
      </c>
      <c r="F73">
        <v>0</v>
      </c>
      <c r="G73" s="55">
        <v>-3793.12</v>
      </c>
      <c r="H73" s="55">
        <v>-1215187.5</v>
      </c>
      <c r="I73">
        <v>0</v>
      </c>
      <c r="J73" s="55">
        <v>2981060.63</v>
      </c>
      <c r="K73" s="55">
        <v>746206.12</v>
      </c>
    </row>
    <row r="74" spans="1:11">
      <c r="A74" s="32">
        <v>42072</v>
      </c>
      <c r="B74" s="55">
        <v>5750544.6200000001</v>
      </c>
      <c r="C74" s="55">
        <f t="shared" si="1"/>
        <v>2875272.31</v>
      </c>
      <c r="D74" s="55">
        <v>821506.37</v>
      </c>
      <c r="E74" s="55">
        <v>346197.13</v>
      </c>
      <c r="F74" s="55">
        <v>521193.75</v>
      </c>
      <c r="G74" s="55">
        <v>546194.13</v>
      </c>
      <c r="H74" s="55">
        <v>492377.75</v>
      </c>
      <c r="I74" s="55">
        <v>942389</v>
      </c>
      <c r="J74" s="55">
        <v>1981000.62</v>
      </c>
      <c r="K74" s="55">
        <v>921192.25</v>
      </c>
    </row>
    <row r="75" spans="1:11">
      <c r="A75" s="32">
        <v>42069</v>
      </c>
      <c r="B75" s="55">
        <v>1794355.38</v>
      </c>
      <c r="C75" s="55">
        <f t="shared" si="1"/>
        <v>897177.69</v>
      </c>
      <c r="D75" s="55">
        <v>256336.48</v>
      </c>
      <c r="E75">
        <v>0</v>
      </c>
      <c r="F75">
        <v>0</v>
      </c>
      <c r="G75" s="55">
        <v>-53824.63</v>
      </c>
      <c r="H75" s="55">
        <v>492338.75</v>
      </c>
      <c r="I75">
        <v>0</v>
      </c>
      <c r="J75" s="55">
        <v>1355841.25</v>
      </c>
      <c r="K75">
        <v>0</v>
      </c>
    </row>
    <row r="76" spans="1:11">
      <c r="A76" s="32">
        <v>42068</v>
      </c>
      <c r="B76" s="55">
        <v>-170760.88</v>
      </c>
      <c r="C76" s="55">
        <f t="shared" si="1"/>
        <v>-85380.44</v>
      </c>
      <c r="D76" s="55">
        <v>-24394.41</v>
      </c>
      <c r="E76">
        <v>0</v>
      </c>
      <c r="F76">
        <v>0</v>
      </c>
      <c r="G76" s="55">
        <v>146188.87</v>
      </c>
      <c r="H76" s="55">
        <v>492373.25</v>
      </c>
      <c r="I76" s="55">
        <v>-415235.5</v>
      </c>
      <c r="J76" s="55">
        <v>-394087.5</v>
      </c>
      <c r="K76">
        <v>0</v>
      </c>
    </row>
    <row r="77" spans="1:11">
      <c r="A77" s="32">
        <v>42067</v>
      </c>
      <c r="B77" s="55">
        <v>-311437.13</v>
      </c>
      <c r="C77" s="55">
        <f t="shared" si="1"/>
        <v>-155718.565</v>
      </c>
      <c r="D77" s="55">
        <v>-44491.02</v>
      </c>
      <c r="E77">
        <v>0</v>
      </c>
      <c r="F77">
        <v>0</v>
      </c>
      <c r="G77" s="55">
        <v>-53815.63</v>
      </c>
      <c r="H77">
        <v>0</v>
      </c>
      <c r="I77" s="55">
        <v>-257621.5</v>
      </c>
      <c r="J77">
        <v>0</v>
      </c>
      <c r="K77">
        <v>0</v>
      </c>
    </row>
    <row r="78" spans="1:11">
      <c r="A78" s="32">
        <v>42066</v>
      </c>
      <c r="B78" s="55">
        <v>-1799599.38</v>
      </c>
      <c r="C78" s="55">
        <f t="shared" si="1"/>
        <v>-899799.69</v>
      </c>
      <c r="D78" s="55">
        <v>-257085.63</v>
      </c>
      <c r="E78">
        <v>0</v>
      </c>
      <c r="F78" s="55">
        <v>-128819</v>
      </c>
      <c r="G78" s="55">
        <v>-28815.25</v>
      </c>
      <c r="H78" s="55">
        <v>-865255.75</v>
      </c>
      <c r="I78" s="55">
        <v>-507631.25</v>
      </c>
      <c r="J78" s="55">
        <v>-269078.13</v>
      </c>
      <c r="K78">
        <v>0</v>
      </c>
    </row>
    <row r="79" spans="1:11">
      <c r="A79" s="32">
        <v>42065</v>
      </c>
      <c r="B79" s="55">
        <v>-924348.5</v>
      </c>
      <c r="C79" s="55">
        <f t="shared" si="1"/>
        <v>-462174.25</v>
      </c>
      <c r="D79" s="55">
        <v>-132049.79</v>
      </c>
      <c r="E79">
        <v>0</v>
      </c>
      <c r="F79" s="55">
        <v>-128798</v>
      </c>
      <c r="G79" s="55">
        <v>46206.87</v>
      </c>
      <c r="H79" s="55">
        <v>-65198.75</v>
      </c>
      <c r="I79" s="55">
        <v>-257593</v>
      </c>
      <c r="J79" s="55">
        <v>-518965.62</v>
      </c>
      <c r="K79">
        <v>0</v>
      </c>
    </row>
    <row r="80" spans="1:11">
      <c r="A80" s="32">
        <v>42062</v>
      </c>
      <c r="B80" s="55">
        <v>765984.87</v>
      </c>
      <c r="C80" s="55">
        <f t="shared" si="1"/>
        <v>382992.435</v>
      </c>
      <c r="D80" s="55">
        <v>109426.41</v>
      </c>
      <c r="E80">
        <v>0</v>
      </c>
      <c r="F80" s="55">
        <v>-53774.38</v>
      </c>
      <c r="G80" s="55">
        <v>-153789.38</v>
      </c>
      <c r="H80" s="55">
        <v>984883</v>
      </c>
      <c r="I80" s="55">
        <v>-157552.5</v>
      </c>
      <c r="J80">
        <v>0</v>
      </c>
      <c r="K80" s="55">
        <v>146218.13</v>
      </c>
    </row>
    <row r="81" spans="1:11">
      <c r="A81" s="32">
        <v>42061</v>
      </c>
      <c r="B81" s="55">
        <v>-1026536.88</v>
      </c>
      <c r="C81" s="55">
        <f t="shared" si="1"/>
        <v>-513268.44</v>
      </c>
      <c r="D81" s="55">
        <v>-146648.13</v>
      </c>
      <c r="E81">
        <v>0</v>
      </c>
      <c r="F81">
        <v>0</v>
      </c>
      <c r="G81" s="55">
        <v>-357581</v>
      </c>
      <c r="H81" s="55">
        <v>-565161.25</v>
      </c>
      <c r="I81">
        <v>0</v>
      </c>
      <c r="J81">
        <v>0</v>
      </c>
      <c r="K81" s="55">
        <v>-103794.63</v>
      </c>
    </row>
    <row r="82" spans="1:11">
      <c r="A82" s="32">
        <v>42060</v>
      </c>
      <c r="B82" s="55">
        <v>-1262959.3799999999</v>
      </c>
      <c r="C82" s="55">
        <f t="shared" si="1"/>
        <v>-631479.68999999994</v>
      </c>
      <c r="D82" s="55">
        <v>-180422.77</v>
      </c>
      <c r="E82">
        <v>0</v>
      </c>
      <c r="F82" s="55">
        <v>-53798.38</v>
      </c>
      <c r="G82" s="55">
        <v>-157592.25</v>
      </c>
      <c r="H82" s="55">
        <v>-665180.75</v>
      </c>
      <c r="I82" s="55">
        <v>-357593</v>
      </c>
      <c r="J82">
        <v>0</v>
      </c>
      <c r="K82" s="55">
        <v>-28795</v>
      </c>
    </row>
    <row r="83" spans="1:11">
      <c r="A83" s="32">
        <v>42059</v>
      </c>
      <c r="B83" s="55">
        <v>-1418903.37</v>
      </c>
      <c r="C83" s="55">
        <f t="shared" si="1"/>
        <v>-709451.68500000006</v>
      </c>
      <c r="D83" s="55">
        <v>-202700.48</v>
      </c>
      <c r="E83">
        <v>0</v>
      </c>
      <c r="F83">
        <v>0</v>
      </c>
      <c r="G83" s="55">
        <v>-203780.37</v>
      </c>
      <c r="H83" s="55">
        <v>-1215123</v>
      </c>
      <c r="I83">
        <v>0</v>
      </c>
      <c r="J83">
        <v>0</v>
      </c>
      <c r="K83">
        <v>0</v>
      </c>
    </row>
    <row r="84" spans="1:11">
      <c r="A84" s="32">
        <v>42058</v>
      </c>
      <c r="B84" s="55">
        <v>690888.5</v>
      </c>
      <c r="C84" s="55">
        <f t="shared" si="1"/>
        <v>345444.25</v>
      </c>
      <c r="D84" s="55">
        <v>98698.36</v>
      </c>
      <c r="E84" s="55">
        <v>-128789.75</v>
      </c>
      <c r="F84" s="55">
        <v>-53788.62</v>
      </c>
      <c r="G84" s="55">
        <v>-3789.37</v>
      </c>
      <c r="H84" s="55">
        <v>984838</v>
      </c>
      <c r="I84" s="55">
        <v>-107581.75</v>
      </c>
      <c r="J84">
        <v>0</v>
      </c>
      <c r="K84">
        <v>0</v>
      </c>
    </row>
    <row r="85" spans="1:11">
      <c r="A85" s="32">
        <v>42052</v>
      </c>
      <c r="B85" s="55">
        <v>1317457.25</v>
      </c>
      <c r="C85" s="55">
        <f t="shared" si="1"/>
        <v>658728.625</v>
      </c>
      <c r="D85" s="55">
        <v>188208.18</v>
      </c>
      <c r="E85">
        <v>0</v>
      </c>
      <c r="F85" s="55">
        <v>-103742.13</v>
      </c>
      <c r="G85" s="55">
        <v>-7508.25</v>
      </c>
      <c r="H85" s="55">
        <v>35006.75</v>
      </c>
      <c r="I85" s="55">
        <v>384991</v>
      </c>
      <c r="J85" s="55">
        <v>1462466.25</v>
      </c>
      <c r="K85" s="55">
        <v>-453756.37</v>
      </c>
    </row>
    <row r="86" spans="1:11">
      <c r="A86" s="32">
        <v>42051</v>
      </c>
      <c r="B86" s="55">
        <v>-2760110.25</v>
      </c>
      <c r="C86" s="55">
        <f t="shared" si="1"/>
        <v>-1380055.125</v>
      </c>
      <c r="D86" s="55">
        <v>-394301.46</v>
      </c>
      <c r="E86">
        <v>0</v>
      </c>
      <c r="F86">
        <v>0</v>
      </c>
      <c r="G86" s="55">
        <v>-78758.25</v>
      </c>
      <c r="H86" s="55">
        <v>-157512</v>
      </c>
      <c r="I86" s="55">
        <v>-557513.5</v>
      </c>
      <c r="J86" s="55">
        <v>-1787567.5</v>
      </c>
      <c r="K86" s="55">
        <v>-178759</v>
      </c>
    </row>
    <row r="87" spans="1:11">
      <c r="A87" s="32">
        <v>42048</v>
      </c>
      <c r="B87" s="55">
        <v>711293.5</v>
      </c>
      <c r="C87" s="55">
        <f t="shared" si="1"/>
        <v>355646.75</v>
      </c>
      <c r="D87" s="55">
        <v>101613.36</v>
      </c>
      <c r="E87" s="55">
        <v>-228751.5</v>
      </c>
      <c r="F87" s="55">
        <v>-128742.5</v>
      </c>
      <c r="G87" s="55">
        <v>-82486.12</v>
      </c>
      <c r="H87" s="55">
        <v>985007.5</v>
      </c>
      <c r="I87" s="55">
        <v>-814989.5</v>
      </c>
      <c r="J87" s="55">
        <v>981255.63</v>
      </c>
      <c r="K87">
        <v>0</v>
      </c>
    </row>
    <row r="88" spans="1:11">
      <c r="A88" s="32">
        <v>42047</v>
      </c>
      <c r="B88" s="55">
        <v>4744273.12</v>
      </c>
      <c r="C88" s="55">
        <f t="shared" si="1"/>
        <v>2372136.56</v>
      </c>
      <c r="D88" s="55">
        <v>677753.3</v>
      </c>
      <c r="E88" s="55">
        <v>-53708.38</v>
      </c>
      <c r="F88" s="55">
        <v>371287.5</v>
      </c>
      <c r="G88" s="55">
        <v>621282.25</v>
      </c>
      <c r="H88" s="55">
        <v>985135</v>
      </c>
      <c r="I88" s="55">
        <v>442573.5</v>
      </c>
      <c r="J88" s="55">
        <v>2981431.88</v>
      </c>
      <c r="K88" s="55">
        <v>-603728.63</v>
      </c>
    </row>
    <row r="89" spans="1:11">
      <c r="A89" s="32">
        <v>42046</v>
      </c>
      <c r="B89" s="55">
        <v>-2158612</v>
      </c>
      <c r="C89" s="55">
        <f t="shared" si="1"/>
        <v>-1079306</v>
      </c>
      <c r="D89" s="55">
        <v>-308373.14</v>
      </c>
      <c r="E89">
        <v>0</v>
      </c>
      <c r="F89">
        <v>0</v>
      </c>
      <c r="G89" s="55">
        <v>-28728.25</v>
      </c>
      <c r="H89" s="55">
        <v>-157476</v>
      </c>
      <c r="I89">
        <v>0</v>
      </c>
      <c r="J89" s="55">
        <v>-1893671.25</v>
      </c>
      <c r="K89" s="55">
        <v>-78736.5</v>
      </c>
    </row>
    <row r="90" spans="1:11">
      <c r="A90" s="32">
        <v>42045</v>
      </c>
      <c r="B90" s="55">
        <v>6182506.75</v>
      </c>
      <c r="C90" s="55">
        <f t="shared" si="1"/>
        <v>3091253.375</v>
      </c>
      <c r="D90" s="55">
        <v>883215.25</v>
      </c>
      <c r="E90">
        <v>0</v>
      </c>
      <c r="F90" s="55">
        <v>-128736.5</v>
      </c>
      <c r="G90" s="55">
        <v>367508.62</v>
      </c>
      <c r="H90" s="55">
        <v>984977.5</v>
      </c>
      <c r="I90">
        <v>0</v>
      </c>
      <c r="J90" s="55">
        <v>4462496.25</v>
      </c>
      <c r="K90" s="55">
        <v>496260.88</v>
      </c>
    </row>
    <row r="91" spans="1:11">
      <c r="A91" s="32">
        <v>42044</v>
      </c>
      <c r="B91" s="55">
        <v>-3357392.38</v>
      </c>
      <c r="C91" s="55">
        <f t="shared" si="1"/>
        <v>-1678696.19</v>
      </c>
      <c r="D91" s="55">
        <v>-479627.48</v>
      </c>
      <c r="E91">
        <v>0</v>
      </c>
      <c r="F91" s="55">
        <v>-153741.38</v>
      </c>
      <c r="G91" s="55">
        <v>-182493.63</v>
      </c>
      <c r="H91" s="55">
        <v>-114989.5</v>
      </c>
      <c r="I91" s="55">
        <v>-364973.75</v>
      </c>
      <c r="J91" s="55">
        <v>-2037451.25</v>
      </c>
      <c r="K91" s="55">
        <v>-503742.87</v>
      </c>
    </row>
    <row r="92" spans="1:11">
      <c r="A92" s="32">
        <v>42041</v>
      </c>
      <c r="B92" s="55">
        <v>-2116228.25</v>
      </c>
      <c r="C92" s="55">
        <f t="shared" si="1"/>
        <v>-1058114.125</v>
      </c>
      <c r="D92" s="55">
        <v>-302318.32</v>
      </c>
      <c r="E92">
        <v>0</v>
      </c>
      <c r="F92">
        <v>0</v>
      </c>
      <c r="G92" s="55">
        <v>-28743.25</v>
      </c>
      <c r="H92" s="55">
        <v>-164982.75</v>
      </c>
      <c r="I92">
        <v>0</v>
      </c>
      <c r="J92" s="55">
        <v>-1893746.25</v>
      </c>
      <c r="K92" s="55">
        <v>-28756</v>
      </c>
    </row>
    <row r="93" spans="1:11">
      <c r="A93" s="32">
        <v>42040</v>
      </c>
      <c r="B93" s="55">
        <v>-1575396.75</v>
      </c>
      <c r="C93" s="55">
        <f t="shared" si="1"/>
        <v>-787698.375</v>
      </c>
      <c r="D93" s="55">
        <v>-225056.68</v>
      </c>
      <c r="E93" s="55">
        <v>-153760.88</v>
      </c>
      <c r="F93" s="55">
        <v>-203771.38</v>
      </c>
      <c r="G93" s="55">
        <v>996233.87</v>
      </c>
      <c r="H93" s="55">
        <v>-415058.5</v>
      </c>
      <c r="I93" s="55">
        <v>992475.25</v>
      </c>
      <c r="J93" s="55">
        <v>-1787747.5</v>
      </c>
      <c r="K93" s="55">
        <v>-1003767.63</v>
      </c>
    </row>
    <row r="94" spans="1:11">
      <c r="A94" s="32">
        <v>42039</v>
      </c>
      <c r="B94" s="55">
        <v>-368269.5</v>
      </c>
      <c r="C94" s="55">
        <f t="shared" si="1"/>
        <v>-184134.75</v>
      </c>
      <c r="D94" s="55">
        <v>-52609.93</v>
      </c>
      <c r="E94" s="55">
        <v>-253786.38</v>
      </c>
      <c r="F94" s="55">
        <v>-128792.75</v>
      </c>
      <c r="G94" s="55">
        <v>-207575</v>
      </c>
      <c r="H94" s="55">
        <v>984827.5</v>
      </c>
      <c r="I94" s="55">
        <v>-1565170.25</v>
      </c>
      <c r="J94" s="55">
        <v>731015.63</v>
      </c>
      <c r="K94" s="55">
        <v>71211.75</v>
      </c>
    </row>
    <row r="95" spans="1:11">
      <c r="A95" s="32">
        <v>42038</v>
      </c>
      <c r="B95" s="55">
        <v>682243.5</v>
      </c>
      <c r="C95" s="55">
        <f t="shared" si="1"/>
        <v>341121.75</v>
      </c>
      <c r="D95" s="55">
        <v>97463.360000000001</v>
      </c>
      <c r="E95">
        <v>0</v>
      </c>
      <c r="F95" s="55">
        <v>-128752.25</v>
      </c>
      <c r="G95" s="55">
        <v>142460.25</v>
      </c>
      <c r="H95" s="55">
        <v>-215096</v>
      </c>
      <c r="I95">
        <v>0</v>
      </c>
      <c r="J95" s="55">
        <v>337400.63</v>
      </c>
      <c r="K95" s="55">
        <v>546230.88</v>
      </c>
    </row>
    <row r="96" spans="1:11">
      <c r="A96" s="32">
        <v>42037</v>
      </c>
      <c r="B96" s="55">
        <v>4482222.5</v>
      </c>
      <c r="C96" s="55">
        <f t="shared" si="1"/>
        <v>2241111.25</v>
      </c>
      <c r="D96" s="55">
        <v>640317.5</v>
      </c>
      <c r="E96">
        <v>0</v>
      </c>
      <c r="F96">
        <v>0</v>
      </c>
      <c r="G96" s="55">
        <v>371238.75</v>
      </c>
      <c r="H96" s="55">
        <v>984932.5</v>
      </c>
      <c r="I96" s="55">
        <v>992475.25</v>
      </c>
      <c r="J96" s="55">
        <v>2337336.88</v>
      </c>
      <c r="K96" s="55">
        <v>-203760.88</v>
      </c>
    </row>
    <row r="97" spans="1:11">
      <c r="A97" s="32">
        <v>42034</v>
      </c>
      <c r="B97" s="55">
        <v>1233382.5</v>
      </c>
      <c r="C97" s="55">
        <f t="shared" si="1"/>
        <v>616691.25</v>
      </c>
      <c r="D97" s="55">
        <v>176197.5</v>
      </c>
      <c r="E97">
        <v>0</v>
      </c>
      <c r="F97">
        <v>0</v>
      </c>
      <c r="G97" s="55">
        <v>-78789</v>
      </c>
      <c r="H97" s="55">
        <v>-1465150.75</v>
      </c>
      <c r="I97">
        <v>0</v>
      </c>
      <c r="J97" s="55">
        <v>2231101.88</v>
      </c>
      <c r="K97" s="55">
        <v>546220.38</v>
      </c>
    </row>
    <row r="98" spans="1:11">
      <c r="A98" s="32">
        <v>42033</v>
      </c>
      <c r="B98" s="55">
        <v>-1286686.8799999999</v>
      </c>
      <c r="C98" s="55">
        <f t="shared" si="1"/>
        <v>-643343.43999999994</v>
      </c>
      <c r="D98" s="55">
        <v>-183812.41</v>
      </c>
      <c r="E98" s="55">
        <v>-203763.88</v>
      </c>
      <c r="F98" s="55">
        <v>-3766.88</v>
      </c>
      <c r="G98" s="55">
        <v>-7550.25</v>
      </c>
      <c r="H98" s="55">
        <v>984946</v>
      </c>
      <c r="I98" s="55">
        <v>-415076.5</v>
      </c>
      <c r="J98" s="55">
        <v>-1162708.1299999999</v>
      </c>
      <c r="K98" s="55">
        <v>-478767.25</v>
      </c>
    </row>
    <row r="99" spans="1:11">
      <c r="A99" s="32">
        <v>42032</v>
      </c>
      <c r="B99" s="55">
        <v>1183387</v>
      </c>
      <c r="C99" s="55">
        <f t="shared" si="1"/>
        <v>591693.5</v>
      </c>
      <c r="D99" s="55">
        <v>169055.29</v>
      </c>
      <c r="E99">
        <v>0</v>
      </c>
      <c r="F99">
        <v>0</v>
      </c>
      <c r="G99" s="55">
        <v>-3773.63</v>
      </c>
      <c r="H99" s="55">
        <v>492434.75</v>
      </c>
      <c r="I99" s="55">
        <v>-457554</v>
      </c>
      <c r="J99" s="55">
        <v>1731064.37</v>
      </c>
      <c r="K99" s="55">
        <v>-578784.5</v>
      </c>
    </row>
    <row r="100" spans="1:11">
      <c r="A100" s="32">
        <v>42031</v>
      </c>
      <c r="B100" s="55">
        <v>-3718103.75</v>
      </c>
      <c r="C100" s="55">
        <f t="shared" si="1"/>
        <v>-1859051.875</v>
      </c>
      <c r="D100" s="55">
        <v>-531157.68000000005</v>
      </c>
      <c r="E100" s="55">
        <v>-203789.38</v>
      </c>
      <c r="F100" s="55">
        <v>-103782.63</v>
      </c>
      <c r="G100" s="55">
        <v>-232560.38</v>
      </c>
      <c r="H100" s="55">
        <v>34874.75</v>
      </c>
      <c r="I100" s="55">
        <v>-865134.25</v>
      </c>
      <c r="J100" s="55">
        <v>-1893926.25</v>
      </c>
      <c r="K100" s="55">
        <v>-453785.63</v>
      </c>
    </row>
    <row r="101" spans="1:11">
      <c r="A101" s="32">
        <v>42030</v>
      </c>
      <c r="B101" s="55">
        <v>-3228747.38</v>
      </c>
      <c r="C101" s="55">
        <f t="shared" si="1"/>
        <v>-1614373.69</v>
      </c>
      <c r="D101" s="55">
        <v>-461249.63</v>
      </c>
      <c r="E101" s="55">
        <v>-203742.87</v>
      </c>
      <c r="F101" s="55">
        <v>71252.25</v>
      </c>
      <c r="G101" s="55">
        <v>-107509.75</v>
      </c>
      <c r="H101" s="55">
        <v>985015</v>
      </c>
      <c r="I101" s="55">
        <v>-507482.75</v>
      </c>
      <c r="J101" s="55">
        <v>-2662528.13</v>
      </c>
      <c r="K101" s="55">
        <v>-803751.12</v>
      </c>
    </row>
    <row r="102" spans="1:11">
      <c r="A102" s="32">
        <v>42027</v>
      </c>
      <c r="B102" s="55">
        <v>669756.25</v>
      </c>
      <c r="C102" s="55">
        <f t="shared" si="1"/>
        <v>334878.125</v>
      </c>
      <c r="D102" s="55">
        <v>95679.46</v>
      </c>
      <c r="E102" s="55">
        <v>-328787.5</v>
      </c>
      <c r="F102" s="55">
        <v>-278788.25</v>
      </c>
      <c r="G102" s="55">
        <v>-507567.5</v>
      </c>
      <c r="H102" s="55">
        <v>492449.75</v>
      </c>
      <c r="I102" s="55">
        <v>1292449.75</v>
      </c>
      <c r="J102">
        <v>0</v>
      </c>
      <c r="K102">
        <v>0</v>
      </c>
    </row>
    <row r="103" spans="1:11">
      <c r="A103" s="32">
        <v>42026</v>
      </c>
      <c r="B103" s="55">
        <v>1667448.25</v>
      </c>
      <c r="C103" s="55">
        <f t="shared" si="1"/>
        <v>833724.125</v>
      </c>
      <c r="D103" s="55">
        <v>238206.89</v>
      </c>
      <c r="E103" s="55">
        <v>-203757.12</v>
      </c>
      <c r="F103" s="55">
        <v>21248.5</v>
      </c>
      <c r="G103" s="55">
        <v>42505.25</v>
      </c>
      <c r="H103" s="55">
        <v>984982</v>
      </c>
      <c r="I103" s="55">
        <v>-14998.5</v>
      </c>
      <c r="J103" s="55">
        <v>837468.13</v>
      </c>
      <c r="K103">
        <v>0</v>
      </c>
    </row>
    <row r="104" spans="1:11">
      <c r="A104" s="32">
        <v>42025</v>
      </c>
      <c r="B104" s="55">
        <v>-1165958.25</v>
      </c>
      <c r="C104" s="55">
        <f t="shared" si="1"/>
        <v>-582979.125</v>
      </c>
      <c r="D104" s="55">
        <v>-166565.46</v>
      </c>
      <c r="E104">
        <v>0</v>
      </c>
      <c r="F104">
        <v>0</v>
      </c>
      <c r="G104" s="55">
        <v>-257439.25</v>
      </c>
      <c r="H104" s="55">
        <v>985111</v>
      </c>
      <c r="I104">
        <v>0</v>
      </c>
      <c r="J104" s="55">
        <v>-1893630</v>
      </c>
      <c r="K104">
        <v>0</v>
      </c>
    </row>
    <row r="105" spans="1:11">
      <c r="A105" s="32">
        <v>42024</v>
      </c>
      <c r="B105" s="55">
        <v>-3013108.37</v>
      </c>
      <c r="C105" s="55">
        <f t="shared" si="1"/>
        <v>-1506554.1850000001</v>
      </c>
      <c r="D105" s="55">
        <v>-430444.05</v>
      </c>
      <c r="E105">
        <v>0</v>
      </c>
      <c r="F105" s="55">
        <v>-153713.63</v>
      </c>
      <c r="G105" s="55">
        <v>-28706.5</v>
      </c>
      <c r="H105" s="55">
        <v>-1264832.75</v>
      </c>
      <c r="I105">
        <v>0</v>
      </c>
      <c r="J105" s="55">
        <v>-2037143.75</v>
      </c>
      <c r="K105" s="55">
        <v>471288.25</v>
      </c>
    </row>
    <row r="106" spans="1:11">
      <c r="A106" s="32">
        <v>42023</v>
      </c>
      <c r="B106" s="55">
        <v>5169713.75</v>
      </c>
      <c r="C106" s="55">
        <f t="shared" si="1"/>
        <v>2584856.875</v>
      </c>
      <c r="D106" s="55">
        <v>738530.54</v>
      </c>
      <c r="E106" s="55">
        <v>496317.88</v>
      </c>
      <c r="F106" s="55">
        <v>-103669.37</v>
      </c>
      <c r="G106" s="55">
        <v>-178670.5</v>
      </c>
      <c r="H106" s="55">
        <v>985253.5</v>
      </c>
      <c r="I106" s="55">
        <v>242620</v>
      </c>
      <c r="J106" s="55">
        <v>3356546.25</v>
      </c>
      <c r="K106" s="55">
        <v>371316</v>
      </c>
    </row>
    <row r="107" spans="1:11">
      <c r="A107" s="32">
        <v>42020</v>
      </c>
      <c r="B107" s="55">
        <v>8095072.6200000001</v>
      </c>
      <c r="C107" s="55">
        <f t="shared" si="1"/>
        <v>4047536.31</v>
      </c>
      <c r="D107" s="55">
        <v>1156438.95</v>
      </c>
      <c r="E107" s="55">
        <v>796333.62</v>
      </c>
      <c r="F107" s="55">
        <v>796333.62</v>
      </c>
      <c r="G107" s="55">
        <v>946335.87</v>
      </c>
      <c r="H107" s="55">
        <v>385351</v>
      </c>
      <c r="I107" s="55">
        <v>1042674</v>
      </c>
      <c r="J107" s="55">
        <v>2981701.88</v>
      </c>
      <c r="K107" s="55">
        <v>1146342.6200000001</v>
      </c>
    </row>
    <row r="108" spans="1:11">
      <c r="A108" s="32">
        <v>42019</v>
      </c>
      <c r="B108" s="55">
        <v>-2237784.75</v>
      </c>
      <c r="C108" s="55">
        <f t="shared" si="1"/>
        <v>-1118892.375</v>
      </c>
      <c r="D108" s="55">
        <v>-319683.53999999998</v>
      </c>
      <c r="E108">
        <v>0</v>
      </c>
      <c r="F108">
        <v>0</v>
      </c>
      <c r="G108" s="55">
        <v>-357377.75</v>
      </c>
      <c r="H108" s="55">
        <v>-264786.25</v>
      </c>
      <c r="I108">
        <v>0</v>
      </c>
      <c r="J108" s="55">
        <v>-1161924.3700000001</v>
      </c>
      <c r="K108" s="55">
        <v>-453696.37</v>
      </c>
    </row>
    <row r="109" spans="1:11">
      <c r="A109" s="32">
        <v>42018</v>
      </c>
      <c r="B109" s="55">
        <v>-1591709.12</v>
      </c>
      <c r="C109" s="55">
        <f t="shared" si="1"/>
        <v>-795854.56</v>
      </c>
      <c r="D109" s="55">
        <v>-227387.02</v>
      </c>
      <c r="E109">
        <v>0</v>
      </c>
      <c r="F109" s="55">
        <v>-128695.25</v>
      </c>
      <c r="G109" s="55">
        <v>-107415.25</v>
      </c>
      <c r="H109" s="55">
        <v>985151.5</v>
      </c>
      <c r="I109">
        <v>0</v>
      </c>
      <c r="J109" s="55">
        <v>-2662051.88</v>
      </c>
      <c r="K109" s="55">
        <v>321301.75</v>
      </c>
    </row>
    <row r="110" spans="1:11">
      <c r="A110" s="32">
        <v>42017</v>
      </c>
      <c r="B110" s="55">
        <v>2551201.13</v>
      </c>
      <c r="C110" s="55">
        <f t="shared" si="1"/>
        <v>1275600.5649999999</v>
      </c>
      <c r="D110" s="55">
        <v>364457.3</v>
      </c>
      <c r="E110">
        <v>0</v>
      </c>
      <c r="F110" s="55">
        <v>-203681.38</v>
      </c>
      <c r="G110" s="55">
        <v>-282372.87</v>
      </c>
      <c r="H110" s="55">
        <v>-114755.5</v>
      </c>
      <c r="I110" s="55">
        <v>1042611</v>
      </c>
      <c r="J110" s="55">
        <v>2838098.13</v>
      </c>
      <c r="K110" s="55">
        <v>-728698.25</v>
      </c>
    </row>
    <row r="111" spans="1:11">
      <c r="A111" s="32">
        <v>42016</v>
      </c>
      <c r="B111" s="55">
        <v>-3155402.13</v>
      </c>
      <c r="C111" s="55">
        <f t="shared" si="1"/>
        <v>-1577701.0649999999</v>
      </c>
      <c r="D111" s="55">
        <v>-450771.73</v>
      </c>
      <c r="E111">
        <v>0</v>
      </c>
      <c r="F111" s="55">
        <v>-253686.62</v>
      </c>
      <c r="G111" s="55">
        <v>-307383.75</v>
      </c>
      <c r="H111" s="55">
        <v>-314776.5</v>
      </c>
      <c r="I111" s="55">
        <v>-607374.75</v>
      </c>
      <c r="J111" s="55">
        <v>-1893491.25</v>
      </c>
      <c r="K111" s="55">
        <v>221310.75</v>
      </c>
    </row>
    <row r="112" spans="1:11">
      <c r="A112" s="32">
        <v>42013</v>
      </c>
      <c r="B112" s="55">
        <v>-1299010.3700000001</v>
      </c>
      <c r="C112" s="55">
        <f t="shared" si="1"/>
        <v>-649505.18500000006</v>
      </c>
      <c r="D112" s="55">
        <v>-185572.91</v>
      </c>
      <c r="E112" s="55">
        <v>-53700.88</v>
      </c>
      <c r="F112" s="55">
        <v>-78693</v>
      </c>
      <c r="G112" s="55">
        <v>-282387.87</v>
      </c>
      <c r="H112" s="55">
        <v>-264799.75</v>
      </c>
      <c r="I112" s="55">
        <v>42585.5</v>
      </c>
      <c r="J112" s="55">
        <v>-662014.37</v>
      </c>
      <c r="K112">
        <v>0</v>
      </c>
    </row>
    <row r="113" spans="1:11">
      <c r="A113" s="32">
        <v>42012</v>
      </c>
      <c r="B113" s="55">
        <v>8445241.3800000008</v>
      </c>
      <c r="C113" s="55">
        <f t="shared" si="1"/>
        <v>4222620.6900000004</v>
      </c>
      <c r="D113" s="55">
        <v>1206463.05</v>
      </c>
      <c r="E113" s="55">
        <v>546348.63</v>
      </c>
      <c r="F113" s="55">
        <v>671351.25</v>
      </c>
      <c r="G113" s="55">
        <v>-128637.5</v>
      </c>
      <c r="H113" s="55">
        <v>985387</v>
      </c>
      <c r="I113" s="55">
        <v>1342695</v>
      </c>
      <c r="J113" s="55">
        <v>4231743.13</v>
      </c>
      <c r="K113" s="55">
        <v>796353.88</v>
      </c>
    </row>
    <row r="114" spans="1:11">
      <c r="A114" s="32">
        <v>42011</v>
      </c>
      <c r="B114" s="55">
        <v>-3254111.38</v>
      </c>
      <c r="C114" s="55">
        <f t="shared" si="1"/>
        <v>-1627055.69</v>
      </c>
      <c r="D114" s="55">
        <v>-464873.05</v>
      </c>
      <c r="E114">
        <v>0</v>
      </c>
      <c r="F114">
        <v>0</v>
      </c>
      <c r="G114" s="55">
        <v>-153605.63</v>
      </c>
      <c r="H114" s="55">
        <v>-1564423.25</v>
      </c>
      <c r="I114">
        <v>0</v>
      </c>
      <c r="J114" s="55">
        <v>-1536082.5</v>
      </c>
      <c r="K114">
        <v>0</v>
      </c>
    </row>
    <row r="115" spans="1:11">
      <c r="A115" s="32">
        <v>42010</v>
      </c>
      <c r="B115" s="55">
        <v>745639.62</v>
      </c>
      <c r="C115" s="55">
        <f t="shared" si="1"/>
        <v>372819.81</v>
      </c>
      <c r="D115" s="55">
        <v>106519.95</v>
      </c>
      <c r="E115" s="55">
        <v>-278633</v>
      </c>
      <c r="F115" s="55">
        <v>-153631.13</v>
      </c>
      <c r="G115" s="55">
        <v>-203629.62</v>
      </c>
      <c r="H115" s="55">
        <v>-414511</v>
      </c>
      <c r="I115" s="55">
        <v>1092779.75</v>
      </c>
      <c r="J115" s="55">
        <v>1731881.88</v>
      </c>
      <c r="K115" s="55">
        <v>-1028617.25</v>
      </c>
    </row>
    <row r="116" spans="1:11">
      <c r="A116" s="32">
        <v>42009</v>
      </c>
      <c r="B116" s="55">
        <v>1759170.62</v>
      </c>
      <c r="C116" s="55">
        <f t="shared" si="1"/>
        <v>879585.31</v>
      </c>
      <c r="D116" s="55">
        <v>251310.09</v>
      </c>
      <c r="E116" s="55">
        <v>296349.37</v>
      </c>
      <c r="F116" s="55">
        <v>471345.25</v>
      </c>
      <c r="G116" s="55">
        <v>667675.12</v>
      </c>
      <c r="H116" s="55">
        <v>985402</v>
      </c>
      <c r="I116" s="55">
        <v>735357.75</v>
      </c>
      <c r="J116" s="55">
        <v>-1893292.5</v>
      </c>
      <c r="K116" s="55">
        <v>496333.62</v>
      </c>
    </row>
    <row r="117" spans="1:11">
      <c r="A117" s="32">
        <v>42006</v>
      </c>
      <c r="B117" s="55">
        <v>-3940338.37</v>
      </c>
      <c r="C117" s="55">
        <f t="shared" si="1"/>
        <v>-1970169.1850000001</v>
      </c>
      <c r="D117" s="55">
        <v>-562905.48</v>
      </c>
      <c r="E117">
        <v>0</v>
      </c>
      <c r="F117" s="55">
        <v>-178674.25</v>
      </c>
      <c r="G117" s="55">
        <v>-203667.12</v>
      </c>
      <c r="H117" s="55">
        <v>-1664655.75</v>
      </c>
      <c r="I117">
        <v>0</v>
      </c>
      <c r="J117" s="55">
        <v>-1893341.25</v>
      </c>
      <c r="K117">
        <v>0</v>
      </c>
    </row>
    <row r="118" spans="1:11">
      <c r="A118" s="32">
        <v>42003</v>
      </c>
      <c r="B118" s="55">
        <v>1159278.3700000001</v>
      </c>
      <c r="C118" s="55">
        <f t="shared" si="1"/>
        <v>579639.18500000006</v>
      </c>
      <c r="D118" s="55">
        <v>165611.20000000001</v>
      </c>
      <c r="E118" s="55">
        <v>21316.75</v>
      </c>
      <c r="F118" s="55">
        <v>-78693.75</v>
      </c>
      <c r="G118" s="55">
        <v>-207426.5</v>
      </c>
      <c r="H118" s="55">
        <v>-64861.25</v>
      </c>
      <c r="I118" s="55">
        <v>42636.5</v>
      </c>
      <c r="J118">
        <v>0</v>
      </c>
      <c r="K118" s="55">
        <v>1446306.62</v>
      </c>
    </row>
    <row r="119" spans="1:11">
      <c r="A119" s="32">
        <v>42002</v>
      </c>
      <c r="B119" s="55">
        <v>-2573537</v>
      </c>
      <c r="C119" s="55">
        <f t="shared" si="1"/>
        <v>-1286768.5</v>
      </c>
      <c r="D119" s="55">
        <v>-367648.14</v>
      </c>
      <c r="E119">
        <v>0</v>
      </c>
      <c r="F119" s="55">
        <v>-128717</v>
      </c>
      <c r="G119" s="55">
        <v>292536.75</v>
      </c>
      <c r="H119" s="55">
        <v>-14961</v>
      </c>
      <c r="I119">
        <v>0</v>
      </c>
      <c r="J119" s="55">
        <v>-1893667.5</v>
      </c>
      <c r="K119" s="55">
        <v>-828728.25</v>
      </c>
    </row>
    <row r="120" spans="1:11">
      <c r="A120" s="32">
        <v>41999</v>
      </c>
      <c r="B120" s="55">
        <v>757805.63</v>
      </c>
      <c r="C120" s="55">
        <f t="shared" si="1"/>
        <v>378902.815</v>
      </c>
      <c r="D120" s="55">
        <v>108257.95</v>
      </c>
      <c r="E120">
        <v>0</v>
      </c>
      <c r="F120" s="55">
        <v>-78743.25</v>
      </c>
      <c r="G120" s="55">
        <v>-157462.5</v>
      </c>
      <c r="H120" s="55">
        <v>-814917.5</v>
      </c>
      <c r="I120">
        <v>0</v>
      </c>
      <c r="J120" s="55">
        <v>1712657.5</v>
      </c>
      <c r="K120" s="55">
        <v>96271.38</v>
      </c>
    </row>
    <row r="121" spans="1:11">
      <c r="A121" s="32">
        <v>41997</v>
      </c>
      <c r="B121" s="55">
        <v>-4166860.25</v>
      </c>
      <c r="C121" s="55">
        <f t="shared" si="1"/>
        <v>-2083430.125</v>
      </c>
      <c r="D121" s="55">
        <v>-595265.75</v>
      </c>
      <c r="E121">
        <v>0</v>
      </c>
      <c r="F121" s="55">
        <v>-3727.12</v>
      </c>
      <c r="G121" s="55">
        <v>-153709.88</v>
      </c>
      <c r="H121" s="55">
        <v>-814845.5</v>
      </c>
      <c r="I121" s="55">
        <v>-407422.75</v>
      </c>
      <c r="J121" s="55">
        <v>-2787155</v>
      </c>
      <c r="K121">
        <v>0</v>
      </c>
    </row>
    <row r="122" spans="1:11">
      <c r="A122" s="32">
        <v>41996</v>
      </c>
      <c r="B122" s="55">
        <v>-414870.25</v>
      </c>
      <c r="C122" s="55">
        <f t="shared" si="1"/>
        <v>-207435.125</v>
      </c>
      <c r="D122" s="55">
        <v>-59267.18</v>
      </c>
      <c r="E122">
        <v>0</v>
      </c>
      <c r="F122">
        <v>0</v>
      </c>
      <c r="G122" s="55">
        <v>-153718.13</v>
      </c>
      <c r="H122" s="55">
        <v>-357434</v>
      </c>
      <c r="I122">
        <v>0</v>
      </c>
      <c r="J122">
        <v>0</v>
      </c>
      <c r="K122" s="55">
        <v>96281.88</v>
      </c>
    </row>
    <row r="123" spans="1:11">
      <c r="A123" s="32">
        <v>41995</v>
      </c>
      <c r="B123" s="55">
        <v>-555591.88</v>
      </c>
      <c r="C123" s="55">
        <f t="shared" si="1"/>
        <v>-277795.94</v>
      </c>
      <c r="D123" s="55">
        <v>-79370.27</v>
      </c>
      <c r="E123">
        <v>0</v>
      </c>
      <c r="F123" s="55">
        <v>-128714</v>
      </c>
      <c r="G123" s="55">
        <v>-132406.62</v>
      </c>
      <c r="H123" s="55">
        <v>985201</v>
      </c>
      <c r="I123" s="55">
        <v>142560</v>
      </c>
      <c r="J123" s="55">
        <v>-1893521.25</v>
      </c>
      <c r="K123" s="55">
        <v>471289</v>
      </c>
    </row>
    <row r="124" spans="1:11">
      <c r="A124" s="32">
        <v>41992</v>
      </c>
      <c r="B124" s="55">
        <v>-612655.38</v>
      </c>
      <c r="C124" s="55">
        <f t="shared" si="1"/>
        <v>-306327.69</v>
      </c>
      <c r="D124" s="55">
        <v>-87522.2</v>
      </c>
      <c r="E124" s="55">
        <v>-178677.25</v>
      </c>
      <c r="F124" s="55">
        <v>-178677.25</v>
      </c>
      <c r="G124" s="55">
        <v>-153677.63</v>
      </c>
      <c r="H124" s="55">
        <v>-564754.75</v>
      </c>
      <c r="I124" s="55">
        <v>-1764759.25</v>
      </c>
      <c r="J124" s="55">
        <v>1731578.13</v>
      </c>
      <c r="K124" s="55">
        <v>496312.62</v>
      </c>
    </row>
    <row r="125" spans="1:11">
      <c r="A125" s="32">
        <v>41991</v>
      </c>
      <c r="B125" s="55">
        <v>-569616.87</v>
      </c>
      <c r="C125" s="55">
        <f t="shared" si="1"/>
        <v>-284808.435</v>
      </c>
      <c r="D125" s="55">
        <v>-81373.84</v>
      </c>
      <c r="E125" s="55">
        <v>-357287.75</v>
      </c>
      <c r="F125" s="55">
        <v>-107293.75</v>
      </c>
      <c r="G125" s="55">
        <v>417679.62</v>
      </c>
      <c r="H125" s="55">
        <v>985307.5</v>
      </c>
      <c r="I125" s="55">
        <v>385360</v>
      </c>
      <c r="J125" s="55">
        <v>-1893382.5</v>
      </c>
      <c r="K125">
        <v>0</v>
      </c>
    </row>
    <row r="126" spans="1:11">
      <c r="A126" s="32">
        <v>41990</v>
      </c>
      <c r="B126" s="55">
        <v>-3354802.88</v>
      </c>
      <c r="C126" s="55">
        <f t="shared" si="1"/>
        <v>-1677401.44</v>
      </c>
      <c r="D126" s="55">
        <v>-479257.55</v>
      </c>
      <c r="E126">
        <v>0</v>
      </c>
      <c r="F126">
        <v>0</v>
      </c>
      <c r="G126" s="55">
        <v>-53655.88</v>
      </c>
      <c r="H126" s="55">
        <v>-14599.5</v>
      </c>
      <c r="I126">
        <v>0</v>
      </c>
      <c r="J126" s="55">
        <v>-3286547.5</v>
      </c>
      <c r="K126">
        <v>0</v>
      </c>
    </row>
    <row r="127" spans="1:11">
      <c r="A127" s="32">
        <v>41989</v>
      </c>
      <c r="B127" s="55">
        <v>266577.62</v>
      </c>
      <c r="C127" s="55">
        <f t="shared" si="1"/>
        <v>133288.81</v>
      </c>
      <c r="D127" s="55">
        <v>38082.519999999997</v>
      </c>
      <c r="E127" s="55">
        <v>271346</v>
      </c>
      <c r="F127" s="55">
        <v>21349.75</v>
      </c>
      <c r="G127" s="55">
        <v>192685.25</v>
      </c>
      <c r="H127" s="55">
        <v>985391.5</v>
      </c>
      <c r="I127" s="55">
        <v>692674.75</v>
      </c>
      <c r="J127" s="55">
        <v>-1893217.5</v>
      </c>
      <c r="K127" s="55">
        <v>-3652.12</v>
      </c>
    </row>
    <row r="128" spans="1:11">
      <c r="A128" s="32">
        <v>41988</v>
      </c>
      <c r="B128" s="55">
        <v>3687978.38</v>
      </c>
      <c r="C128" s="55">
        <f t="shared" si="1"/>
        <v>1843989.19</v>
      </c>
      <c r="D128" s="55">
        <v>526854.05000000005</v>
      </c>
      <c r="E128" s="55">
        <v>-103636.38</v>
      </c>
      <c r="F128" s="55">
        <v>-128636</v>
      </c>
      <c r="G128" s="55">
        <v>-307279.5</v>
      </c>
      <c r="H128" s="55">
        <v>-164549.25</v>
      </c>
      <c r="I128" s="55">
        <v>535398.25</v>
      </c>
      <c r="J128" s="55">
        <v>3856681.25</v>
      </c>
      <c r="K128">
        <v>0</v>
      </c>
    </row>
    <row r="129" spans="1:11">
      <c r="A129" s="32">
        <v>41985</v>
      </c>
      <c r="B129" s="55">
        <v>-947032.38</v>
      </c>
      <c r="C129" s="55">
        <f t="shared" si="1"/>
        <v>-473516.19</v>
      </c>
      <c r="D129" s="55">
        <v>-135290.34</v>
      </c>
      <c r="E129">
        <v>0</v>
      </c>
      <c r="F129">
        <v>0</v>
      </c>
      <c r="G129" s="55">
        <v>-182337.62</v>
      </c>
      <c r="H129" s="55">
        <v>-764694.75</v>
      </c>
      <c r="I129">
        <v>0</v>
      </c>
      <c r="J129">
        <v>0</v>
      </c>
      <c r="K129">
        <v>0</v>
      </c>
    </row>
    <row r="130" spans="1:11">
      <c r="A130" s="32">
        <v>41984</v>
      </c>
      <c r="B130" s="55">
        <v>-1380556.25</v>
      </c>
      <c r="C130" s="55">
        <f t="shared" si="1"/>
        <v>-690278.125</v>
      </c>
      <c r="D130" s="55">
        <v>-197222.32</v>
      </c>
      <c r="E130" s="55">
        <v>-53692.62</v>
      </c>
      <c r="F130" s="55">
        <v>246294.62</v>
      </c>
      <c r="G130" s="55">
        <v>-207410.75</v>
      </c>
      <c r="H130" s="55">
        <v>985192</v>
      </c>
      <c r="I130" s="55">
        <v>-457392</v>
      </c>
      <c r="J130" s="55">
        <v>-1893547.5</v>
      </c>
      <c r="K130">
        <v>0</v>
      </c>
    </row>
    <row r="131" spans="1:11">
      <c r="A131" s="32">
        <v>41983</v>
      </c>
      <c r="B131" s="55">
        <v>11118585.75</v>
      </c>
      <c r="C131" s="55">
        <f t="shared" si="1"/>
        <v>5559292.875</v>
      </c>
      <c r="D131" s="55">
        <v>1588369.39</v>
      </c>
      <c r="E131" s="55">
        <v>621242.5</v>
      </c>
      <c r="F131" s="55">
        <v>1046237.62</v>
      </c>
      <c r="G131" s="55">
        <v>1196236.8700000001</v>
      </c>
      <c r="H131" s="55">
        <v>-65030.75</v>
      </c>
      <c r="I131" s="55">
        <v>1892476.75</v>
      </c>
      <c r="J131" s="55">
        <v>5231184.37</v>
      </c>
      <c r="K131" s="55">
        <v>1196238.3700000001</v>
      </c>
    </row>
    <row r="132" spans="1:11">
      <c r="A132" s="32">
        <v>41982</v>
      </c>
      <c r="B132" s="55">
        <v>-1362952.62</v>
      </c>
      <c r="C132" s="55">
        <f t="shared" si="1"/>
        <v>-681476.31</v>
      </c>
      <c r="D132" s="55">
        <v>-194707.52</v>
      </c>
      <c r="E132">
        <v>0</v>
      </c>
      <c r="F132" s="55">
        <v>-178792</v>
      </c>
      <c r="G132" s="55">
        <v>-257593.75</v>
      </c>
      <c r="H132" s="55">
        <v>-57594.5</v>
      </c>
      <c r="I132" s="55">
        <v>-765174.75</v>
      </c>
      <c r="J132">
        <v>0</v>
      </c>
      <c r="K132" s="55">
        <v>-103797.63</v>
      </c>
    </row>
    <row r="133" spans="1:11">
      <c r="A133" s="32">
        <v>41981</v>
      </c>
      <c r="B133" s="55">
        <v>-3049635.38</v>
      </c>
      <c r="C133" s="55">
        <f t="shared" si="1"/>
        <v>-1524817.69</v>
      </c>
      <c r="D133" s="55">
        <v>-435662.2</v>
      </c>
      <c r="E133">
        <v>0</v>
      </c>
      <c r="F133">
        <v>0</v>
      </c>
      <c r="G133" s="55">
        <v>-282636.87</v>
      </c>
      <c r="H133" s="55">
        <v>-215265.5</v>
      </c>
      <c r="I133" s="55">
        <v>-657623</v>
      </c>
      <c r="J133" s="55">
        <v>-1894110</v>
      </c>
      <c r="K133">
        <v>0</v>
      </c>
    </row>
    <row r="134" spans="1:11">
      <c r="A134" s="32">
        <v>41978</v>
      </c>
      <c r="B134" s="55">
        <v>-547919.63</v>
      </c>
      <c r="C134" s="55">
        <f t="shared" si="1"/>
        <v>-273959.815</v>
      </c>
      <c r="D134" s="55">
        <v>-78274.23</v>
      </c>
      <c r="E134">
        <v>0</v>
      </c>
      <c r="F134">
        <v>0</v>
      </c>
      <c r="G134" s="55">
        <v>-28825.75</v>
      </c>
      <c r="H134" s="55">
        <v>-615277.5</v>
      </c>
      <c r="I134">
        <v>0</v>
      </c>
      <c r="J134">
        <v>0</v>
      </c>
      <c r="K134" s="55">
        <v>96183.62</v>
      </c>
    </row>
    <row r="135" spans="1:11">
      <c r="A135" s="32">
        <v>41977</v>
      </c>
      <c r="B135" s="55">
        <v>7767989.5</v>
      </c>
      <c r="C135" s="55">
        <f t="shared" si="1"/>
        <v>3883994.75</v>
      </c>
      <c r="D135" s="55">
        <v>1109712.79</v>
      </c>
      <c r="E135" s="55">
        <v>321189.25</v>
      </c>
      <c r="F135" s="55">
        <v>121202</v>
      </c>
      <c r="G135" s="55">
        <v>-128783.75</v>
      </c>
      <c r="H135" s="55">
        <v>-165194.25</v>
      </c>
      <c r="I135" s="55">
        <v>1192385.25</v>
      </c>
      <c r="J135" s="55">
        <v>5355991.25</v>
      </c>
      <c r="K135" s="55">
        <v>1071199.75</v>
      </c>
    </row>
    <row r="136" spans="1:11">
      <c r="A136" s="32">
        <v>41976</v>
      </c>
      <c r="B136" s="55">
        <v>-2817940.25</v>
      </c>
      <c r="C136" s="55">
        <f t="shared" ref="C136:C199" si="2">B136/2</f>
        <v>-1408970.125</v>
      </c>
      <c r="D136" s="55">
        <v>-402562.89</v>
      </c>
      <c r="E136">
        <v>0</v>
      </c>
      <c r="F136">
        <v>0</v>
      </c>
      <c r="G136" s="55">
        <v>-257550.25</v>
      </c>
      <c r="H136" s="55">
        <v>-165095.25</v>
      </c>
      <c r="I136" s="55">
        <v>-357558.5</v>
      </c>
      <c r="J136" s="55">
        <v>-2037736.25</v>
      </c>
      <c r="K136">
        <v>0</v>
      </c>
    </row>
    <row r="137" spans="1:11">
      <c r="A137" s="32">
        <v>41975</v>
      </c>
      <c r="B137" s="55">
        <v>673691.12</v>
      </c>
      <c r="C137" s="55">
        <f t="shared" si="2"/>
        <v>336845.56</v>
      </c>
      <c r="D137" s="55">
        <v>96241.59</v>
      </c>
      <c r="E137">
        <v>0</v>
      </c>
      <c r="F137" s="55">
        <v>-128753</v>
      </c>
      <c r="G137" s="55">
        <v>71244</v>
      </c>
      <c r="H137" s="55">
        <v>984964</v>
      </c>
      <c r="I137">
        <v>0</v>
      </c>
      <c r="J137">
        <v>0</v>
      </c>
      <c r="K137" s="55">
        <v>-253763.88</v>
      </c>
    </row>
    <row r="138" spans="1:11">
      <c r="A138" s="32">
        <v>41974</v>
      </c>
      <c r="B138" s="55">
        <v>4218341.25</v>
      </c>
      <c r="C138" s="55">
        <f t="shared" si="2"/>
        <v>2109170.625</v>
      </c>
      <c r="D138" s="55">
        <v>602620.18000000005</v>
      </c>
      <c r="E138" s="55">
        <v>296224.13</v>
      </c>
      <c r="F138" s="55">
        <v>621220.75</v>
      </c>
      <c r="G138" s="55">
        <v>571220</v>
      </c>
      <c r="H138" s="55">
        <v>484887.5</v>
      </c>
      <c r="I138" s="55">
        <v>992445.25</v>
      </c>
      <c r="J138" s="55">
        <v>1231116.8799999999</v>
      </c>
      <c r="K138" s="55">
        <v>21226.75</v>
      </c>
    </row>
    <row r="139" spans="1:11">
      <c r="A139" s="32">
        <v>41971</v>
      </c>
      <c r="B139" s="55">
        <v>-2295678</v>
      </c>
      <c r="C139" s="55">
        <f t="shared" si="2"/>
        <v>-1147839</v>
      </c>
      <c r="D139" s="55">
        <v>-327954</v>
      </c>
      <c r="E139">
        <v>0</v>
      </c>
      <c r="F139">
        <v>0</v>
      </c>
      <c r="G139" s="55">
        <v>-257616.25</v>
      </c>
      <c r="H139" s="55">
        <v>-15223.5</v>
      </c>
      <c r="I139">
        <v>0</v>
      </c>
      <c r="J139" s="55">
        <v>-1894031.25</v>
      </c>
      <c r="K139" s="55">
        <v>-128807</v>
      </c>
    </row>
    <row r="140" spans="1:11">
      <c r="A140" s="32">
        <v>41970</v>
      </c>
      <c r="B140" s="55">
        <v>-2728358.38</v>
      </c>
      <c r="C140" s="55">
        <f t="shared" si="2"/>
        <v>-1364179.19</v>
      </c>
      <c r="D140" s="55">
        <v>-389765.48</v>
      </c>
      <c r="E140" s="55">
        <v>-328812.25</v>
      </c>
      <c r="F140" s="55">
        <v>-103814.88</v>
      </c>
      <c r="G140" s="55">
        <v>-182620.38</v>
      </c>
      <c r="H140" s="55">
        <v>-165246.75</v>
      </c>
      <c r="I140">
        <v>0</v>
      </c>
      <c r="J140" s="55">
        <v>-1894053.75</v>
      </c>
      <c r="K140" s="55">
        <v>-53810.38</v>
      </c>
    </row>
    <row r="141" spans="1:11">
      <c r="A141" s="32">
        <v>41969</v>
      </c>
      <c r="B141" s="55">
        <v>3653149.25</v>
      </c>
      <c r="C141" s="55">
        <f t="shared" si="2"/>
        <v>1826574.625</v>
      </c>
      <c r="D141" s="55">
        <v>521878.46</v>
      </c>
      <c r="E141">
        <v>0</v>
      </c>
      <c r="F141" s="55">
        <v>-203778.13</v>
      </c>
      <c r="G141" s="55">
        <v>421213.25</v>
      </c>
      <c r="H141" s="55">
        <v>984866.5</v>
      </c>
      <c r="I141" s="55">
        <v>-357551</v>
      </c>
      <c r="J141" s="55">
        <v>2712185</v>
      </c>
      <c r="K141" s="55">
        <v>96213.62</v>
      </c>
    </row>
    <row r="142" spans="1:11">
      <c r="A142" s="32">
        <v>41968</v>
      </c>
      <c r="B142" s="55">
        <v>-910675</v>
      </c>
      <c r="C142" s="55">
        <f t="shared" si="2"/>
        <v>-455337.5</v>
      </c>
      <c r="D142" s="55">
        <v>-130096.43</v>
      </c>
      <c r="E142">
        <v>0</v>
      </c>
      <c r="F142">
        <v>0</v>
      </c>
      <c r="G142" s="55">
        <v>-128792.75</v>
      </c>
      <c r="H142" s="55">
        <v>-865167.25</v>
      </c>
      <c r="I142">
        <v>0</v>
      </c>
      <c r="J142" s="55">
        <v>212080</v>
      </c>
      <c r="K142" s="55">
        <v>-128795</v>
      </c>
    </row>
    <row r="143" spans="1:11">
      <c r="A143" s="32">
        <v>41967</v>
      </c>
      <c r="B143" s="55">
        <v>2921829.87</v>
      </c>
      <c r="C143" s="55">
        <f t="shared" si="2"/>
        <v>1460914.9350000001</v>
      </c>
      <c r="D143" s="55">
        <v>417404.27</v>
      </c>
      <c r="E143" s="55">
        <v>221205.75</v>
      </c>
      <c r="F143" s="55">
        <v>246205.38</v>
      </c>
      <c r="G143" s="55">
        <v>346201.63</v>
      </c>
      <c r="H143" s="55">
        <v>984802</v>
      </c>
      <c r="I143" s="55">
        <v>142407</v>
      </c>
      <c r="J143" s="55">
        <v>981008.12</v>
      </c>
      <c r="K143">
        <v>0</v>
      </c>
    </row>
    <row r="144" spans="1:11">
      <c r="A144" s="32">
        <v>41964</v>
      </c>
      <c r="B144" s="55">
        <v>-2677644.37</v>
      </c>
      <c r="C144" s="55">
        <f t="shared" si="2"/>
        <v>-1338822.1850000001</v>
      </c>
      <c r="D144" s="55">
        <v>-382520.62</v>
      </c>
      <c r="E144">
        <v>0</v>
      </c>
      <c r="F144">
        <v>0</v>
      </c>
      <c r="G144" s="55">
        <v>-307512.75</v>
      </c>
      <c r="H144" s="55">
        <v>134963.25</v>
      </c>
      <c r="I144" s="55">
        <v>-607524.75</v>
      </c>
      <c r="J144" s="55">
        <v>-1893813.75</v>
      </c>
      <c r="K144" s="55">
        <v>-3756.38</v>
      </c>
    </row>
    <row r="145" spans="1:11">
      <c r="A145" s="32">
        <v>41963</v>
      </c>
      <c r="B145" s="55">
        <v>-199888.62</v>
      </c>
      <c r="C145" s="55">
        <f t="shared" si="2"/>
        <v>-99944.31</v>
      </c>
      <c r="D145" s="55">
        <v>-28555.52</v>
      </c>
      <c r="E145">
        <v>0</v>
      </c>
      <c r="F145" s="55">
        <v>-103740.62</v>
      </c>
      <c r="G145" s="55">
        <v>-7499.25</v>
      </c>
      <c r="H145" s="55">
        <v>985028.5</v>
      </c>
      <c r="I145" s="55">
        <v>-507481.25</v>
      </c>
      <c r="J145" s="55">
        <v>-662445.63</v>
      </c>
      <c r="K145" s="55">
        <v>96249.62</v>
      </c>
    </row>
    <row r="146" spans="1:11">
      <c r="A146" s="32">
        <v>41962</v>
      </c>
      <c r="B146" s="55">
        <v>-58903.75</v>
      </c>
      <c r="C146" s="55">
        <f t="shared" si="2"/>
        <v>-29451.875</v>
      </c>
      <c r="D146" s="55">
        <v>-8414.82</v>
      </c>
      <c r="E146">
        <v>0</v>
      </c>
      <c r="F146">
        <v>0</v>
      </c>
      <c r="G146" s="55">
        <v>-178773.25</v>
      </c>
      <c r="H146" s="55">
        <v>-707541.25</v>
      </c>
      <c r="I146">
        <v>0</v>
      </c>
      <c r="J146" s="55">
        <v>1356178.75</v>
      </c>
      <c r="K146" s="55">
        <v>-528768</v>
      </c>
    </row>
    <row r="147" spans="1:11">
      <c r="A147" s="32">
        <v>41961</v>
      </c>
      <c r="B147" s="55">
        <v>3068543.75</v>
      </c>
      <c r="C147" s="55">
        <f t="shared" si="2"/>
        <v>1534271.875</v>
      </c>
      <c r="D147" s="55">
        <v>438363.39</v>
      </c>
      <c r="E147" s="55">
        <v>-228764.25</v>
      </c>
      <c r="F147" s="55">
        <v>46241.38</v>
      </c>
      <c r="G147" s="55">
        <v>371244.75</v>
      </c>
      <c r="H147" s="55">
        <v>-65051.75</v>
      </c>
      <c r="I147" s="55">
        <v>-157537.5</v>
      </c>
      <c r="J147" s="55">
        <v>2606175</v>
      </c>
      <c r="K147" s="55">
        <v>496236.13</v>
      </c>
    </row>
    <row r="148" spans="1:11">
      <c r="A148" s="32">
        <v>41960</v>
      </c>
      <c r="B148" s="55">
        <v>-3934590.88</v>
      </c>
      <c r="C148" s="55">
        <f t="shared" si="2"/>
        <v>-1967295.44</v>
      </c>
      <c r="D148" s="55">
        <v>-562084.41</v>
      </c>
      <c r="E148">
        <v>0</v>
      </c>
      <c r="F148" s="55">
        <v>-253712.87</v>
      </c>
      <c r="G148" s="55">
        <v>-3729.37</v>
      </c>
      <c r="H148" s="55">
        <v>-264886.75</v>
      </c>
      <c r="I148">
        <v>0</v>
      </c>
      <c r="J148" s="55">
        <v>-3412261.88</v>
      </c>
      <c r="K148">
        <v>0</v>
      </c>
    </row>
    <row r="149" spans="1:11">
      <c r="A149" s="32">
        <v>41957</v>
      </c>
      <c r="B149" s="55">
        <v>5979122.3700000001</v>
      </c>
      <c r="C149" s="55">
        <f t="shared" si="2"/>
        <v>2989561.1850000001</v>
      </c>
      <c r="D149" s="55">
        <v>854160.34</v>
      </c>
      <c r="E149" s="55">
        <v>96272.12</v>
      </c>
      <c r="F149" s="55">
        <v>421267.25</v>
      </c>
      <c r="G149" s="55">
        <v>-53743.62</v>
      </c>
      <c r="H149" s="55">
        <v>985084</v>
      </c>
      <c r="I149" s="55">
        <v>692538.25</v>
      </c>
      <c r="J149" s="55">
        <v>3837704.37</v>
      </c>
      <c r="K149">
        <v>0</v>
      </c>
    </row>
    <row r="150" spans="1:11">
      <c r="A150" s="32">
        <v>41956</v>
      </c>
      <c r="B150" s="55">
        <v>-272634.25</v>
      </c>
      <c r="C150" s="55">
        <f t="shared" si="2"/>
        <v>-136317.125</v>
      </c>
      <c r="D150" s="55">
        <v>-38947.75</v>
      </c>
      <c r="E150">
        <v>0</v>
      </c>
      <c r="F150">
        <v>0</v>
      </c>
      <c r="G150" s="55">
        <v>-107546.5</v>
      </c>
      <c r="H150" s="55">
        <v>-165087.75</v>
      </c>
      <c r="I150">
        <v>0</v>
      </c>
      <c r="J150">
        <v>0</v>
      </c>
      <c r="K150">
        <v>0</v>
      </c>
    </row>
    <row r="151" spans="1:11">
      <c r="A151" s="32">
        <v>41955</v>
      </c>
      <c r="B151" s="55">
        <v>4668360</v>
      </c>
      <c r="C151" s="55">
        <f t="shared" si="2"/>
        <v>2334180</v>
      </c>
      <c r="D151" s="55">
        <v>666908.56999999995</v>
      </c>
      <c r="E151" s="55">
        <v>-103784.13</v>
      </c>
      <c r="F151" s="55">
        <v>271220</v>
      </c>
      <c r="G151" s="55">
        <v>646227.12</v>
      </c>
      <c r="H151" s="55">
        <v>984910</v>
      </c>
      <c r="I151" s="55">
        <v>292440.75</v>
      </c>
      <c r="J151" s="55">
        <v>1856115</v>
      </c>
      <c r="K151" s="55">
        <v>721231.25</v>
      </c>
    </row>
    <row r="152" spans="1:11">
      <c r="A152" s="32">
        <v>41954</v>
      </c>
      <c r="B152" s="55">
        <v>-561291.63</v>
      </c>
      <c r="C152" s="55">
        <f t="shared" si="2"/>
        <v>-280645.815</v>
      </c>
      <c r="D152" s="55">
        <v>-80184.52</v>
      </c>
      <c r="E152">
        <v>0</v>
      </c>
      <c r="F152">
        <v>0</v>
      </c>
      <c r="G152" s="55">
        <v>-3767.63</v>
      </c>
      <c r="H152" s="55">
        <v>-557524</v>
      </c>
      <c r="I152">
        <v>0</v>
      </c>
      <c r="J152">
        <v>0</v>
      </c>
      <c r="K152">
        <v>0</v>
      </c>
    </row>
    <row r="153" spans="1:11">
      <c r="A153" s="32">
        <v>41953</v>
      </c>
      <c r="B153" s="55">
        <v>8318626.25</v>
      </c>
      <c r="C153" s="55">
        <f t="shared" si="2"/>
        <v>4159313.125</v>
      </c>
      <c r="D153" s="55">
        <v>1188375.18</v>
      </c>
      <c r="E153" s="55">
        <v>596238.38</v>
      </c>
      <c r="F153" s="55">
        <v>896242.88</v>
      </c>
      <c r="G153" s="55">
        <v>1096242.8700000001</v>
      </c>
      <c r="H153" s="55">
        <v>-165027.75</v>
      </c>
      <c r="I153" s="55">
        <v>1492485.75</v>
      </c>
      <c r="J153" s="55">
        <v>3731203.13</v>
      </c>
      <c r="K153" s="55">
        <v>671241</v>
      </c>
    </row>
    <row r="154" spans="1:11">
      <c r="A154" s="32">
        <v>41950</v>
      </c>
      <c r="B154" s="55">
        <v>-1401040.75</v>
      </c>
      <c r="C154" s="55">
        <f t="shared" si="2"/>
        <v>-700520.375</v>
      </c>
      <c r="D154" s="55">
        <v>-200148.68</v>
      </c>
      <c r="E154">
        <v>0</v>
      </c>
      <c r="F154">
        <v>0</v>
      </c>
      <c r="G154" s="55">
        <v>-182444.12</v>
      </c>
      <c r="H154" s="55">
        <v>-1464876.25</v>
      </c>
      <c r="I154">
        <v>0</v>
      </c>
      <c r="J154">
        <v>0</v>
      </c>
      <c r="K154" s="55">
        <v>246279.63</v>
      </c>
    </row>
    <row r="155" spans="1:11">
      <c r="A155" s="32">
        <v>41949</v>
      </c>
      <c r="B155" s="55">
        <v>-4416702</v>
      </c>
      <c r="C155" s="55">
        <f t="shared" si="2"/>
        <v>-2208351</v>
      </c>
      <c r="D155" s="55">
        <v>-630957.43000000005</v>
      </c>
      <c r="E155" s="55">
        <v>-203724.12</v>
      </c>
      <c r="F155" s="55">
        <v>-78716.25</v>
      </c>
      <c r="G155" s="55">
        <v>-282405.13</v>
      </c>
      <c r="H155" s="55">
        <v>-64795.25</v>
      </c>
      <c r="I155">
        <v>0</v>
      </c>
      <c r="J155" s="55">
        <v>-3787061.25</v>
      </c>
      <c r="K155">
        <v>0</v>
      </c>
    </row>
    <row r="156" spans="1:11">
      <c r="A156" s="32">
        <v>41948</v>
      </c>
      <c r="B156" s="55">
        <v>-1819599.12</v>
      </c>
      <c r="C156" s="55">
        <f t="shared" si="2"/>
        <v>-909799.56</v>
      </c>
      <c r="D156" s="55">
        <v>-259942.73</v>
      </c>
      <c r="E156">
        <v>0</v>
      </c>
      <c r="F156" s="55">
        <v>-278719.25</v>
      </c>
      <c r="G156" s="55">
        <v>-357420.5</v>
      </c>
      <c r="H156" s="55">
        <v>-164853.75</v>
      </c>
      <c r="I156">
        <v>0</v>
      </c>
      <c r="J156" s="55">
        <v>-1018605.62</v>
      </c>
      <c r="K156">
        <v>0</v>
      </c>
    </row>
    <row r="157" spans="1:11">
      <c r="A157" s="32">
        <v>41947</v>
      </c>
      <c r="B157" s="55">
        <v>6371701.8700000001</v>
      </c>
      <c r="C157" s="55">
        <f t="shared" si="2"/>
        <v>3185850.9350000001</v>
      </c>
      <c r="D157" s="55">
        <v>910243.12</v>
      </c>
      <c r="E157" s="55">
        <v>21292.75</v>
      </c>
      <c r="F157" s="55">
        <v>246286.37</v>
      </c>
      <c r="G157" s="55">
        <v>642544.25</v>
      </c>
      <c r="H157" s="55">
        <v>985048</v>
      </c>
      <c r="I157" s="55">
        <v>492566.75</v>
      </c>
      <c r="J157" s="55">
        <v>4462683.75</v>
      </c>
      <c r="K157" s="55">
        <v>-478720</v>
      </c>
    </row>
    <row r="158" spans="1:11">
      <c r="A158" s="32">
        <v>41946</v>
      </c>
      <c r="B158" s="55">
        <v>-4544897.25</v>
      </c>
      <c r="C158" s="55">
        <f t="shared" si="2"/>
        <v>-2272448.625</v>
      </c>
      <c r="D158" s="55">
        <v>-649271.04000000004</v>
      </c>
      <c r="E158">
        <v>0</v>
      </c>
      <c r="F158" s="55">
        <v>-228738</v>
      </c>
      <c r="G158" s="55">
        <v>-328747</v>
      </c>
      <c r="H158" s="55">
        <v>-1714971.5</v>
      </c>
      <c r="I158">
        <v>0</v>
      </c>
      <c r="J158" s="55">
        <v>-1893697.5</v>
      </c>
      <c r="K158" s="55">
        <v>-378743.25</v>
      </c>
    </row>
    <row r="159" spans="1:11">
      <c r="A159" s="32">
        <v>41943</v>
      </c>
      <c r="B159" s="55">
        <v>6121403.3799999999</v>
      </c>
      <c r="C159" s="55">
        <f t="shared" si="2"/>
        <v>3060701.69</v>
      </c>
      <c r="D159" s="55">
        <v>874486.2</v>
      </c>
      <c r="E159" s="55">
        <v>-178759.75</v>
      </c>
      <c r="F159" s="55">
        <v>-78752.25</v>
      </c>
      <c r="G159" s="55">
        <v>142515.75</v>
      </c>
      <c r="H159" s="55">
        <v>985069</v>
      </c>
      <c r="I159" s="55">
        <v>-307511.25</v>
      </c>
      <c r="J159" s="55">
        <v>5087591.88</v>
      </c>
      <c r="K159" s="55">
        <v>471250</v>
      </c>
    </row>
    <row r="160" spans="1:11">
      <c r="A160" s="32">
        <v>41942</v>
      </c>
      <c r="B160" s="55">
        <v>398932.25</v>
      </c>
      <c r="C160" s="55">
        <f t="shared" si="2"/>
        <v>199466.125</v>
      </c>
      <c r="D160" s="55">
        <v>56990.32</v>
      </c>
      <c r="E160">
        <v>0</v>
      </c>
      <c r="F160" s="55">
        <v>-153722.63</v>
      </c>
      <c r="G160" s="55">
        <v>-228727.5</v>
      </c>
      <c r="H160" s="55">
        <v>985114</v>
      </c>
      <c r="I160">
        <v>0</v>
      </c>
      <c r="J160">
        <v>0</v>
      </c>
      <c r="K160" s="55">
        <v>-203731.62</v>
      </c>
    </row>
    <row r="161" spans="1:11">
      <c r="A161" s="32">
        <v>41941</v>
      </c>
      <c r="B161" s="55">
        <v>9943705.6300000008</v>
      </c>
      <c r="C161" s="55">
        <f t="shared" si="2"/>
        <v>4971852.8150000004</v>
      </c>
      <c r="D161" s="55">
        <v>1420529.38</v>
      </c>
      <c r="E161" s="55">
        <v>1496283.38</v>
      </c>
      <c r="F161" s="55">
        <v>1671284.5</v>
      </c>
      <c r="G161" s="55">
        <v>1517605.37</v>
      </c>
      <c r="H161" s="55">
        <v>-64748.75</v>
      </c>
      <c r="I161" s="55">
        <v>1985198</v>
      </c>
      <c r="J161" s="55">
        <v>3338083.13</v>
      </c>
      <c r="K161">
        <v>0</v>
      </c>
    </row>
    <row r="162" spans="1:11">
      <c r="A162" s="32">
        <v>41940</v>
      </c>
      <c r="B162" s="55">
        <v>-965354.5</v>
      </c>
      <c r="C162" s="55">
        <f t="shared" si="2"/>
        <v>-482677.25</v>
      </c>
      <c r="D162" s="55">
        <v>-137907.79</v>
      </c>
      <c r="E162">
        <v>0</v>
      </c>
      <c r="F162">
        <v>0</v>
      </c>
      <c r="G162" s="55">
        <v>-78675.75</v>
      </c>
      <c r="H162" s="55">
        <v>-864661.75</v>
      </c>
      <c r="I162">
        <v>0</v>
      </c>
      <c r="J162" s="55">
        <v>231656.88</v>
      </c>
      <c r="K162" s="55">
        <v>-253673.88</v>
      </c>
    </row>
    <row r="163" spans="1:11">
      <c r="A163" s="32">
        <v>41939</v>
      </c>
      <c r="B163" s="55">
        <v>627165.75</v>
      </c>
      <c r="C163" s="55">
        <f t="shared" si="2"/>
        <v>313582.875</v>
      </c>
      <c r="D163" s="55">
        <v>89595.11</v>
      </c>
      <c r="E163" s="55">
        <v>46323.12</v>
      </c>
      <c r="F163" s="55">
        <v>96325.38</v>
      </c>
      <c r="G163" s="55">
        <v>121325</v>
      </c>
      <c r="H163" s="55">
        <v>985276</v>
      </c>
      <c r="I163">
        <v>0</v>
      </c>
      <c r="J163" s="55">
        <v>-768410.63</v>
      </c>
      <c r="K163" s="55">
        <v>146326.88</v>
      </c>
    </row>
    <row r="164" spans="1:11">
      <c r="A164" s="32">
        <v>41936</v>
      </c>
      <c r="B164" s="55">
        <v>4630639.62</v>
      </c>
      <c r="C164" s="55">
        <f t="shared" si="2"/>
        <v>2315319.81</v>
      </c>
      <c r="D164" s="55">
        <v>661519.94999999995</v>
      </c>
      <c r="E164" s="55">
        <v>-53643.13</v>
      </c>
      <c r="F164" s="55">
        <v>246352.37</v>
      </c>
      <c r="G164" s="55">
        <v>-28675</v>
      </c>
      <c r="H164" s="55">
        <v>985381</v>
      </c>
      <c r="I164" s="55">
        <v>-857275</v>
      </c>
      <c r="J164" s="55">
        <v>4338499.37</v>
      </c>
      <c r="K164">
        <v>0</v>
      </c>
    </row>
    <row r="165" spans="1:11">
      <c r="A165" s="32">
        <v>41935</v>
      </c>
      <c r="B165" s="55">
        <v>3052292.13</v>
      </c>
      <c r="C165" s="55">
        <f t="shared" si="2"/>
        <v>1526146.0649999999</v>
      </c>
      <c r="D165" s="55">
        <v>436041.73</v>
      </c>
      <c r="E165">
        <v>0</v>
      </c>
      <c r="F165" s="55">
        <v>-78684</v>
      </c>
      <c r="G165" s="55">
        <v>-7327.5</v>
      </c>
      <c r="H165" s="55">
        <v>-164705.25</v>
      </c>
      <c r="I165">
        <v>0</v>
      </c>
      <c r="J165" s="55">
        <v>2981671.88</v>
      </c>
      <c r="K165" s="55">
        <v>321337</v>
      </c>
    </row>
    <row r="166" spans="1:11">
      <c r="A166" s="32">
        <v>41934</v>
      </c>
      <c r="B166" s="55">
        <v>698670</v>
      </c>
      <c r="C166" s="55">
        <f t="shared" si="2"/>
        <v>349335</v>
      </c>
      <c r="D166" s="55">
        <v>99810</v>
      </c>
      <c r="E166" s="55">
        <v>-278673.5</v>
      </c>
      <c r="F166">
        <v>0</v>
      </c>
      <c r="G166" s="55">
        <v>-103664.13</v>
      </c>
      <c r="H166" s="55">
        <v>-964657.25</v>
      </c>
      <c r="I166" s="55">
        <v>792661.25</v>
      </c>
      <c r="J166" s="55">
        <v>856673.75</v>
      </c>
      <c r="K166" s="55">
        <v>396329.87</v>
      </c>
    </row>
    <row r="167" spans="1:11">
      <c r="A167" s="32">
        <v>41933</v>
      </c>
      <c r="B167" s="55">
        <v>4420464.5</v>
      </c>
      <c r="C167" s="55">
        <f t="shared" si="2"/>
        <v>2210232.25</v>
      </c>
      <c r="D167" s="55">
        <v>631494.93000000005</v>
      </c>
      <c r="E167" s="55">
        <v>296365.87</v>
      </c>
      <c r="F167" s="55">
        <v>596361.37</v>
      </c>
      <c r="G167" s="55">
        <v>646360.62</v>
      </c>
      <c r="H167" s="55">
        <v>-264547.75</v>
      </c>
      <c r="I167" s="55">
        <v>642731</v>
      </c>
      <c r="J167" s="55">
        <v>2731833.13</v>
      </c>
      <c r="K167" s="55">
        <v>-228639.75</v>
      </c>
    </row>
    <row r="168" spans="1:11">
      <c r="A168" s="32">
        <v>41932</v>
      </c>
      <c r="B168" s="55">
        <v>1520143.5</v>
      </c>
      <c r="C168" s="55">
        <f t="shared" si="2"/>
        <v>760071.75</v>
      </c>
      <c r="D168" s="55">
        <v>217163.36</v>
      </c>
      <c r="E168" s="55">
        <v>146351.62</v>
      </c>
      <c r="F168" s="55">
        <v>-53651.37</v>
      </c>
      <c r="G168" s="55">
        <v>-53652.12</v>
      </c>
      <c r="H168" s="55">
        <v>-1664615.25</v>
      </c>
      <c r="I168" s="55">
        <v>42666.5</v>
      </c>
      <c r="J168" s="55">
        <v>2231705.63</v>
      </c>
      <c r="K168" s="55">
        <v>871338.5</v>
      </c>
    </row>
    <row r="169" spans="1:11">
      <c r="A169" s="32">
        <v>41929</v>
      </c>
      <c r="B169" s="55">
        <v>-2283285.87</v>
      </c>
      <c r="C169" s="55">
        <f t="shared" si="2"/>
        <v>-1141642.9350000001</v>
      </c>
      <c r="D169" s="55">
        <v>-326183.7</v>
      </c>
      <c r="E169" s="55">
        <v>-228630</v>
      </c>
      <c r="F169" s="55">
        <v>-203640.12</v>
      </c>
      <c r="G169" s="55">
        <v>-582312.12</v>
      </c>
      <c r="H169" s="55">
        <v>-514587.5</v>
      </c>
      <c r="I169" s="55">
        <v>-407235.25</v>
      </c>
      <c r="J169" s="55">
        <v>-1893240</v>
      </c>
      <c r="K169" s="55">
        <v>1546359.13</v>
      </c>
    </row>
    <row r="170" spans="1:11">
      <c r="A170" s="32">
        <v>41928</v>
      </c>
      <c r="B170" s="55">
        <v>-3487003.25</v>
      </c>
      <c r="C170" s="55">
        <f t="shared" si="2"/>
        <v>-1743501.625</v>
      </c>
      <c r="D170" s="55">
        <v>-498143.32</v>
      </c>
      <c r="E170" s="55">
        <v>-3649.13</v>
      </c>
      <c r="F170" s="55">
        <v>-3649.13</v>
      </c>
      <c r="G170" s="55">
        <v>-53649.87</v>
      </c>
      <c r="H170" s="55">
        <v>-414572.5</v>
      </c>
      <c r="I170" s="55">
        <v>-1414608.5</v>
      </c>
      <c r="J170" s="55">
        <v>-1893221.25</v>
      </c>
      <c r="K170" s="55">
        <v>296347.13</v>
      </c>
    </row>
    <row r="171" spans="1:11">
      <c r="A171" s="32">
        <v>41927</v>
      </c>
      <c r="B171" s="55">
        <v>391856.75</v>
      </c>
      <c r="C171" s="55">
        <f t="shared" si="2"/>
        <v>195928.375</v>
      </c>
      <c r="D171" s="55">
        <v>55979.54</v>
      </c>
      <c r="E171">
        <v>0</v>
      </c>
      <c r="F171" s="55">
        <v>-228687</v>
      </c>
      <c r="G171" s="55">
        <v>-207353.75</v>
      </c>
      <c r="H171" s="55">
        <v>985267</v>
      </c>
      <c r="I171" s="55">
        <v>-157369.5</v>
      </c>
      <c r="J171">
        <v>0</v>
      </c>
      <c r="K171">
        <v>0</v>
      </c>
    </row>
    <row r="172" spans="1:11">
      <c r="A172" s="32">
        <v>41926</v>
      </c>
      <c r="B172" s="55">
        <v>-668447.38</v>
      </c>
      <c r="C172" s="55">
        <f t="shared" si="2"/>
        <v>-334223.69</v>
      </c>
      <c r="D172" s="55">
        <v>-95492.479999999996</v>
      </c>
      <c r="E172">
        <v>0</v>
      </c>
      <c r="F172">
        <v>0</v>
      </c>
      <c r="G172" s="55">
        <v>-303695.62</v>
      </c>
      <c r="H172" s="55">
        <v>-364751.75</v>
      </c>
      <c r="I172">
        <v>0</v>
      </c>
      <c r="J172">
        <v>0</v>
      </c>
      <c r="K172">
        <v>0</v>
      </c>
    </row>
    <row r="173" spans="1:11">
      <c r="A173" s="32">
        <v>41925</v>
      </c>
      <c r="B173" s="55">
        <v>-15365</v>
      </c>
      <c r="C173" s="55">
        <f t="shared" si="2"/>
        <v>-7682.5</v>
      </c>
      <c r="D173" s="55">
        <v>-2195</v>
      </c>
      <c r="E173">
        <v>0</v>
      </c>
      <c r="F173" s="55">
        <v>-278652.5</v>
      </c>
      <c r="G173" s="55">
        <v>-228672</v>
      </c>
      <c r="H173" s="55">
        <v>-614650.5</v>
      </c>
      <c r="I173">
        <v>0</v>
      </c>
      <c r="J173" s="55">
        <v>1106610</v>
      </c>
      <c r="K173">
        <v>0</v>
      </c>
    </row>
    <row r="174" spans="1:11">
      <c r="A174" s="32">
        <v>41922</v>
      </c>
      <c r="B174" s="55">
        <v>5744405.1299999999</v>
      </c>
      <c r="C174" s="55">
        <f t="shared" si="2"/>
        <v>2872202.5649999999</v>
      </c>
      <c r="D174" s="55">
        <v>820629.3</v>
      </c>
      <c r="E174" s="55">
        <v>446284.87</v>
      </c>
      <c r="F174" s="55">
        <v>446284.87</v>
      </c>
      <c r="G174" s="55">
        <v>471285.25</v>
      </c>
      <c r="H174" s="55">
        <v>-664835.75</v>
      </c>
      <c r="I174" s="55">
        <v>642570.5</v>
      </c>
      <c r="J174" s="55">
        <v>3481506.88</v>
      </c>
      <c r="K174" s="55">
        <v>921308.5</v>
      </c>
    </row>
    <row r="175" spans="1:11">
      <c r="A175" s="32">
        <v>41920</v>
      </c>
      <c r="B175" s="55">
        <v>1083807.75</v>
      </c>
      <c r="C175" s="55">
        <f t="shared" si="2"/>
        <v>541903.875</v>
      </c>
      <c r="D175" s="55">
        <v>154829.68</v>
      </c>
      <c r="E175" s="55">
        <v>-178736.5</v>
      </c>
      <c r="F175" s="55">
        <v>-78735.75</v>
      </c>
      <c r="G175" s="55">
        <v>142517.25</v>
      </c>
      <c r="H175" s="55">
        <v>985009</v>
      </c>
      <c r="I175" s="55">
        <v>242501.5</v>
      </c>
      <c r="J175">
        <v>0</v>
      </c>
      <c r="K175" s="55">
        <v>-28747.75</v>
      </c>
    </row>
    <row r="176" spans="1:11">
      <c r="A176" s="32">
        <v>41919</v>
      </c>
      <c r="B176" s="55">
        <v>-2999001.62</v>
      </c>
      <c r="C176" s="55">
        <f t="shared" si="2"/>
        <v>-1499500.81</v>
      </c>
      <c r="D176" s="55">
        <v>-428428.79999999999</v>
      </c>
      <c r="E176">
        <v>0</v>
      </c>
      <c r="F176" s="55">
        <v>-203778.13</v>
      </c>
      <c r="G176" s="55">
        <v>-482527.37</v>
      </c>
      <c r="H176" s="55">
        <v>-365062.25</v>
      </c>
      <c r="I176">
        <v>0</v>
      </c>
      <c r="J176" s="55">
        <v>-1643866.25</v>
      </c>
      <c r="K176" s="55">
        <v>-303767.62</v>
      </c>
    </row>
    <row r="177" spans="1:11">
      <c r="A177" s="32">
        <v>41918</v>
      </c>
      <c r="B177" s="55">
        <v>-1147609.8799999999</v>
      </c>
      <c r="C177" s="55">
        <f t="shared" si="2"/>
        <v>-573804.93999999994</v>
      </c>
      <c r="D177" s="55">
        <v>-163944.26999999999</v>
      </c>
      <c r="E177">
        <v>0</v>
      </c>
      <c r="F177">
        <v>0</v>
      </c>
      <c r="G177" s="55">
        <v>-103767.63</v>
      </c>
      <c r="H177" s="55">
        <v>-265072.75</v>
      </c>
      <c r="I177">
        <v>0</v>
      </c>
      <c r="J177">
        <v>0</v>
      </c>
      <c r="K177" s="55">
        <v>-778769.5</v>
      </c>
    </row>
    <row r="178" spans="1:11">
      <c r="A178" s="32">
        <v>41914</v>
      </c>
      <c r="B178" s="55">
        <v>3093400.12</v>
      </c>
      <c r="C178" s="55">
        <f t="shared" si="2"/>
        <v>1546700.06</v>
      </c>
      <c r="D178" s="55">
        <v>441914.3</v>
      </c>
      <c r="E178" s="55">
        <v>-53782.62</v>
      </c>
      <c r="F178" s="55">
        <v>-153791.63</v>
      </c>
      <c r="G178" s="55">
        <v>21229.75</v>
      </c>
      <c r="H178" s="55">
        <v>-365095.25</v>
      </c>
      <c r="I178" s="55">
        <v>42446</v>
      </c>
      <c r="J178" s="55">
        <v>4356171.25</v>
      </c>
      <c r="K178" s="55">
        <v>-753777.38</v>
      </c>
    </row>
    <row r="179" spans="1:11">
      <c r="A179" s="32">
        <v>41913</v>
      </c>
      <c r="B179" s="55">
        <v>3517494.5</v>
      </c>
      <c r="C179" s="55">
        <f t="shared" si="2"/>
        <v>1758747.25</v>
      </c>
      <c r="D179" s="55">
        <v>502499.21</v>
      </c>
      <c r="E179" s="55">
        <v>371180.25</v>
      </c>
      <c r="F179" s="55">
        <v>-228839.25</v>
      </c>
      <c r="G179" s="55">
        <v>-28841.5</v>
      </c>
      <c r="H179" s="55">
        <v>-265347.25</v>
      </c>
      <c r="I179" s="55">
        <v>-607673.25</v>
      </c>
      <c r="J179" s="55">
        <v>3480846.88</v>
      </c>
      <c r="K179" s="55">
        <v>796168.63</v>
      </c>
    </row>
    <row r="180" spans="1:11">
      <c r="A180" s="32">
        <v>41912</v>
      </c>
      <c r="B180" s="55">
        <v>1688159.5</v>
      </c>
      <c r="C180" s="55">
        <f t="shared" si="2"/>
        <v>844079.75</v>
      </c>
      <c r="D180" s="55">
        <v>241165.64</v>
      </c>
      <c r="E180" s="55">
        <v>-228852</v>
      </c>
      <c r="F180" s="55">
        <v>171144.25</v>
      </c>
      <c r="G180" s="55">
        <v>42263.75</v>
      </c>
      <c r="H180" s="55">
        <v>34501.25</v>
      </c>
      <c r="I180" s="55">
        <v>142284</v>
      </c>
      <c r="J180" s="55">
        <v>1980685.62</v>
      </c>
      <c r="K180" s="55">
        <v>-453867.38</v>
      </c>
    </row>
    <row r="181" spans="1:11">
      <c r="A181" s="32">
        <v>41911</v>
      </c>
      <c r="B181" s="55">
        <v>3505053.12</v>
      </c>
      <c r="C181" s="55">
        <f t="shared" si="2"/>
        <v>1752526.56</v>
      </c>
      <c r="D181" s="55">
        <v>500721.87</v>
      </c>
      <c r="E181">
        <v>0</v>
      </c>
      <c r="F181" s="55">
        <v>-153874.88</v>
      </c>
      <c r="G181" s="55">
        <v>-157783.5</v>
      </c>
      <c r="H181" s="55">
        <v>984467.5</v>
      </c>
      <c r="I181">
        <v>0</v>
      </c>
      <c r="J181" s="55">
        <v>3086129.37</v>
      </c>
      <c r="K181" s="55">
        <v>-253885.37</v>
      </c>
    </row>
    <row r="182" spans="1:11">
      <c r="A182" s="32">
        <v>41908</v>
      </c>
      <c r="B182" s="55">
        <v>-725511.75</v>
      </c>
      <c r="C182" s="55">
        <f t="shared" si="2"/>
        <v>-362755.875</v>
      </c>
      <c r="D182" s="55">
        <v>-103644.54</v>
      </c>
      <c r="E182" s="55">
        <v>-203875.63</v>
      </c>
      <c r="F182">
        <v>0</v>
      </c>
      <c r="G182" s="55">
        <v>-103880.88</v>
      </c>
      <c r="H182" s="55">
        <v>-1215531</v>
      </c>
      <c r="I182" s="55">
        <v>192223.25</v>
      </c>
      <c r="J182" s="55">
        <v>605552.5</v>
      </c>
      <c r="K182">
        <v>0</v>
      </c>
    </row>
    <row r="183" spans="1:11">
      <c r="A183" s="32">
        <v>41907</v>
      </c>
      <c r="B183" s="55">
        <v>1149161.6299999999</v>
      </c>
      <c r="C183" s="55">
        <f t="shared" si="2"/>
        <v>574580.81499999994</v>
      </c>
      <c r="D183" s="55">
        <v>164165.95000000001</v>
      </c>
      <c r="E183">
        <v>0</v>
      </c>
      <c r="F183">
        <v>0</v>
      </c>
      <c r="G183" s="55">
        <v>-203919.12</v>
      </c>
      <c r="H183" s="55">
        <v>584373</v>
      </c>
      <c r="I183" s="55">
        <v>-257843.5</v>
      </c>
      <c r="J183" s="55">
        <v>1605462.5</v>
      </c>
      <c r="K183" s="55">
        <v>-578911.25</v>
      </c>
    </row>
    <row r="184" spans="1:11">
      <c r="A184" s="32">
        <v>41906</v>
      </c>
      <c r="B184" s="55">
        <v>-4373987.13</v>
      </c>
      <c r="C184" s="55">
        <f t="shared" si="2"/>
        <v>-2186993.5649999999</v>
      </c>
      <c r="D184" s="55">
        <v>-624855.30000000005</v>
      </c>
      <c r="E184">
        <v>0</v>
      </c>
      <c r="F184" s="55">
        <v>-278889.5</v>
      </c>
      <c r="G184" s="55">
        <v>-432790.63</v>
      </c>
      <c r="H184" s="55">
        <v>-415580.5</v>
      </c>
      <c r="I184" s="55">
        <v>-707782.75</v>
      </c>
      <c r="J184" s="55">
        <v>-2538943.75</v>
      </c>
      <c r="K184">
        <v>0</v>
      </c>
    </row>
    <row r="185" spans="1:11">
      <c r="A185" s="32">
        <v>41905</v>
      </c>
      <c r="B185" s="55">
        <v>880445.62</v>
      </c>
      <c r="C185" s="55">
        <f t="shared" si="2"/>
        <v>440222.81</v>
      </c>
      <c r="D185" s="55">
        <v>125777.95</v>
      </c>
      <c r="E185">
        <v>0</v>
      </c>
      <c r="F185">
        <v>0</v>
      </c>
      <c r="G185" s="55">
        <v>-103910.88</v>
      </c>
      <c r="H185" s="55">
        <v>984356.5</v>
      </c>
      <c r="I185">
        <v>0</v>
      </c>
      <c r="J185">
        <v>0</v>
      </c>
      <c r="K185">
        <v>0</v>
      </c>
    </row>
    <row r="186" spans="1:11">
      <c r="A186" s="32">
        <v>41904</v>
      </c>
      <c r="B186" s="55">
        <v>12373949</v>
      </c>
      <c r="C186" s="55">
        <f t="shared" si="2"/>
        <v>6186974.5</v>
      </c>
      <c r="D186" s="55">
        <v>1767707</v>
      </c>
      <c r="E186" s="55">
        <v>921074.5</v>
      </c>
      <c r="F186" s="55">
        <v>996074.87</v>
      </c>
      <c r="G186" s="55">
        <v>896074.12</v>
      </c>
      <c r="H186" s="55">
        <v>492131.75</v>
      </c>
      <c r="I186" s="55">
        <v>1992148.25</v>
      </c>
      <c r="J186" s="55">
        <v>5730374.3799999999</v>
      </c>
      <c r="K186" s="55">
        <v>1346071.13</v>
      </c>
    </row>
    <row r="187" spans="1:11">
      <c r="A187" s="32">
        <v>41901</v>
      </c>
      <c r="B187" s="55">
        <v>397184.75</v>
      </c>
      <c r="C187" s="55">
        <f t="shared" si="2"/>
        <v>198592.375</v>
      </c>
      <c r="D187" s="55">
        <v>56740.68</v>
      </c>
      <c r="E187">
        <v>0</v>
      </c>
      <c r="F187" s="55">
        <v>-228977.25</v>
      </c>
      <c r="G187" s="55">
        <v>-103972.37</v>
      </c>
      <c r="H187" s="55">
        <v>734105.25</v>
      </c>
      <c r="I187">
        <v>0</v>
      </c>
      <c r="J187">
        <v>0</v>
      </c>
      <c r="K187" s="55">
        <v>-3970.87</v>
      </c>
    </row>
    <row r="188" spans="1:11">
      <c r="A188" s="32">
        <v>41900</v>
      </c>
      <c r="B188" s="55">
        <v>-1089599.25</v>
      </c>
      <c r="C188" s="55">
        <f t="shared" si="2"/>
        <v>-544799.625</v>
      </c>
      <c r="D188" s="55">
        <v>-155657.04</v>
      </c>
      <c r="E188" s="55">
        <v>-228954.75</v>
      </c>
      <c r="F188" s="55">
        <v>121039.25</v>
      </c>
      <c r="G188" s="55">
        <v>196040.37</v>
      </c>
      <c r="H188" s="55">
        <v>492082.25</v>
      </c>
      <c r="I188" s="55">
        <v>-915841.5</v>
      </c>
      <c r="J188">
        <v>0</v>
      </c>
      <c r="K188" s="55">
        <v>-753964.87</v>
      </c>
    </row>
    <row r="189" spans="1:11">
      <c r="A189" s="32">
        <v>41899</v>
      </c>
      <c r="B189" s="55">
        <v>2415472.5</v>
      </c>
      <c r="C189" s="55">
        <f t="shared" si="2"/>
        <v>1207736.25</v>
      </c>
      <c r="D189" s="55">
        <v>345067.5</v>
      </c>
      <c r="E189" s="55">
        <v>46031.37</v>
      </c>
      <c r="F189" s="55">
        <v>471032.5</v>
      </c>
      <c r="G189" s="55">
        <v>-3960.37</v>
      </c>
      <c r="H189" s="55">
        <v>-65891.75</v>
      </c>
      <c r="I189" s="55">
        <v>192062.75</v>
      </c>
      <c r="J189" s="55">
        <v>1105166.25</v>
      </c>
      <c r="K189" s="55">
        <v>671031.75</v>
      </c>
    </row>
    <row r="190" spans="1:11">
      <c r="A190" s="32">
        <v>41898</v>
      </c>
      <c r="B190" s="55">
        <v>-440752.62</v>
      </c>
      <c r="C190" s="55">
        <f t="shared" si="2"/>
        <v>-220376.31</v>
      </c>
      <c r="D190" s="55">
        <v>-62964.66</v>
      </c>
      <c r="E190">
        <v>0</v>
      </c>
      <c r="F190">
        <v>0</v>
      </c>
      <c r="G190" s="55">
        <v>-328936</v>
      </c>
      <c r="H190" s="55">
        <v>-257879.5</v>
      </c>
      <c r="I190">
        <v>0</v>
      </c>
      <c r="J190">
        <v>0</v>
      </c>
      <c r="K190" s="55">
        <v>146062.87</v>
      </c>
    </row>
    <row r="191" spans="1:11">
      <c r="A191" s="32">
        <v>41897</v>
      </c>
      <c r="B191" s="55">
        <v>-482384.13</v>
      </c>
      <c r="C191" s="55">
        <f t="shared" si="2"/>
        <v>-241192.065</v>
      </c>
      <c r="D191" s="55">
        <v>-68912.02</v>
      </c>
      <c r="E191" s="55">
        <v>-253916.12</v>
      </c>
      <c r="F191" s="55">
        <v>46077.87</v>
      </c>
      <c r="G191" s="55">
        <v>246075.62</v>
      </c>
      <c r="H191" s="55">
        <v>984317.5</v>
      </c>
      <c r="I191" s="55">
        <v>-215699</v>
      </c>
      <c r="J191" s="55">
        <v>-1289240</v>
      </c>
      <c r="K191">
        <v>0</v>
      </c>
    </row>
    <row r="192" spans="1:11">
      <c r="A192" s="32">
        <v>41894</v>
      </c>
      <c r="B192" s="55">
        <v>-4782634.63</v>
      </c>
      <c r="C192" s="55">
        <f t="shared" si="2"/>
        <v>-2391317.3149999999</v>
      </c>
      <c r="D192" s="55">
        <v>-683233.52</v>
      </c>
      <c r="E192">
        <v>0</v>
      </c>
      <c r="F192" s="55">
        <v>-153939.38</v>
      </c>
      <c r="G192" s="55">
        <v>-178933.75</v>
      </c>
      <c r="H192" s="55">
        <v>-1265737.25</v>
      </c>
      <c r="I192" s="55">
        <v>-1165735.75</v>
      </c>
      <c r="J192" s="55">
        <v>-2164346.8799999999</v>
      </c>
      <c r="K192" s="55">
        <v>146058.37</v>
      </c>
    </row>
    <row r="193" spans="1:11">
      <c r="A193" s="32">
        <v>41893</v>
      </c>
      <c r="B193" s="55">
        <v>-1064261.3799999999</v>
      </c>
      <c r="C193" s="55">
        <f t="shared" si="2"/>
        <v>-532130.68999999994</v>
      </c>
      <c r="D193" s="55">
        <v>-152037.34</v>
      </c>
      <c r="E193">
        <v>0</v>
      </c>
      <c r="F193">
        <v>0</v>
      </c>
      <c r="G193" s="55">
        <v>-153922.13</v>
      </c>
      <c r="H193" s="55">
        <v>984299.5</v>
      </c>
      <c r="I193">
        <v>0</v>
      </c>
      <c r="J193" s="55">
        <v>-1894638.75</v>
      </c>
      <c r="K193">
        <v>0</v>
      </c>
    </row>
    <row r="194" spans="1:11">
      <c r="A194" s="32">
        <v>41887</v>
      </c>
      <c r="B194" s="55">
        <v>2212030.37</v>
      </c>
      <c r="C194" s="55">
        <f t="shared" si="2"/>
        <v>1106015.1850000001</v>
      </c>
      <c r="D194" s="55">
        <v>316004.34000000003</v>
      </c>
      <c r="E194">
        <v>0</v>
      </c>
      <c r="F194" s="55">
        <v>-103922.13</v>
      </c>
      <c r="G194" s="55">
        <v>-53939.37</v>
      </c>
      <c r="H194" s="55">
        <v>-15765</v>
      </c>
      <c r="I194" s="55">
        <v>-565735.75</v>
      </c>
      <c r="J194" s="55">
        <v>3230329.37</v>
      </c>
      <c r="K194" s="55">
        <v>-278936.75</v>
      </c>
    </row>
    <row r="195" spans="1:11">
      <c r="A195" s="32">
        <v>41886</v>
      </c>
      <c r="B195" s="55">
        <v>-959302.88</v>
      </c>
      <c r="C195" s="55">
        <f t="shared" si="2"/>
        <v>-479651.44</v>
      </c>
      <c r="D195" s="55">
        <v>-137043.26999999999</v>
      </c>
      <c r="E195">
        <v>0</v>
      </c>
      <c r="F195" s="55">
        <v>-78955.5</v>
      </c>
      <c r="G195" s="55">
        <v>-282897.87</v>
      </c>
      <c r="H195" s="55">
        <v>-165818.25</v>
      </c>
      <c r="I195" s="55">
        <v>192098.75</v>
      </c>
      <c r="J195" s="55">
        <v>-394781.25</v>
      </c>
      <c r="K195" s="55">
        <v>-228948.75</v>
      </c>
    </row>
    <row r="196" spans="1:11">
      <c r="A196" s="32">
        <v>41885</v>
      </c>
      <c r="B196" s="55">
        <v>1600442.5</v>
      </c>
      <c r="C196" s="55">
        <f t="shared" si="2"/>
        <v>800221.25</v>
      </c>
      <c r="D196" s="55">
        <v>228634.64</v>
      </c>
      <c r="E196" s="55">
        <v>-178918</v>
      </c>
      <c r="F196" s="55">
        <v>-228928.5</v>
      </c>
      <c r="G196" s="55">
        <v>-103927.37</v>
      </c>
      <c r="H196" s="55">
        <v>984299.5</v>
      </c>
      <c r="I196" s="55">
        <v>-457837.5</v>
      </c>
      <c r="J196" s="55">
        <v>1585754.37</v>
      </c>
      <c r="K196">
        <v>0</v>
      </c>
    </row>
    <row r="197" spans="1:11">
      <c r="A197" s="32">
        <v>41884</v>
      </c>
      <c r="B197" s="55">
        <v>6827525.3799999999</v>
      </c>
      <c r="C197" s="55">
        <f t="shared" si="2"/>
        <v>3413762.69</v>
      </c>
      <c r="D197" s="55">
        <v>975360.77</v>
      </c>
      <c r="E197" s="55">
        <v>271053.5</v>
      </c>
      <c r="F197" s="55">
        <v>596047.88</v>
      </c>
      <c r="G197" s="55">
        <v>-153973.88</v>
      </c>
      <c r="H197" s="55">
        <v>492071.75</v>
      </c>
      <c r="I197" s="55">
        <v>1642090.5</v>
      </c>
      <c r="J197" s="55">
        <v>3980235.63</v>
      </c>
      <c r="K197">
        <v>0</v>
      </c>
    </row>
    <row r="198" spans="1:11">
      <c r="A198" s="32">
        <v>41883</v>
      </c>
      <c r="B198" s="55">
        <v>-2268776</v>
      </c>
      <c r="C198" s="55">
        <f t="shared" si="2"/>
        <v>-1134388</v>
      </c>
      <c r="D198" s="55">
        <v>-324110.86</v>
      </c>
      <c r="E198">
        <v>0</v>
      </c>
      <c r="F198">
        <v>0</v>
      </c>
      <c r="G198" s="55">
        <v>-78974.25</v>
      </c>
      <c r="H198" s="55">
        <v>-1615916.5</v>
      </c>
      <c r="I198">
        <v>0</v>
      </c>
      <c r="J198" s="55">
        <v>-269903.12</v>
      </c>
      <c r="K198" s="55">
        <v>-303982.13</v>
      </c>
    </row>
    <row r="199" spans="1:11">
      <c r="A199" s="32">
        <v>41880</v>
      </c>
      <c r="B199" s="55">
        <v>2170407.75</v>
      </c>
      <c r="C199" s="55">
        <f t="shared" si="2"/>
        <v>1085203.875</v>
      </c>
      <c r="D199" s="55">
        <v>310058.25</v>
      </c>
      <c r="E199" s="55">
        <v>-203973.13</v>
      </c>
      <c r="F199" s="55">
        <v>96021.63</v>
      </c>
      <c r="G199" s="55">
        <v>421017.5</v>
      </c>
      <c r="H199" s="55">
        <v>984083.5</v>
      </c>
      <c r="I199" s="55">
        <v>342048.5</v>
      </c>
      <c r="J199" s="55">
        <v>460193.75</v>
      </c>
      <c r="K199" s="55">
        <v>71016</v>
      </c>
    </row>
    <row r="200" spans="1:11">
      <c r="A200" s="32">
        <v>41879</v>
      </c>
      <c r="B200" s="55">
        <v>3735701.75</v>
      </c>
      <c r="C200" s="55">
        <f t="shared" ref="C200:C263" si="3">B200/2</f>
        <v>1867850.875</v>
      </c>
      <c r="D200" s="55">
        <v>533671.68000000005</v>
      </c>
      <c r="E200" s="55">
        <v>-29024.5</v>
      </c>
      <c r="F200" s="55">
        <v>220982.25</v>
      </c>
      <c r="G200" s="55">
        <v>445982.62</v>
      </c>
      <c r="H200" s="55">
        <v>983920</v>
      </c>
      <c r="I200" s="55">
        <v>383939.5</v>
      </c>
      <c r="J200" s="55">
        <v>1729901.88</v>
      </c>
      <c r="K200">
        <v>0</v>
      </c>
    </row>
    <row r="201" spans="1:11">
      <c r="A201" s="32">
        <v>41878</v>
      </c>
      <c r="B201" s="55">
        <v>-1284154.1200000001</v>
      </c>
      <c r="C201" s="55">
        <f t="shared" si="3"/>
        <v>-642077.06000000006</v>
      </c>
      <c r="D201" s="55">
        <v>-183450.59</v>
      </c>
      <c r="E201">
        <v>0</v>
      </c>
      <c r="F201" s="55">
        <v>-154008.38</v>
      </c>
      <c r="G201" s="55">
        <v>-208013</v>
      </c>
      <c r="H201" s="55">
        <v>-1416030.5</v>
      </c>
      <c r="I201" s="55">
        <v>-716041</v>
      </c>
      <c r="J201" s="55">
        <v>1209938.75</v>
      </c>
      <c r="K201">
        <v>0</v>
      </c>
    </row>
    <row r="202" spans="1:11">
      <c r="A202" s="32">
        <v>41877</v>
      </c>
      <c r="B202" s="55">
        <v>-614917.62</v>
      </c>
      <c r="C202" s="55">
        <f t="shared" si="3"/>
        <v>-307458.81</v>
      </c>
      <c r="D202" s="55">
        <v>-87845.37</v>
      </c>
      <c r="E202">
        <v>0</v>
      </c>
      <c r="F202" s="55">
        <v>-153997.88</v>
      </c>
      <c r="G202" s="55">
        <v>-157971.75</v>
      </c>
      <c r="H202" s="55">
        <v>-15954</v>
      </c>
      <c r="I202" s="55">
        <v>-558002.5</v>
      </c>
      <c r="J202">
        <v>0</v>
      </c>
      <c r="K202" s="55">
        <v>271008.5</v>
      </c>
    </row>
    <row r="203" spans="1:11">
      <c r="A203" s="32">
        <v>41876</v>
      </c>
      <c r="B203" s="55">
        <v>-2021313</v>
      </c>
      <c r="C203" s="55">
        <f t="shared" si="3"/>
        <v>-1010656.5</v>
      </c>
      <c r="D203" s="55">
        <v>-288759</v>
      </c>
      <c r="E203">
        <v>0</v>
      </c>
      <c r="F203" s="55">
        <v>-103952.88</v>
      </c>
      <c r="G203" s="55">
        <v>192076.25</v>
      </c>
      <c r="H203" s="55">
        <v>-165825.75</v>
      </c>
      <c r="I203">
        <v>0</v>
      </c>
      <c r="J203" s="55">
        <v>-2664646.88</v>
      </c>
      <c r="K203" s="55">
        <v>721036.25</v>
      </c>
    </row>
    <row r="204" spans="1:11">
      <c r="A204" s="32">
        <v>41873</v>
      </c>
      <c r="B204" s="55">
        <v>847259.75</v>
      </c>
      <c r="C204" s="55">
        <f t="shared" si="3"/>
        <v>423629.875</v>
      </c>
      <c r="D204" s="55">
        <v>121037.11</v>
      </c>
      <c r="E204" s="55">
        <v>-203965.63</v>
      </c>
      <c r="F204" s="55">
        <v>121034</v>
      </c>
      <c r="G204" s="55">
        <v>-53964.13</v>
      </c>
      <c r="H204" s="55">
        <v>984155.5</v>
      </c>
      <c r="I204">
        <v>0</v>
      </c>
      <c r="J204">
        <v>0</v>
      </c>
      <c r="K204">
        <v>0</v>
      </c>
    </row>
    <row r="205" spans="1:11">
      <c r="A205" s="32">
        <v>41872</v>
      </c>
      <c r="B205" s="55">
        <v>10665338.25</v>
      </c>
      <c r="C205" s="55">
        <f t="shared" si="3"/>
        <v>5332669.125</v>
      </c>
      <c r="D205" s="55">
        <v>1523619.75</v>
      </c>
      <c r="E205" s="55">
        <v>1121041.5</v>
      </c>
      <c r="F205" s="55">
        <v>1446037.37</v>
      </c>
      <c r="G205" s="55">
        <v>-78997.5</v>
      </c>
      <c r="H205" s="55">
        <v>-315931.5</v>
      </c>
      <c r="I205" s="55">
        <v>3242068</v>
      </c>
      <c r="J205" s="55">
        <v>3480089.38</v>
      </c>
      <c r="K205" s="55">
        <v>1771031</v>
      </c>
    </row>
    <row r="206" spans="1:11">
      <c r="A206" s="32">
        <v>41871</v>
      </c>
      <c r="B206" s="55">
        <v>-3335256.5</v>
      </c>
      <c r="C206" s="55">
        <f t="shared" si="3"/>
        <v>-1667628.25</v>
      </c>
      <c r="D206" s="55">
        <v>-476465.21</v>
      </c>
      <c r="E206">
        <v>0</v>
      </c>
      <c r="F206">
        <v>0</v>
      </c>
      <c r="G206" s="55">
        <v>20977.75</v>
      </c>
      <c r="H206" s="55">
        <v>-316060.5</v>
      </c>
      <c r="I206">
        <v>0</v>
      </c>
      <c r="J206" s="55">
        <v>-3040173.75</v>
      </c>
      <c r="K206">
        <v>0</v>
      </c>
    </row>
    <row r="207" spans="1:11">
      <c r="A207" s="32">
        <v>41870</v>
      </c>
      <c r="B207" s="55">
        <v>-77073.25</v>
      </c>
      <c r="C207" s="55">
        <f t="shared" si="3"/>
        <v>-38536.625</v>
      </c>
      <c r="D207" s="55">
        <v>-11010.46</v>
      </c>
      <c r="E207" s="55">
        <v>170989.75</v>
      </c>
      <c r="F207" s="55">
        <v>-103999.37</v>
      </c>
      <c r="G207" s="55">
        <v>-128999.75</v>
      </c>
      <c r="H207" s="55">
        <v>-166034.25</v>
      </c>
      <c r="I207">
        <v>0</v>
      </c>
      <c r="J207" s="55">
        <v>854971.25</v>
      </c>
      <c r="K207" s="55">
        <v>-704000.87</v>
      </c>
    </row>
    <row r="208" spans="1:11">
      <c r="A208" s="32">
        <v>41869</v>
      </c>
      <c r="B208" s="55">
        <v>3198020.12</v>
      </c>
      <c r="C208" s="55">
        <f t="shared" si="3"/>
        <v>1599010.06</v>
      </c>
      <c r="D208" s="55">
        <v>456860.02</v>
      </c>
      <c r="E208" s="55">
        <v>-228978</v>
      </c>
      <c r="F208" s="55">
        <v>-78986.25</v>
      </c>
      <c r="G208" s="55">
        <v>-233020.87</v>
      </c>
      <c r="H208" s="55">
        <v>133977.75</v>
      </c>
      <c r="I208">
        <v>0</v>
      </c>
      <c r="J208" s="55">
        <v>3605027.5</v>
      </c>
      <c r="K208">
        <v>0</v>
      </c>
    </row>
    <row r="209" spans="1:11">
      <c r="A209" s="32">
        <v>41865</v>
      </c>
      <c r="B209" s="55">
        <v>4119837</v>
      </c>
      <c r="C209" s="55">
        <f t="shared" si="3"/>
        <v>2059918.5</v>
      </c>
      <c r="D209" s="55">
        <v>588548.14</v>
      </c>
      <c r="E209">
        <v>0</v>
      </c>
      <c r="F209" s="55">
        <v>-79013.25</v>
      </c>
      <c r="G209" s="55">
        <v>-208014.5</v>
      </c>
      <c r="H209" s="55">
        <v>983947</v>
      </c>
      <c r="I209" s="55">
        <v>341978</v>
      </c>
      <c r="J209" s="55">
        <v>3334936.87</v>
      </c>
      <c r="K209" s="55">
        <v>-253997.12</v>
      </c>
    </row>
    <row r="210" spans="1:11">
      <c r="A210" s="32">
        <v>41864</v>
      </c>
      <c r="B210" s="55">
        <v>-2318749.75</v>
      </c>
      <c r="C210" s="55">
        <f t="shared" si="3"/>
        <v>-1159374.875</v>
      </c>
      <c r="D210" s="55">
        <v>-331249.96000000002</v>
      </c>
      <c r="E210">
        <v>0</v>
      </c>
      <c r="F210">
        <v>0</v>
      </c>
      <c r="G210" s="55">
        <v>-307947.75</v>
      </c>
      <c r="H210" s="55">
        <v>-115904.5</v>
      </c>
      <c r="I210">
        <v>0</v>
      </c>
      <c r="J210" s="55">
        <v>-1894897.5</v>
      </c>
      <c r="K210">
        <v>0</v>
      </c>
    </row>
    <row r="211" spans="1:11">
      <c r="A211" s="32">
        <v>41863</v>
      </c>
      <c r="B211" s="55">
        <v>3987394.37</v>
      </c>
      <c r="C211" s="55">
        <f t="shared" si="3"/>
        <v>1993697.1850000001</v>
      </c>
      <c r="D211" s="55">
        <v>569627.77</v>
      </c>
      <c r="E211">
        <v>0</v>
      </c>
      <c r="F211" s="55">
        <v>-153988.88</v>
      </c>
      <c r="G211" s="55">
        <v>217042.13</v>
      </c>
      <c r="H211" s="55">
        <v>984059.5</v>
      </c>
      <c r="I211" s="55">
        <v>84067</v>
      </c>
      <c r="J211" s="55">
        <v>3085188.12</v>
      </c>
      <c r="K211" s="55">
        <v>-228973.5</v>
      </c>
    </row>
    <row r="212" spans="1:11">
      <c r="A212" s="32">
        <v>41862</v>
      </c>
      <c r="B212" s="55">
        <v>694452</v>
      </c>
      <c r="C212" s="55">
        <f t="shared" si="3"/>
        <v>347226</v>
      </c>
      <c r="D212" s="55">
        <v>99207.43</v>
      </c>
      <c r="E212" s="55">
        <v>-228973.5</v>
      </c>
      <c r="F212">
        <v>0</v>
      </c>
      <c r="G212" s="55">
        <v>-3960.37</v>
      </c>
      <c r="H212" s="55">
        <v>984133</v>
      </c>
      <c r="I212" s="55">
        <v>42059</v>
      </c>
      <c r="J212" s="55">
        <v>230164.38</v>
      </c>
      <c r="K212" s="55">
        <v>-328970.5</v>
      </c>
    </row>
    <row r="213" spans="1:11">
      <c r="A213" s="32">
        <v>41859</v>
      </c>
      <c r="B213" s="55">
        <v>785302.87</v>
      </c>
      <c r="C213" s="55">
        <f t="shared" si="3"/>
        <v>392651.435</v>
      </c>
      <c r="D213" s="55">
        <v>112186.12</v>
      </c>
      <c r="E213" s="55">
        <v>196038.87</v>
      </c>
      <c r="F213" s="55">
        <v>-153976.87</v>
      </c>
      <c r="G213" s="55">
        <v>-103976.12</v>
      </c>
      <c r="H213" s="55">
        <v>-115865.5</v>
      </c>
      <c r="I213" s="55">
        <v>-407953.75</v>
      </c>
      <c r="J213">
        <v>0</v>
      </c>
      <c r="K213" s="55">
        <v>1371036.25</v>
      </c>
    </row>
    <row r="214" spans="1:11">
      <c r="A214" s="32">
        <v>41858</v>
      </c>
      <c r="B214" s="55">
        <v>582004.62</v>
      </c>
      <c r="C214" s="55">
        <f t="shared" si="3"/>
        <v>291002.31</v>
      </c>
      <c r="D214" s="55">
        <v>83143.520000000004</v>
      </c>
      <c r="E214" s="55">
        <v>-153988.87</v>
      </c>
      <c r="F214" s="55">
        <v>221005.5</v>
      </c>
      <c r="G214" s="55">
        <v>-154001.62</v>
      </c>
      <c r="H214" s="55">
        <v>-1566025.25</v>
      </c>
      <c r="I214" s="55">
        <v>-266002.75</v>
      </c>
      <c r="J214" s="55">
        <v>1980010.62</v>
      </c>
      <c r="K214" s="55">
        <v>521007</v>
      </c>
    </row>
    <row r="215" spans="1:11">
      <c r="A215" s="32">
        <v>41857</v>
      </c>
      <c r="B215" s="55">
        <v>1289761.1299999999</v>
      </c>
      <c r="C215" s="55">
        <f t="shared" si="3"/>
        <v>644880.56499999994</v>
      </c>
      <c r="D215" s="55">
        <v>184251.59</v>
      </c>
      <c r="E215">
        <v>0</v>
      </c>
      <c r="F215" s="55">
        <v>-104008.38</v>
      </c>
      <c r="G215" s="55">
        <v>-358030.25</v>
      </c>
      <c r="H215" s="55">
        <v>-16093.5</v>
      </c>
      <c r="I215" s="55">
        <v>-158022</v>
      </c>
      <c r="J215" s="55">
        <v>1854930</v>
      </c>
      <c r="K215" s="55">
        <v>70985.25</v>
      </c>
    </row>
    <row r="216" spans="1:11">
      <c r="A216" s="32">
        <v>41856</v>
      </c>
      <c r="B216" s="55">
        <v>2344337.87</v>
      </c>
      <c r="C216" s="55">
        <f t="shared" si="3"/>
        <v>1172168.9350000001</v>
      </c>
      <c r="D216" s="55">
        <v>334905.40999999997</v>
      </c>
      <c r="E216" s="55">
        <v>-179021.5</v>
      </c>
      <c r="F216" s="55">
        <v>-229032</v>
      </c>
      <c r="G216" s="55">
        <v>545963.87</v>
      </c>
      <c r="H216" s="55">
        <v>983854</v>
      </c>
      <c r="I216" s="55">
        <v>-508048.25</v>
      </c>
      <c r="J216" s="55">
        <v>1209657.5</v>
      </c>
      <c r="K216" s="55">
        <v>520964.25</v>
      </c>
    </row>
    <row r="217" spans="1:11">
      <c r="A217" s="32">
        <v>41855</v>
      </c>
      <c r="B217" s="55">
        <v>-414834.5</v>
      </c>
      <c r="C217" s="55">
        <f t="shared" si="3"/>
        <v>-207417.25</v>
      </c>
      <c r="D217" s="55">
        <v>-59262.07</v>
      </c>
      <c r="E217">
        <v>0</v>
      </c>
      <c r="F217">
        <v>0</v>
      </c>
      <c r="G217" s="55">
        <v>120947</v>
      </c>
      <c r="H217" s="55">
        <v>983783.5</v>
      </c>
      <c r="I217">
        <v>0</v>
      </c>
      <c r="J217" s="55">
        <v>-2040503.75</v>
      </c>
      <c r="K217" s="55">
        <v>520938.75</v>
      </c>
    </row>
    <row r="218" spans="1:11">
      <c r="A218" s="32">
        <v>41852</v>
      </c>
      <c r="B218" s="55">
        <v>-682430.75</v>
      </c>
      <c r="C218" s="55">
        <f t="shared" si="3"/>
        <v>-341215.375</v>
      </c>
      <c r="D218" s="55">
        <v>-97490.11</v>
      </c>
      <c r="E218" s="55">
        <v>-304045.88</v>
      </c>
      <c r="F218">
        <v>0</v>
      </c>
      <c r="G218" s="55">
        <v>95949.63</v>
      </c>
      <c r="H218" s="55">
        <v>-216228.5</v>
      </c>
      <c r="I218" s="55">
        <v>-258106</v>
      </c>
      <c r="J218">
        <v>0</v>
      </c>
      <c r="K218">
        <v>0</v>
      </c>
    </row>
    <row r="219" spans="1:11">
      <c r="A219" s="32">
        <v>41851</v>
      </c>
      <c r="B219" s="55">
        <v>684567.75</v>
      </c>
      <c r="C219" s="55">
        <f t="shared" si="3"/>
        <v>342283.875</v>
      </c>
      <c r="D219" s="55">
        <v>97795.39</v>
      </c>
      <c r="E219">
        <v>0</v>
      </c>
      <c r="F219" s="55">
        <v>-54075.13</v>
      </c>
      <c r="G219" s="55">
        <v>-204084.12</v>
      </c>
      <c r="H219" s="55">
        <v>983609.5</v>
      </c>
      <c r="I219">
        <v>0</v>
      </c>
      <c r="J219" s="55">
        <v>-40882.5</v>
      </c>
      <c r="K219">
        <v>0</v>
      </c>
    </row>
    <row r="220" spans="1:11">
      <c r="A220" s="32">
        <v>41850</v>
      </c>
      <c r="B220" s="55">
        <v>3113367.38</v>
      </c>
      <c r="C220" s="55">
        <f t="shared" si="3"/>
        <v>1556683.69</v>
      </c>
      <c r="D220" s="55">
        <v>444766.77</v>
      </c>
      <c r="E220" s="55">
        <v>895908.37</v>
      </c>
      <c r="F220" s="55">
        <v>1470910.25</v>
      </c>
      <c r="G220" s="55">
        <v>1570912.5</v>
      </c>
      <c r="H220" s="55">
        <v>-1416222.5</v>
      </c>
      <c r="I220" s="55">
        <v>591858.75</v>
      </c>
      <c r="J220">
        <v>0</v>
      </c>
      <c r="K220">
        <v>0</v>
      </c>
    </row>
    <row r="221" spans="1:11">
      <c r="A221" s="32">
        <v>41849</v>
      </c>
      <c r="B221" s="55">
        <v>2214532</v>
      </c>
      <c r="C221" s="55">
        <f t="shared" si="3"/>
        <v>1107266</v>
      </c>
      <c r="D221" s="55">
        <v>316361.71000000002</v>
      </c>
      <c r="E221" s="55">
        <v>20965.75</v>
      </c>
      <c r="F221" s="55">
        <v>-179020.75</v>
      </c>
      <c r="G221" s="55">
        <v>-4028.62</v>
      </c>
      <c r="H221" s="55">
        <v>333868.25</v>
      </c>
      <c r="I221" s="55">
        <v>391929.25</v>
      </c>
      <c r="J221" s="55">
        <v>2604847.5</v>
      </c>
      <c r="K221" s="55">
        <v>-954029.38</v>
      </c>
    </row>
    <row r="222" spans="1:11">
      <c r="A222" s="32">
        <v>41848</v>
      </c>
      <c r="B222" s="55">
        <v>4040205.13</v>
      </c>
      <c r="C222" s="55">
        <f t="shared" si="3"/>
        <v>2020102.5649999999</v>
      </c>
      <c r="D222" s="55">
        <v>577172.16</v>
      </c>
      <c r="E222" s="55">
        <v>-29003.5</v>
      </c>
      <c r="F222" s="55">
        <v>421001</v>
      </c>
      <c r="G222" s="55">
        <v>96023.88</v>
      </c>
      <c r="H222" s="55">
        <v>-65933.75</v>
      </c>
      <c r="I222" s="55">
        <v>-507965.75</v>
      </c>
      <c r="J222" s="55">
        <v>2855072.5</v>
      </c>
      <c r="K222" s="55">
        <v>1271010.75</v>
      </c>
    </row>
    <row r="223" spans="1:11">
      <c r="A223" s="32">
        <v>41845</v>
      </c>
      <c r="B223" s="55">
        <v>-340866.63</v>
      </c>
      <c r="C223" s="55">
        <f t="shared" si="3"/>
        <v>-170433.315</v>
      </c>
      <c r="D223" s="55">
        <v>-48695.23</v>
      </c>
      <c r="E223">
        <v>0</v>
      </c>
      <c r="F223">
        <v>0</v>
      </c>
      <c r="G223" s="55">
        <v>-78963.75</v>
      </c>
      <c r="H223" s="55">
        <v>-7937.25</v>
      </c>
      <c r="I223">
        <v>0</v>
      </c>
      <c r="J223">
        <v>0</v>
      </c>
      <c r="K223" s="55">
        <v>-253965.63</v>
      </c>
    </row>
    <row r="224" spans="1:11">
      <c r="A224" s="32">
        <v>41844</v>
      </c>
      <c r="B224" s="55">
        <v>-2188441.37</v>
      </c>
      <c r="C224" s="55">
        <f t="shared" si="3"/>
        <v>-1094220.6850000001</v>
      </c>
      <c r="D224" s="55">
        <v>-312634.48</v>
      </c>
      <c r="E224">
        <v>0</v>
      </c>
      <c r="F224" s="55">
        <v>-78972</v>
      </c>
      <c r="G224" s="55">
        <v>-157923.75</v>
      </c>
      <c r="H224" s="55">
        <v>-165848.25</v>
      </c>
      <c r="I224" s="55">
        <v>-515865.5</v>
      </c>
      <c r="J224" s="55">
        <v>-1269831.8700000001</v>
      </c>
      <c r="K224">
        <v>0</v>
      </c>
    </row>
    <row r="225" spans="1:11">
      <c r="A225" s="32">
        <v>41843</v>
      </c>
      <c r="B225" s="55">
        <v>-1043575.38</v>
      </c>
      <c r="C225" s="55">
        <f t="shared" si="3"/>
        <v>-521787.69</v>
      </c>
      <c r="D225" s="55">
        <v>-149082.20000000001</v>
      </c>
      <c r="E225">
        <v>0</v>
      </c>
      <c r="F225">
        <v>0</v>
      </c>
      <c r="G225" s="55">
        <v>21036.25</v>
      </c>
      <c r="H225" s="55">
        <v>984158.5</v>
      </c>
      <c r="I225">
        <v>0</v>
      </c>
      <c r="J225" s="55">
        <v>-1894815</v>
      </c>
      <c r="K225" s="55">
        <v>-153955.12</v>
      </c>
    </row>
    <row r="226" spans="1:11">
      <c r="A226" s="32">
        <v>41842</v>
      </c>
      <c r="B226" s="55">
        <v>1794724.25</v>
      </c>
      <c r="C226" s="55">
        <f t="shared" si="3"/>
        <v>897362.125</v>
      </c>
      <c r="D226" s="55">
        <v>256389.18</v>
      </c>
      <c r="E226">
        <v>0</v>
      </c>
      <c r="F226" s="55">
        <v>-103950.62</v>
      </c>
      <c r="G226" s="55">
        <v>-232884.37</v>
      </c>
      <c r="H226" s="55">
        <v>984217</v>
      </c>
      <c r="I226" s="55">
        <v>-207887.75</v>
      </c>
      <c r="J226" s="55">
        <v>1355230</v>
      </c>
      <c r="K226">
        <v>0</v>
      </c>
    </row>
    <row r="227" spans="1:11">
      <c r="A227" s="32">
        <v>41841</v>
      </c>
      <c r="B227" s="55">
        <v>309152.12</v>
      </c>
      <c r="C227" s="55">
        <f t="shared" si="3"/>
        <v>154576.06</v>
      </c>
      <c r="D227" s="55">
        <v>44164.59</v>
      </c>
      <c r="E227" s="55">
        <v>-203961.13</v>
      </c>
      <c r="F227" s="55">
        <v>-78953.25</v>
      </c>
      <c r="G227" s="55">
        <v>-132904.62</v>
      </c>
      <c r="H227" s="55">
        <v>134193.75</v>
      </c>
      <c r="I227" s="55">
        <v>-915814.5</v>
      </c>
      <c r="J227" s="55">
        <v>960535</v>
      </c>
      <c r="K227" s="55">
        <v>546056.87</v>
      </c>
    </row>
    <row r="228" spans="1:11">
      <c r="A228" s="32">
        <v>41838</v>
      </c>
      <c r="B228" s="55">
        <v>327895.13</v>
      </c>
      <c r="C228" s="55">
        <f t="shared" si="3"/>
        <v>163947.565</v>
      </c>
      <c r="D228" s="55">
        <v>46842.16</v>
      </c>
      <c r="E228" s="55">
        <v>-178911.25</v>
      </c>
      <c r="F228">
        <v>0</v>
      </c>
      <c r="G228" s="55">
        <v>-153915.38</v>
      </c>
      <c r="H228" s="55">
        <v>492155.75</v>
      </c>
      <c r="I228" s="55">
        <v>292140.75</v>
      </c>
      <c r="J228" s="55">
        <v>605346.25</v>
      </c>
      <c r="K228" s="55">
        <v>-728921</v>
      </c>
    </row>
    <row r="229" spans="1:11">
      <c r="A229" s="32">
        <v>41837</v>
      </c>
      <c r="B229" s="55">
        <v>811871.38</v>
      </c>
      <c r="C229" s="55">
        <f t="shared" si="3"/>
        <v>405935.69</v>
      </c>
      <c r="D229" s="55">
        <v>115981.63</v>
      </c>
      <c r="E229">
        <v>0</v>
      </c>
      <c r="F229" s="55">
        <v>46052.37</v>
      </c>
      <c r="G229" s="55">
        <v>-57887.75</v>
      </c>
      <c r="H229" s="55">
        <v>984212.5</v>
      </c>
      <c r="I229" s="55">
        <v>-515769.5</v>
      </c>
      <c r="J229" s="55">
        <v>355263.75</v>
      </c>
      <c r="K229">
        <v>0</v>
      </c>
    </row>
    <row r="230" spans="1:11">
      <c r="A230" s="32">
        <v>41836</v>
      </c>
      <c r="B230" s="55">
        <v>-431428.75</v>
      </c>
      <c r="C230" s="55">
        <f t="shared" si="3"/>
        <v>-215714.375</v>
      </c>
      <c r="D230" s="55">
        <v>-61632.68</v>
      </c>
      <c r="E230">
        <v>0</v>
      </c>
      <c r="F230">
        <v>0</v>
      </c>
      <c r="G230" s="55">
        <v>-3932.62</v>
      </c>
      <c r="H230" s="55">
        <v>-157855.5</v>
      </c>
      <c r="I230">
        <v>0</v>
      </c>
      <c r="J230" s="55">
        <v>-269640.62</v>
      </c>
      <c r="K230">
        <v>0</v>
      </c>
    </row>
    <row r="231" spans="1:11">
      <c r="A231" s="32">
        <v>41835</v>
      </c>
      <c r="B231" s="55">
        <v>7616378.5</v>
      </c>
      <c r="C231" s="55">
        <f t="shared" si="3"/>
        <v>3808189.25</v>
      </c>
      <c r="D231" s="55">
        <v>1088054.07</v>
      </c>
      <c r="E231" s="55">
        <v>521085.75</v>
      </c>
      <c r="F231" s="55">
        <v>921089.5</v>
      </c>
      <c r="G231" s="55">
        <v>796090.62</v>
      </c>
      <c r="H231" s="55">
        <v>492193.25</v>
      </c>
      <c r="I231" s="55">
        <v>634384.25</v>
      </c>
      <c r="J231" s="55">
        <v>3355447.5</v>
      </c>
      <c r="K231" s="55">
        <v>896087.63</v>
      </c>
    </row>
    <row r="232" spans="1:11">
      <c r="A232" s="32">
        <v>41834</v>
      </c>
      <c r="B232" s="55">
        <v>-750477.63</v>
      </c>
      <c r="C232" s="55">
        <f t="shared" si="3"/>
        <v>-375238.815</v>
      </c>
      <c r="D232" s="55">
        <v>-107211.09</v>
      </c>
      <c r="E232">
        <v>0</v>
      </c>
      <c r="F232" s="55">
        <v>-278882</v>
      </c>
      <c r="G232" s="55">
        <v>-278881.25</v>
      </c>
      <c r="H232" s="55">
        <v>-265528.75</v>
      </c>
      <c r="I232" s="55">
        <v>-407773.75</v>
      </c>
      <c r="J232" s="55">
        <v>480588.13</v>
      </c>
      <c r="K232">
        <v>0</v>
      </c>
    </row>
    <row r="233" spans="1:11">
      <c r="A233" s="32">
        <v>41831</v>
      </c>
      <c r="B233" s="55">
        <v>2016994.25</v>
      </c>
      <c r="C233" s="55">
        <f t="shared" si="3"/>
        <v>1008497.125</v>
      </c>
      <c r="D233" s="55">
        <v>288142.03999999998</v>
      </c>
      <c r="E233" s="55">
        <v>21132.25</v>
      </c>
      <c r="F233" s="55">
        <v>146130.37</v>
      </c>
      <c r="G233" s="55">
        <v>146130.37</v>
      </c>
      <c r="H233" s="55">
        <v>984526</v>
      </c>
      <c r="I233" s="55">
        <v>-7734.75</v>
      </c>
      <c r="J233" s="55">
        <v>605676.25</v>
      </c>
      <c r="K233" s="55">
        <v>121133.75</v>
      </c>
    </row>
    <row r="234" spans="1:11">
      <c r="A234" s="32">
        <v>41830</v>
      </c>
      <c r="B234" s="55">
        <v>-2956940.5</v>
      </c>
      <c r="C234" s="55">
        <f t="shared" si="3"/>
        <v>-1478470.25</v>
      </c>
      <c r="D234" s="55">
        <v>-422420.07</v>
      </c>
      <c r="E234">
        <v>0</v>
      </c>
      <c r="F234">
        <v>0</v>
      </c>
      <c r="G234" s="55">
        <v>-157801.5</v>
      </c>
      <c r="H234" s="55">
        <v>134394.75</v>
      </c>
      <c r="I234" s="55">
        <v>-115607.5</v>
      </c>
      <c r="J234" s="55">
        <v>-2914028.13</v>
      </c>
      <c r="K234" s="55">
        <v>96101.87</v>
      </c>
    </row>
    <row r="235" spans="1:11">
      <c r="A235" s="32">
        <v>41829</v>
      </c>
      <c r="B235" s="55">
        <v>-2027757</v>
      </c>
      <c r="C235" s="55">
        <f t="shared" si="3"/>
        <v>-1013878.5</v>
      </c>
      <c r="D235" s="55">
        <v>-289679.57</v>
      </c>
      <c r="E235" s="55">
        <v>-178880.5</v>
      </c>
      <c r="F235" s="55">
        <v>-78888.75</v>
      </c>
      <c r="G235" s="55">
        <v>-78891</v>
      </c>
      <c r="H235" s="55">
        <v>-615552</v>
      </c>
      <c r="I235" s="55">
        <v>-307767.75</v>
      </c>
      <c r="J235" s="55">
        <v>-913885.63</v>
      </c>
      <c r="K235" s="55">
        <v>146108.63</v>
      </c>
    </row>
    <row r="236" spans="1:11">
      <c r="A236" s="32">
        <v>41828</v>
      </c>
      <c r="B236" s="55">
        <v>976525.75</v>
      </c>
      <c r="C236" s="55">
        <f t="shared" si="3"/>
        <v>488262.875</v>
      </c>
      <c r="D236" s="55">
        <v>139503.67999999999</v>
      </c>
      <c r="E236">
        <v>0</v>
      </c>
      <c r="F236">
        <v>0</v>
      </c>
      <c r="G236" s="55">
        <v>-7820.25</v>
      </c>
      <c r="H236" s="55">
        <v>984346</v>
      </c>
      <c r="I236">
        <v>0</v>
      </c>
      <c r="J236">
        <v>0</v>
      </c>
      <c r="K236">
        <v>0</v>
      </c>
    </row>
    <row r="237" spans="1:11">
      <c r="A237" s="32">
        <v>41827</v>
      </c>
      <c r="B237" s="55">
        <v>-3108777.87</v>
      </c>
      <c r="C237" s="55">
        <f t="shared" si="3"/>
        <v>-1554388.9350000001</v>
      </c>
      <c r="D237" s="55">
        <v>-444111.12</v>
      </c>
      <c r="E237" s="55">
        <v>-228905.25</v>
      </c>
      <c r="F237" s="55">
        <v>271091.75</v>
      </c>
      <c r="G237" s="55">
        <v>-103918.38</v>
      </c>
      <c r="H237" s="55">
        <v>-1065687.75</v>
      </c>
      <c r="I237" s="55">
        <v>-657839</v>
      </c>
      <c r="J237" s="55">
        <v>-1894608.75</v>
      </c>
      <c r="K237" s="55">
        <v>571089.5</v>
      </c>
    </row>
    <row r="238" spans="1:11">
      <c r="A238" s="32">
        <v>41824</v>
      </c>
      <c r="B238" s="55">
        <v>-1095985.6299999999</v>
      </c>
      <c r="C238" s="55">
        <f t="shared" si="3"/>
        <v>-547992.81499999994</v>
      </c>
      <c r="D238" s="55">
        <v>-156569.38</v>
      </c>
      <c r="E238">
        <v>0</v>
      </c>
      <c r="F238">
        <v>0</v>
      </c>
      <c r="G238" s="55">
        <v>96053.88</v>
      </c>
      <c r="H238" s="55">
        <v>-165759.75</v>
      </c>
      <c r="I238" s="55">
        <v>242110</v>
      </c>
      <c r="J238" s="55">
        <v>-1789450</v>
      </c>
      <c r="K238" s="55">
        <v>521060.25</v>
      </c>
    </row>
    <row r="239" spans="1:11">
      <c r="A239" s="32">
        <v>41823</v>
      </c>
      <c r="B239" s="55">
        <v>-236815.5</v>
      </c>
      <c r="C239" s="55">
        <f t="shared" si="3"/>
        <v>-118407.75</v>
      </c>
      <c r="D239" s="55">
        <v>-33830.79</v>
      </c>
      <c r="E239">
        <v>0</v>
      </c>
      <c r="F239">
        <v>0</v>
      </c>
      <c r="G239" s="55">
        <v>-78939</v>
      </c>
      <c r="H239" s="55">
        <v>-157876.5</v>
      </c>
      <c r="I239">
        <v>0</v>
      </c>
      <c r="J239">
        <v>0</v>
      </c>
      <c r="K239">
        <v>0</v>
      </c>
    </row>
    <row r="240" spans="1:11">
      <c r="A240" s="32">
        <v>41822</v>
      </c>
      <c r="B240" s="55">
        <v>-36673</v>
      </c>
      <c r="C240" s="55">
        <f t="shared" si="3"/>
        <v>-18336.5</v>
      </c>
      <c r="D240" s="55">
        <v>-5239</v>
      </c>
      <c r="E240" s="55">
        <v>246053.88</v>
      </c>
      <c r="F240" s="55">
        <v>-78936.75</v>
      </c>
      <c r="G240" s="55">
        <v>-207868.25</v>
      </c>
      <c r="H240" s="55">
        <v>-65759.75</v>
      </c>
      <c r="I240" s="55">
        <v>-265762.75</v>
      </c>
      <c r="J240" s="55">
        <v>335600.62</v>
      </c>
      <c r="K240">
        <v>0</v>
      </c>
    </row>
    <row r="241" spans="1:11">
      <c r="A241" s="32">
        <v>41821</v>
      </c>
      <c r="B241" s="55">
        <v>-2203045.38</v>
      </c>
      <c r="C241" s="55">
        <f t="shared" si="3"/>
        <v>-1101522.69</v>
      </c>
      <c r="D241" s="55">
        <v>-314720.77</v>
      </c>
      <c r="E241">
        <v>0</v>
      </c>
      <c r="F241" s="55">
        <v>-103891.37</v>
      </c>
      <c r="G241" s="55">
        <v>-382813.13</v>
      </c>
      <c r="H241" s="55">
        <v>-1515600</v>
      </c>
      <c r="I241" s="55">
        <v>-607797.75</v>
      </c>
      <c r="J241" s="55">
        <v>835964.37</v>
      </c>
      <c r="K241" s="55">
        <v>-428907.5</v>
      </c>
    </row>
    <row r="242" spans="1:11">
      <c r="A242" s="32">
        <v>41820</v>
      </c>
      <c r="B242" s="55">
        <v>-1616682.12</v>
      </c>
      <c r="C242" s="55">
        <f t="shared" si="3"/>
        <v>-808341.06</v>
      </c>
      <c r="D242" s="55">
        <v>-230954.59</v>
      </c>
      <c r="E242">
        <v>0</v>
      </c>
      <c r="F242" s="55">
        <v>-228924.75</v>
      </c>
      <c r="G242" s="55">
        <v>46079.37</v>
      </c>
      <c r="H242" s="55">
        <v>984293.5</v>
      </c>
      <c r="I242">
        <v>0</v>
      </c>
      <c r="J242" s="55">
        <v>-2164208.13</v>
      </c>
      <c r="K242" s="55">
        <v>-253922.12</v>
      </c>
    </row>
    <row r="243" spans="1:11">
      <c r="A243" s="32">
        <v>41817</v>
      </c>
      <c r="B243" s="55">
        <v>4325804.38</v>
      </c>
      <c r="C243" s="55">
        <f t="shared" si="3"/>
        <v>2162902.19</v>
      </c>
      <c r="D243" s="55">
        <v>617972.05000000005</v>
      </c>
      <c r="E243" s="55">
        <v>-253891.37</v>
      </c>
      <c r="F243" s="55">
        <v>46101.87</v>
      </c>
      <c r="G243" s="55">
        <v>-257821.75</v>
      </c>
      <c r="H243" s="55">
        <v>984406</v>
      </c>
      <c r="I243">
        <v>0</v>
      </c>
      <c r="J243" s="55">
        <v>3710917.5</v>
      </c>
      <c r="K243" s="55">
        <v>96092.13</v>
      </c>
    </row>
    <row r="244" spans="1:11">
      <c r="A244" s="32">
        <v>41816</v>
      </c>
      <c r="B244" s="55">
        <v>-1253251.6299999999</v>
      </c>
      <c r="C244" s="55">
        <f t="shared" si="3"/>
        <v>-626625.81499999994</v>
      </c>
      <c r="D244" s="55">
        <v>-179035.95</v>
      </c>
      <c r="E244" s="55">
        <v>-103915.38</v>
      </c>
      <c r="F244" s="55">
        <v>171088.75</v>
      </c>
      <c r="G244" s="55">
        <v>171088</v>
      </c>
      <c r="H244" s="55">
        <v>984356.5</v>
      </c>
      <c r="I244" s="55">
        <v>-757822.5</v>
      </c>
      <c r="J244" s="55">
        <v>-914140.63</v>
      </c>
      <c r="K244" s="55">
        <v>-803906.38</v>
      </c>
    </row>
    <row r="245" spans="1:11">
      <c r="A245" s="32">
        <v>41815</v>
      </c>
      <c r="B245" s="55">
        <v>547689.5</v>
      </c>
      <c r="C245" s="55">
        <f t="shared" si="3"/>
        <v>273844.75</v>
      </c>
      <c r="D245" s="55">
        <v>78241.36</v>
      </c>
      <c r="E245" s="55">
        <v>-203889.12</v>
      </c>
      <c r="F245" s="55">
        <v>-128898.5</v>
      </c>
      <c r="G245" s="55">
        <v>-103901.87</v>
      </c>
      <c r="H245" s="55">
        <v>984379</v>
      </c>
      <c r="I245">
        <v>0</v>
      </c>
      <c r="J245">
        <v>0</v>
      </c>
      <c r="K245">
        <v>0</v>
      </c>
    </row>
    <row r="246" spans="1:11">
      <c r="A246" s="32">
        <v>41814</v>
      </c>
      <c r="B246" s="55">
        <v>9241576.8800000008</v>
      </c>
      <c r="C246" s="55">
        <f t="shared" si="3"/>
        <v>4620788.4400000004</v>
      </c>
      <c r="D246" s="55">
        <v>1320225.27</v>
      </c>
      <c r="E246" s="55">
        <v>521091.75</v>
      </c>
      <c r="F246" s="55">
        <v>796097.37</v>
      </c>
      <c r="G246" s="55">
        <v>1446104.12</v>
      </c>
      <c r="H246" s="55">
        <v>634408.25</v>
      </c>
      <c r="I246" s="55">
        <v>1242183.5</v>
      </c>
      <c r="J246" s="55">
        <v>2855582.5</v>
      </c>
      <c r="K246" s="55">
        <v>1746109.37</v>
      </c>
    </row>
    <row r="247" spans="1:11">
      <c r="A247" s="32">
        <v>41813</v>
      </c>
      <c r="B247" s="55">
        <v>1574683.25</v>
      </c>
      <c r="C247" s="55">
        <f t="shared" si="3"/>
        <v>787341.625</v>
      </c>
      <c r="D247" s="55">
        <v>224954.75</v>
      </c>
      <c r="E247" s="55">
        <v>-203873.37</v>
      </c>
      <c r="F247" s="55">
        <v>-103865.88</v>
      </c>
      <c r="G247" s="55">
        <v>-153866.63</v>
      </c>
      <c r="H247" s="55">
        <v>734510.25</v>
      </c>
      <c r="I247">
        <v>0</v>
      </c>
      <c r="J247" s="55">
        <v>730644.38</v>
      </c>
      <c r="K247" s="55">
        <v>571134.5</v>
      </c>
    </row>
    <row r="248" spans="1:11">
      <c r="A248" s="32">
        <v>41810</v>
      </c>
      <c r="B248" s="55">
        <v>7595691</v>
      </c>
      <c r="C248" s="55">
        <f t="shared" si="3"/>
        <v>3797845.5</v>
      </c>
      <c r="D248" s="55">
        <v>1085098.71</v>
      </c>
      <c r="E248" s="55">
        <v>921136.75</v>
      </c>
      <c r="F248" s="55">
        <v>821124</v>
      </c>
      <c r="G248" s="55">
        <v>-53897.38</v>
      </c>
      <c r="H248" s="55">
        <v>-215544.5</v>
      </c>
      <c r="I248" s="55">
        <v>1392272.75</v>
      </c>
      <c r="J248" s="55">
        <v>4730599.37</v>
      </c>
      <c r="K248">
        <v>0</v>
      </c>
    </row>
    <row r="249" spans="1:11">
      <c r="A249" s="32">
        <v>41809</v>
      </c>
      <c r="B249" s="55">
        <v>-3295519.88</v>
      </c>
      <c r="C249" s="55">
        <f t="shared" si="3"/>
        <v>-1647759.94</v>
      </c>
      <c r="D249" s="55">
        <v>-470788.55</v>
      </c>
      <c r="E249" s="55">
        <v>-203924.38</v>
      </c>
      <c r="F249" s="55">
        <v>-253919.12</v>
      </c>
      <c r="G249" s="55">
        <v>-282831.12</v>
      </c>
      <c r="H249" s="55">
        <v>-165663.75</v>
      </c>
      <c r="I249" s="55">
        <v>-1215675</v>
      </c>
      <c r="J249" s="55">
        <v>-1894593.75</v>
      </c>
      <c r="K249" s="55">
        <v>721087.25</v>
      </c>
    </row>
    <row r="250" spans="1:11">
      <c r="A250" s="32">
        <v>41808</v>
      </c>
      <c r="B250" s="55">
        <v>100804.75</v>
      </c>
      <c r="C250" s="55">
        <f t="shared" si="3"/>
        <v>50402.375</v>
      </c>
      <c r="D250" s="55">
        <v>14400.68</v>
      </c>
      <c r="E250">
        <v>0</v>
      </c>
      <c r="F250" s="55">
        <v>-53901.13</v>
      </c>
      <c r="G250" s="55">
        <v>371090.25</v>
      </c>
      <c r="H250" s="55">
        <v>984380.5</v>
      </c>
      <c r="I250" s="55">
        <v>-707797.75</v>
      </c>
      <c r="J250" s="55">
        <v>210940</v>
      </c>
      <c r="K250" s="55">
        <v>-703907.12</v>
      </c>
    </row>
    <row r="251" spans="1:11">
      <c r="A251" s="32">
        <v>41807</v>
      </c>
      <c r="B251" s="55">
        <v>572599.12</v>
      </c>
      <c r="C251" s="55">
        <f t="shared" si="3"/>
        <v>286299.56</v>
      </c>
      <c r="D251" s="55">
        <v>81799.87</v>
      </c>
      <c r="E251">
        <v>0</v>
      </c>
      <c r="F251">
        <v>0</v>
      </c>
      <c r="G251" s="55">
        <v>-107825.5</v>
      </c>
      <c r="H251" s="55">
        <v>984340</v>
      </c>
      <c r="I251">
        <v>0</v>
      </c>
      <c r="J251">
        <v>0</v>
      </c>
      <c r="K251" s="55">
        <v>-303915.38</v>
      </c>
    </row>
    <row r="252" spans="1:11">
      <c r="A252" s="32">
        <v>41806</v>
      </c>
      <c r="B252" s="55">
        <v>-1402282</v>
      </c>
      <c r="C252" s="55">
        <f t="shared" si="3"/>
        <v>-701141</v>
      </c>
      <c r="D252" s="55">
        <v>-200326</v>
      </c>
      <c r="E252">
        <v>0</v>
      </c>
      <c r="F252" s="55">
        <v>-153908.62</v>
      </c>
      <c r="G252" s="55">
        <v>-178897</v>
      </c>
      <c r="H252" s="55">
        <v>-115577.5</v>
      </c>
      <c r="I252">
        <v>0</v>
      </c>
      <c r="J252">
        <v>0</v>
      </c>
      <c r="K252" s="55">
        <v>-953898.88</v>
      </c>
    </row>
    <row r="253" spans="1:11">
      <c r="A253" s="32">
        <v>41803</v>
      </c>
      <c r="B253" s="55">
        <v>6749140.6200000001</v>
      </c>
      <c r="C253" s="55">
        <f t="shared" si="3"/>
        <v>3374570.31</v>
      </c>
      <c r="D253" s="55">
        <v>964162.95</v>
      </c>
      <c r="E253" s="55">
        <v>821094.75</v>
      </c>
      <c r="F253" s="55">
        <v>1171092.5</v>
      </c>
      <c r="G253" s="55">
        <v>-53922.879999999997</v>
      </c>
      <c r="H253" s="55">
        <v>492157.25</v>
      </c>
      <c r="I253" s="55">
        <v>742203</v>
      </c>
      <c r="J253" s="55">
        <v>2730415.62</v>
      </c>
      <c r="K253" s="55">
        <v>846100.38</v>
      </c>
    </row>
    <row r="254" spans="1:11">
      <c r="A254" s="32">
        <v>41802</v>
      </c>
      <c r="B254" s="55">
        <v>654274.63</v>
      </c>
      <c r="C254" s="55">
        <f t="shared" si="3"/>
        <v>327137.315</v>
      </c>
      <c r="D254" s="55">
        <v>93467.8</v>
      </c>
      <c r="E254">
        <v>0</v>
      </c>
      <c r="F254" s="55">
        <v>-178918.75</v>
      </c>
      <c r="G254" s="55">
        <v>-232867.13</v>
      </c>
      <c r="H254" s="55">
        <v>984286</v>
      </c>
      <c r="I254">
        <v>0</v>
      </c>
      <c r="J254" s="55">
        <v>460703.75</v>
      </c>
      <c r="K254" s="55">
        <v>-378929.25</v>
      </c>
    </row>
    <row r="255" spans="1:11">
      <c r="A255" s="32">
        <v>41801</v>
      </c>
      <c r="B255" s="55">
        <v>22421.37</v>
      </c>
      <c r="C255" s="55">
        <f t="shared" si="3"/>
        <v>11210.684999999999</v>
      </c>
      <c r="D255" s="55">
        <v>3203.05</v>
      </c>
      <c r="E255">
        <v>0</v>
      </c>
      <c r="F255">
        <v>0</v>
      </c>
      <c r="G255" s="55">
        <v>-132885.87</v>
      </c>
      <c r="H255" s="55">
        <v>134243.25</v>
      </c>
      <c r="I255">
        <v>0</v>
      </c>
      <c r="J255">
        <v>0</v>
      </c>
      <c r="K255" s="55">
        <v>21064</v>
      </c>
    </row>
    <row r="256" spans="1:11">
      <c r="A256" s="32">
        <v>41800</v>
      </c>
      <c r="B256" s="55">
        <v>-74619.38</v>
      </c>
      <c r="C256" s="55">
        <f t="shared" si="3"/>
        <v>-37309.69</v>
      </c>
      <c r="D256" s="55">
        <v>-10659.91</v>
      </c>
      <c r="E256" s="55">
        <v>271063.25</v>
      </c>
      <c r="F256" s="55">
        <v>-128924.75</v>
      </c>
      <c r="G256" s="55">
        <v>-207842</v>
      </c>
      <c r="H256" s="55">
        <v>-1215693</v>
      </c>
      <c r="I256">
        <v>0</v>
      </c>
      <c r="J256" s="55">
        <v>710707.5</v>
      </c>
      <c r="K256" s="55">
        <v>496069.63</v>
      </c>
    </row>
    <row r="257" spans="1:11">
      <c r="A257" s="32">
        <v>41799</v>
      </c>
      <c r="B257" s="55">
        <v>2684695.5</v>
      </c>
      <c r="C257" s="55">
        <f t="shared" si="3"/>
        <v>1342347.75</v>
      </c>
      <c r="D257" s="55">
        <v>383527.93</v>
      </c>
      <c r="E257" s="55">
        <v>-3929.62</v>
      </c>
      <c r="F257" s="55">
        <v>221073.75</v>
      </c>
      <c r="G257" s="55">
        <v>42150.5</v>
      </c>
      <c r="H257" s="55">
        <v>984268</v>
      </c>
      <c r="I257" s="55">
        <v>-115706.5</v>
      </c>
      <c r="J257" s="55">
        <v>2585758.13</v>
      </c>
      <c r="K257" s="55">
        <v>-1028918.75</v>
      </c>
    </row>
    <row r="258" spans="1:11">
      <c r="A258" s="32">
        <v>41795</v>
      </c>
      <c r="B258" s="55">
        <v>3403120.5</v>
      </c>
      <c r="C258" s="55">
        <f t="shared" si="3"/>
        <v>1701560.25</v>
      </c>
      <c r="D258" s="55">
        <v>486160.07</v>
      </c>
      <c r="E258" s="55">
        <v>-78896.25</v>
      </c>
      <c r="F258" s="55">
        <v>-128906.75</v>
      </c>
      <c r="G258" s="55">
        <v>-53922.13</v>
      </c>
      <c r="H258" s="55">
        <v>684377.5</v>
      </c>
      <c r="I258">
        <v>0</v>
      </c>
      <c r="J258" s="55">
        <v>2980468.13</v>
      </c>
      <c r="K258">
        <v>0</v>
      </c>
    </row>
    <row r="259" spans="1:11">
      <c r="A259" s="32">
        <v>41793</v>
      </c>
      <c r="B259" s="55">
        <v>1975681.37</v>
      </c>
      <c r="C259" s="55">
        <f t="shared" si="3"/>
        <v>987840.68500000006</v>
      </c>
      <c r="D259" s="55">
        <v>282240.2</v>
      </c>
      <c r="E259">
        <v>0</v>
      </c>
      <c r="F259" s="55">
        <v>-78904.5</v>
      </c>
      <c r="G259" s="55">
        <v>546083.12</v>
      </c>
      <c r="H259" s="55">
        <v>984346</v>
      </c>
      <c r="I259" s="55">
        <v>-757806</v>
      </c>
      <c r="J259" s="55">
        <v>1335885.6200000001</v>
      </c>
      <c r="K259" s="55">
        <v>-53922.879999999997</v>
      </c>
    </row>
    <row r="260" spans="1:11">
      <c r="A260" s="32">
        <v>41792</v>
      </c>
      <c r="B260" s="55">
        <v>-268181.25</v>
      </c>
      <c r="C260" s="55">
        <f t="shared" si="3"/>
        <v>-134090.625</v>
      </c>
      <c r="D260" s="55">
        <v>-38311.61</v>
      </c>
      <c r="E260">
        <v>0</v>
      </c>
      <c r="F260" s="55">
        <v>-28931.5</v>
      </c>
      <c r="G260" s="55">
        <v>-203917.63</v>
      </c>
      <c r="H260" s="55">
        <v>984293.5</v>
      </c>
      <c r="I260">
        <v>0</v>
      </c>
      <c r="J260" s="55">
        <v>-1019625.63</v>
      </c>
      <c r="K260">
        <v>0</v>
      </c>
    </row>
    <row r="261" spans="1:11">
      <c r="A261" s="32">
        <v>41789</v>
      </c>
      <c r="B261" s="55">
        <v>2794881.75</v>
      </c>
      <c r="C261" s="55">
        <f t="shared" si="3"/>
        <v>1397440.875</v>
      </c>
      <c r="D261" s="55">
        <v>399268.82</v>
      </c>
      <c r="E261">
        <v>0</v>
      </c>
      <c r="F261" s="55">
        <v>-28926.25</v>
      </c>
      <c r="G261" s="55">
        <v>-282897.87</v>
      </c>
      <c r="H261" s="55">
        <v>984259</v>
      </c>
      <c r="I261" s="55">
        <v>-357852.5</v>
      </c>
      <c r="J261" s="55">
        <v>2480299.38</v>
      </c>
      <c r="K261">
        <v>0</v>
      </c>
    </row>
    <row r="262" spans="1:11">
      <c r="A262" s="32">
        <v>41788</v>
      </c>
      <c r="B262" s="55">
        <v>-269744.88</v>
      </c>
      <c r="C262" s="55">
        <f t="shared" si="3"/>
        <v>-134872.44</v>
      </c>
      <c r="D262" s="55">
        <v>-38534.980000000003</v>
      </c>
      <c r="E262">
        <v>0</v>
      </c>
      <c r="F262">
        <v>0</v>
      </c>
      <c r="G262" s="55">
        <v>-153948.38</v>
      </c>
      <c r="H262" s="55">
        <v>-115796.5</v>
      </c>
      <c r="I262">
        <v>0</v>
      </c>
      <c r="J262">
        <v>0</v>
      </c>
      <c r="K262">
        <v>0</v>
      </c>
    </row>
    <row r="263" spans="1:11">
      <c r="A263" s="32">
        <v>41787</v>
      </c>
      <c r="B263" s="55">
        <v>1927865.13</v>
      </c>
      <c r="C263" s="55">
        <f t="shared" si="3"/>
        <v>963932.56499999994</v>
      </c>
      <c r="D263" s="55">
        <v>275409.3</v>
      </c>
      <c r="E263" s="55">
        <v>-228933.75</v>
      </c>
      <c r="F263" s="55">
        <v>246069.63</v>
      </c>
      <c r="G263" s="55">
        <v>-153916.88</v>
      </c>
      <c r="H263" s="55">
        <v>-415709.5</v>
      </c>
      <c r="I263">
        <v>0</v>
      </c>
      <c r="J263" s="55">
        <v>2480355.63</v>
      </c>
      <c r="K263">
        <v>0</v>
      </c>
    </row>
    <row r="264" spans="1:11">
      <c r="A264" s="32">
        <v>41786</v>
      </c>
      <c r="B264" s="55">
        <v>9295035.5</v>
      </c>
      <c r="C264" s="55">
        <f t="shared" ref="C264:C327" si="4">B264/2</f>
        <v>4647517.75</v>
      </c>
      <c r="D264" s="55">
        <v>1327862.21</v>
      </c>
      <c r="E264" s="55">
        <v>271088</v>
      </c>
      <c r="F264" s="55">
        <v>646082.38</v>
      </c>
      <c r="G264" s="55">
        <v>1396071.87</v>
      </c>
      <c r="H264" s="55">
        <v>984296.5</v>
      </c>
      <c r="I264" s="55">
        <v>1392169.25</v>
      </c>
      <c r="J264" s="55">
        <v>4605327.5</v>
      </c>
      <c r="K264">
        <v>0</v>
      </c>
    </row>
    <row r="265" spans="1:11">
      <c r="A265" s="32">
        <v>41785</v>
      </c>
      <c r="B265" s="55">
        <v>873590.5</v>
      </c>
      <c r="C265" s="55">
        <f t="shared" si="4"/>
        <v>436795.25</v>
      </c>
      <c r="D265" s="55">
        <v>124798.64</v>
      </c>
      <c r="E265">
        <v>0</v>
      </c>
      <c r="F265">
        <v>0</v>
      </c>
      <c r="G265" s="55">
        <v>-382916.63</v>
      </c>
      <c r="H265" s="55">
        <v>-115817.5</v>
      </c>
      <c r="I265" s="55">
        <v>-607899.75</v>
      </c>
      <c r="J265" s="55">
        <v>1980224.38</v>
      </c>
      <c r="K265">
        <v>0</v>
      </c>
    </row>
    <row r="266" spans="1:11">
      <c r="A266" s="32">
        <v>41782</v>
      </c>
      <c r="B266" s="55">
        <v>-894800</v>
      </c>
      <c r="C266" s="55">
        <f t="shared" si="4"/>
        <v>-447400</v>
      </c>
      <c r="D266" s="55">
        <v>-127828.57</v>
      </c>
      <c r="E266">
        <v>0</v>
      </c>
      <c r="F266">
        <v>0</v>
      </c>
      <c r="G266" s="55">
        <v>-257924.5</v>
      </c>
      <c r="H266" s="55">
        <v>-507917.75</v>
      </c>
      <c r="I266">
        <v>0</v>
      </c>
      <c r="J266">
        <v>0</v>
      </c>
      <c r="K266" s="55">
        <v>-128957.75</v>
      </c>
    </row>
    <row r="267" spans="1:11">
      <c r="A267" s="32">
        <v>41781</v>
      </c>
      <c r="B267" s="55">
        <v>-3422584.87</v>
      </c>
      <c r="C267" s="55">
        <f t="shared" si="4"/>
        <v>-1711292.4350000001</v>
      </c>
      <c r="D267" s="55">
        <v>-488940.7</v>
      </c>
      <c r="E267" s="55">
        <v>-203974.62</v>
      </c>
      <c r="F267" s="55">
        <v>-178966</v>
      </c>
      <c r="G267" s="55">
        <v>-28961.5</v>
      </c>
      <c r="H267" s="55">
        <v>-1115826.5</v>
      </c>
      <c r="I267">
        <v>0</v>
      </c>
      <c r="J267" s="55">
        <v>-1894856.25</v>
      </c>
      <c r="K267">
        <v>0</v>
      </c>
    </row>
    <row r="268" spans="1:11">
      <c r="A268" s="32">
        <v>41780</v>
      </c>
      <c r="B268" s="55">
        <v>7740766.8799999999</v>
      </c>
      <c r="C268" s="55">
        <f t="shared" si="4"/>
        <v>3870383.44</v>
      </c>
      <c r="D268" s="55">
        <v>1105823.8400000001</v>
      </c>
      <c r="E268" s="55">
        <v>-178965.25</v>
      </c>
      <c r="F268" s="55">
        <v>146041.13</v>
      </c>
      <c r="G268" s="55">
        <v>946054.62</v>
      </c>
      <c r="H268" s="55">
        <v>984197.5</v>
      </c>
      <c r="I268" s="55">
        <v>1992109.25</v>
      </c>
      <c r="J268" s="55">
        <v>4605267.5</v>
      </c>
      <c r="K268" s="55">
        <v>-753937.87</v>
      </c>
    </row>
    <row r="269" spans="1:11">
      <c r="A269" s="32">
        <v>41779</v>
      </c>
      <c r="B269" s="55">
        <v>-3493420.12</v>
      </c>
      <c r="C269" s="55">
        <f t="shared" si="4"/>
        <v>-1746710.06</v>
      </c>
      <c r="D269" s="55">
        <v>-499060.02</v>
      </c>
      <c r="E269">
        <v>0</v>
      </c>
      <c r="F269">
        <v>0</v>
      </c>
      <c r="G269" s="55">
        <v>-382894.88</v>
      </c>
      <c r="H269" s="55">
        <v>-1215781.5</v>
      </c>
      <c r="I269">
        <v>0</v>
      </c>
      <c r="J269" s="55">
        <v>-1894743.75</v>
      </c>
      <c r="K269">
        <v>0</v>
      </c>
    </row>
    <row r="270" spans="1:11">
      <c r="A270" s="32">
        <v>41778</v>
      </c>
      <c r="B270" s="55">
        <v>1608145.75</v>
      </c>
      <c r="C270" s="55">
        <f t="shared" si="4"/>
        <v>804072.875</v>
      </c>
      <c r="D270" s="55">
        <v>229735.11</v>
      </c>
      <c r="E270">
        <v>0</v>
      </c>
      <c r="F270" s="55">
        <v>-103925.12</v>
      </c>
      <c r="G270" s="55">
        <v>221063.25</v>
      </c>
      <c r="H270" s="55">
        <v>984272.5</v>
      </c>
      <c r="I270">
        <v>0</v>
      </c>
      <c r="J270" s="55">
        <v>585679.37</v>
      </c>
      <c r="K270" s="55">
        <v>-78944.25</v>
      </c>
    </row>
    <row r="271" spans="1:11">
      <c r="A271" s="32">
        <v>41775</v>
      </c>
      <c r="B271" s="55">
        <v>-3047157.75</v>
      </c>
      <c r="C271" s="55">
        <f t="shared" si="4"/>
        <v>-1523578.875</v>
      </c>
      <c r="D271" s="55">
        <v>-435308.25</v>
      </c>
      <c r="E271">
        <v>0</v>
      </c>
      <c r="F271">
        <v>0</v>
      </c>
      <c r="G271" s="55">
        <v>-78930.75</v>
      </c>
      <c r="H271" s="55">
        <v>-1615718.5</v>
      </c>
      <c r="I271" s="55">
        <v>42141.5</v>
      </c>
      <c r="J271" s="55">
        <v>-1394650</v>
      </c>
      <c r="K271">
        <v>0</v>
      </c>
    </row>
    <row r="272" spans="1:11">
      <c r="A272" s="32">
        <v>41774</v>
      </c>
      <c r="B272" s="55">
        <v>-3447373</v>
      </c>
      <c r="C272" s="55">
        <f t="shared" si="4"/>
        <v>-1723686.5</v>
      </c>
      <c r="D272" s="55">
        <v>-492481.86</v>
      </c>
      <c r="E272">
        <v>0</v>
      </c>
      <c r="F272" s="55">
        <v>-153959.63</v>
      </c>
      <c r="G272" s="55">
        <v>-103954.37</v>
      </c>
      <c r="H272" s="55">
        <v>-1365774.75</v>
      </c>
      <c r="I272">
        <v>0</v>
      </c>
      <c r="J272" s="55">
        <v>-1894740</v>
      </c>
      <c r="K272" s="55">
        <v>71055.75</v>
      </c>
    </row>
    <row r="273" spans="1:11">
      <c r="A273" s="32">
        <v>41773</v>
      </c>
      <c r="B273" s="55">
        <v>1010863.5</v>
      </c>
      <c r="C273" s="55">
        <f t="shared" si="4"/>
        <v>505431.75</v>
      </c>
      <c r="D273" s="55">
        <v>144409.07</v>
      </c>
      <c r="E273" s="55">
        <v>-53918.38</v>
      </c>
      <c r="F273" s="55">
        <v>-103908.62</v>
      </c>
      <c r="G273" s="55">
        <v>-53910.13</v>
      </c>
      <c r="H273" s="55">
        <v>-465657.75</v>
      </c>
      <c r="I273" s="55">
        <v>392173.75</v>
      </c>
      <c r="J273">
        <v>0</v>
      </c>
      <c r="K273" s="55">
        <v>1296084.6299999999</v>
      </c>
    </row>
    <row r="274" spans="1:11">
      <c r="A274" s="32">
        <v>41772</v>
      </c>
      <c r="B274" s="55">
        <v>7118792.6200000001</v>
      </c>
      <c r="C274" s="55">
        <f t="shared" si="4"/>
        <v>3559396.31</v>
      </c>
      <c r="D274" s="55">
        <v>1016970.37</v>
      </c>
      <c r="E274" s="55">
        <v>871121.75</v>
      </c>
      <c r="F274" s="55">
        <v>1121124.75</v>
      </c>
      <c r="G274" s="55">
        <v>967276.88</v>
      </c>
      <c r="H274" s="55">
        <v>84506.5</v>
      </c>
      <c r="I274" s="55">
        <v>1792242.75</v>
      </c>
      <c r="J274" s="55">
        <v>836395.62</v>
      </c>
      <c r="K274" s="55">
        <v>1446124.38</v>
      </c>
    </row>
    <row r="275" spans="1:11">
      <c r="A275" s="32">
        <v>41771</v>
      </c>
      <c r="B275" s="55">
        <v>-1201291.8799999999</v>
      </c>
      <c r="C275" s="55">
        <f t="shared" si="4"/>
        <v>-600645.93999999994</v>
      </c>
      <c r="D275" s="55">
        <v>-171613.13</v>
      </c>
      <c r="E275">
        <v>0</v>
      </c>
      <c r="F275" s="55">
        <v>-103829.88</v>
      </c>
      <c r="G275" s="55">
        <v>67363.87</v>
      </c>
      <c r="H275" s="55">
        <v>-215244.5</v>
      </c>
      <c r="I275" s="55">
        <v>592344.75</v>
      </c>
      <c r="J275" s="55">
        <v>-2288107.5</v>
      </c>
      <c r="K275" s="55">
        <v>746181.37</v>
      </c>
    </row>
    <row r="276" spans="1:11">
      <c r="A276" s="32">
        <v>41768</v>
      </c>
      <c r="B276" s="55">
        <v>-4339786.5</v>
      </c>
      <c r="C276" s="55">
        <f t="shared" si="4"/>
        <v>-2169893.25</v>
      </c>
      <c r="D276" s="55">
        <v>-619969.5</v>
      </c>
      <c r="E276">
        <v>0</v>
      </c>
      <c r="F276">
        <v>0</v>
      </c>
      <c r="G276" s="55">
        <v>-432618.13</v>
      </c>
      <c r="H276" s="55">
        <v>-1815237</v>
      </c>
      <c r="I276">
        <v>0</v>
      </c>
      <c r="J276" s="55">
        <v>-2038122.5</v>
      </c>
      <c r="K276" s="55">
        <v>-53808.87</v>
      </c>
    </row>
    <row r="277" spans="1:11">
      <c r="A277" s="32">
        <v>41767</v>
      </c>
      <c r="B277" s="55">
        <v>-591657.63</v>
      </c>
      <c r="C277" s="55">
        <f t="shared" si="4"/>
        <v>-295828.815</v>
      </c>
      <c r="D277" s="55">
        <v>-84522.52</v>
      </c>
      <c r="E277">
        <v>0</v>
      </c>
      <c r="F277">
        <v>0</v>
      </c>
      <c r="G277" s="55">
        <v>96218.13</v>
      </c>
      <c r="H277" s="55">
        <v>984869.5</v>
      </c>
      <c r="I277">
        <v>0</v>
      </c>
      <c r="J277" s="55">
        <v>-1893948.75</v>
      </c>
      <c r="K277" s="55">
        <v>221203.5</v>
      </c>
    </row>
    <row r="278" spans="1:11">
      <c r="A278" s="32">
        <v>41766</v>
      </c>
      <c r="B278" s="55">
        <v>5267872.5</v>
      </c>
      <c r="C278" s="55">
        <f t="shared" si="4"/>
        <v>2633936.25</v>
      </c>
      <c r="D278" s="55">
        <v>752553.21</v>
      </c>
      <c r="E278" s="55">
        <v>571200.5</v>
      </c>
      <c r="F278" s="55">
        <v>871195.25</v>
      </c>
      <c r="G278" s="55">
        <v>-53824.63</v>
      </c>
      <c r="H278" s="55">
        <v>334775.75</v>
      </c>
      <c r="I278" s="55">
        <v>1142399.5</v>
      </c>
      <c r="J278" s="55">
        <v>3855942.5</v>
      </c>
      <c r="K278" s="55">
        <v>-1453816.37</v>
      </c>
    </row>
    <row r="279" spans="1:11">
      <c r="A279" s="32">
        <v>41761</v>
      </c>
      <c r="B279" s="55">
        <v>1769325.75</v>
      </c>
      <c r="C279" s="55">
        <f t="shared" si="4"/>
        <v>884662.875</v>
      </c>
      <c r="D279" s="55">
        <v>252760.82</v>
      </c>
      <c r="E279">
        <v>0</v>
      </c>
      <c r="F279">
        <v>0</v>
      </c>
      <c r="G279" s="55">
        <v>-78829.5</v>
      </c>
      <c r="H279" s="55">
        <v>492332.75</v>
      </c>
      <c r="I279">
        <v>0</v>
      </c>
      <c r="J279" s="55">
        <v>1355822.5</v>
      </c>
      <c r="K279">
        <v>0</v>
      </c>
    </row>
    <row r="280" spans="1:11">
      <c r="A280" s="32">
        <v>41759</v>
      </c>
      <c r="B280" s="55">
        <v>5232667.75</v>
      </c>
      <c r="C280" s="55">
        <f t="shared" si="4"/>
        <v>2616333.875</v>
      </c>
      <c r="D280" s="55">
        <v>747523.96</v>
      </c>
      <c r="E280">
        <v>0</v>
      </c>
      <c r="F280">
        <v>0</v>
      </c>
      <c r="G280" s="55">
        <v>-28851.25</v>
      </c>
      <c r="H280" s="55">
        <v>492299.75</v>
      </c>
      <c r="I280" s="55">
        <v>2092305.75</v>
      </c>
      <c r="J280" s="55">
        <v>3730760.63</v>
      </c>
      <c r="K280" s="55">
        <v>-1053847.1299999999</v>
      </c>
    </row>
    <row r="281" spans="1:11">
      <c r="A281" s="32">
        <v>41758</v>
      </c>
      <c r="B281" s="55">
        <v>-1715649.37</v>
      </c>
      <c r="C281" s="55">
        <f t="shared" si="4"/>
        <v>-857824.68500000006</v>
      </c>
      <c r="D281" s="55">
        <v>-245092.77</v>
      </c>
      <c r="E281">
        <v>0</v>
      </c>
      <c r="F281" s="55">
        <v>-203847.87</v>
      </c>
      <c r="G281" s="55">
        <v>-178869.25</v>
      </c>
      <c r="H281" s="55">
        <v>984566.5</v>
      </c>
      <c r="I281">
        <v>0</v>
      </c>
      <c r="J281" s="55">
        <v>-2913638.13</v>
      </c>
      <c r="K281" s="55">
        <v>596139.38</v>
      </c>
    </row>
    <row r="282" spans="1:11">
      <c r="A282" s="32">
        <v>41757</v>
      </c>
      <c r="B282" s="55">
        <v>-542563.63</v>
      </c>
      <c r="C282" s="55">
        <f t="shared" si="4"/>
        <v>-271281.815</v>
      </c>
      <c r="D282" s="55">
        <v>-77509.09</v>
      </c>
      <c r="E282">
        <v>0</v>
      </c>
      <c r="F282">
        <v>0</v>
      </c>
      <c r="G282" s="55">
        <v>-103864.37</v>
      </c>
      <c r="H282" s="55">
        <v>-315475.5</v>
      </c>
      <c r="I282">
        <v>0</v>
      </c>
      <c r="J282" s="55">
        <v>355638.75</v>
      </c>
      <c r="K282" s="55">
        <v>-478862.5</v>
      </c>
    </row>
    <row r="283" spans="1:11">
      <c r="A283" s="32">
        <v>41754</v>
      </c>
      <c r="B283" s="55">
        <v>-1262514.75</v>
      </c>
      <c r="C283" s="55">
        <f t="shared" si="4"/>
        <v>-631257.375</v>
      </c>
      <c r="D283" s="55">
        <v>-180359.25</v>
      </c>
      <c r="E283" s="55">
        <v>796122.88</v>
      </c>
      <c r="F283" s="55">
        <v>1146117.6299999999</v>
      </c>
      <c r="G283" s="55">
        <v>-382825.88</v>
      </c>
      <c r="H283" s="55">
        <v>-1615654</v>
      </c>
      <c r="I283" s="55">
        <v>-607823.25</v>
      </c>
      <c r="J283" s="55">
        <v>-1894556.25</v>
      </c>
      <c r="K283" s="55">
        <v>1296104.1299999999</v>
      </c>
    </row>
    <row r="284" spans="1:11">
      <c r="A284" s="32">
        <v>41753</v>
      </c>
      <c r="B284" s="55">
        <v>-2587845.13</v>
      </c>
      <c r="C284" s="55">
        <f t="shared" si="4"/>
        <v>-1293922.5649999999</v>
      </c>
      <c r="D284" s="55">
        <v>-369692.15999999997</v>
      </c>
      <c r="E284">
        <v>0</v>
      </c>
      <c r="F284">
        <v>0</v>
      </c>
      <c r="G284" s="55">
        <v>-257861.5</v>
      </c>
      <c r="H284" s="55">
        <v>-165719.25</v>
      </c>
      <c r="I284">
        <v>0</v>
      </c>
      <c r="J284" s="55">
        <v>-2164264.38</v>
      </c>
      <c r="K284">
        <v>0</v>
      </c>
    </row>
    <row r="285" spans="1:11">
      <c r="A285" s="32">
        <v>41752</v>
      </c>
      <c r="B285" s="55">
        <v>-2093355.62</v>
      </c>
      <c r="C285" s="55">
        <f t="shared" si="4"/>
        <v>-1046677.81</v>
      </c>
      <c r="D285" s="55">
        <v>-299050.8</v>
      </c>
      <c r="E285">
        <v>0</v>
      </c>
      <c r="F285">
        <v>0</v>
      </c>
      <c r="G285" s="55">
        <v>-382891.12</v>
      </c>
      <c r="H285" s="55">
        <v>184260.5</v>
      </c>
      <c r="I285">
        <v>0</v>
      </c>
      <c r="J285" s="55">
        <v>-1894725</v>
      </c>
      <c r="K285">
        <v>0</v>
      </c>
    </row>
    <row r="286" spans="1:11">
      <c r="A286" s="32">
        <v>41751</v>
      </c>
      <c r="B286" s="55">
        <v>3600464.25</v>
      </c>
      <c r="C286" s="55">
        <f t="shared" si="4"/>
        <v>1800232.125</v>
      </c>
      <c r="D286" s="55">
        <v>514352.04</v>
      </c>
      <c r="E286">
        <v>0</v>
      </c>
      <c r="F286" s="55">
        <v>-178918.75</v>
      </c>
      <c r="G286" s="55">
        <v>321075.25</v>
      </c>
      <c r="H286" s="55">
        <v>984307</v>
      </c>
      <c r="I286" s="55">
        <v>-557827</v>
      </c>
      <c r="J286" s="55">
        <v>3460756.25</v>
      </c>
      <c r="K286" s="55">
        <v>-428928.5</v>
      </c>
    </row>
    <row r="287" spans="1:11">
      <c r="A287" s="32">
        <v>41750</v>
      </c>
      <c r="B287" s="55">
        <v>309285.62</v>
      </c>
      <c r="C287" s="55">
        <f t="shared" si="4"/>
        <v>154642.81</v>
      </c>
      <c r="D287" s="55">
        <v>44183.66</v>
      </c>
      <c r="E287">
        <v>0</v>
      </c>
      <c r="F287">
        <v>0</v>
      </c>
      <c r="G287" s="55">
        <v>-128930</v>
      </c>
      <c r="H287" s="55">
        <v>492149.75</v>
      </c>
      <c r="I287">
        <v>0</v>
      </c>
      <c r="J287">
        <v>0</v>
      </c>
      <c r="K287" s="55">
        <v>-53934.13</v>
      </c>
    </row>
    <row r="288" spans="1:11">
      <c r="A288" s="32">
        <v>41747</v>
      </c>
      <c r="B288" s="55">
        <v>1798785.12</v>
      </c>
      <c r="C288" s="55">
        <f t="shared" si="4"/>
        <v>899392.56</v>
      </c>
      <c r="D288" s="55">
        <v>256969.3</v>
      </c>
      <c r="E288" s="55">
        <v>96059.13</v>
      </c>
      <c r="F288" s="55">
        <v>321064.75</v>
      </c>
      <c r="G288" s="55">
        <v>371064</v>
      </c>
      <c r="H288" s="55">
        <v>492118.25</v>
      </c>
      <c r="I288" s="55">
        <v>-57884</v>
      </c>
      <c r="J288" s="55">
        <v>980299.37</v>
      </c>
      <c r="K288" s="55">
        <v>-403936.38</v>
      </c>
    </row>
    <row r="289" spans="1:11">
      <c r="A289" s="32">
        <v>41746</v>
      </c>
      <c r="B289" s="55">
        <v>3464749.62</v>
      </c>
      <c r="C289" s="55">
        <f t="shared" si="4"/>
        <v>1732374.81</v>
      </c>
      <c r="D289" s="55">
        <v>494964.23</v>
      </c>
      <c r="E289">
        <v>0</v>
      </c>
      <c r="F289" s="55">
        <v>-203904.88</v>
      </c>
      <c r="G289" s="55">
        <v>571082</v>
      </c>
      <c r="H289" s="55">
        <v>492166.25</v>
      </c>
      <c r="I289">
        <v>0</v>
      </c>
      <c r="J289" s="55">
        <v>2605406.25</v>
      </c>
      <c r="K289">
        <v>0</v>
      </c>
    </row>
    <row r="290" spans="1:11">
      <c r="A290" s="32">
        <v>41745</v>
      </c>
      <c r="B290" s="55">
        <v>-4416379.12</v>
      </c>
      <c r="C290" s="55">
        <f t="shared" si="4"/>
        <v>-2208189.56</v>
      </c>
      <c r="D290" s="55">
        <v>-630911.30000000005</v>
      </c>
      <c r="E290">
        <v>0</v>
      </c>
      <c r="F290" s="55">
        <v>-278894</v>
      </c>
      <c r="G290" s="55">
        <v>-307809.75</v>
      </c>
      <c r="H290" s="55">
        <v>-1915606</v>
      </c>
      <c r="I290">
        <v>0</v>
      </c>
      <c r="J290" s="55">
        <v>-1914069.37</v>
      </c>
      <c r="K290">
        <v>0</v>
      </c>
    </row>
    <row r="291" spans="1:11">
      <c r="A291" s="32">
        <v>41744</v>
      </c>
      <c r="B291" s="55">
        <v>3810814.75</v>
      </c>
      <c r="C291" s="55">
        <f t="shared" si="4"/>
        <v>1905407.375</v>
      </c>
      <c r="D291" s="55">
        <v>544402.11</v>
      </c>
      <c r="E291">
        <v>0</v>
      </c>
      <c r="F291" s="55">
        <v>-53905.63</v>
      </c>
      <c r="G291" s="55">
        <v>846083.88</v>
      </c>
      <c r="H291" s="55">
        <v>492149.75</v>
      </c>
      <c r="I291">
        <v>0</v>
      </c>
      <c r="J291" s="55">
        <v>3730408.13</v>
      </c>
      <c r="K291" s="55">
        <v>-1203921.3799999999</v>
      </c>
    </row>
    <row r="292" spans="1:11">
      <c r="A292" s="32">
        <v>41743</v>
      </c>
      <c r="B292" s="55">
        <v>-1699494.5</v>
      </c>
      <c r="C292" s="55">
        <f t="shared" si="4"/>
        <v>-849747.25</v>
      </c>
      <c r="D292" s="55">
        <v>-242784.93</v>
      </c>
      <c r="E292">
        <v>0</v>
      </c>
      <c r="F292" s="55">
        <v>-178928.5</v>
      </c>
      <c r="G292" s="55">
        <v>-28916.5</v>
      </c>
      <c r="H292" s="55">
        <v>984326.5</v>
      </c>
      <c r="I292" s="55">
        <v>-757855.5</v>
      </c>
      <c r="J292" s="55">
        <v>-1289202.5</v>
      </c>
      <c r="K292" s="55">
        <v>-428918</v>
      </c>
    </row>
    <row r="293" spans="1:11">
      <c r="A293" s="32">
        <v>41740</v>
      </c>
      <c r="B293" s="55">
        <v>-2658645.12</v>
      </c>
      <c r="C293" s="55">
        <f t="shared" si="4"/>
        <v>-1329322.56</v>
      </c>
      <c r="D293" s="55">
        <v>-379806.45</v>
      </c>
      <c r="E293" s="55">
        <v>-203913.88</v>
      </c>
      <c r="F293" s="55">
        <v>-203907.12</v>
      </c>
      <c r="G293" s="55">
        <v>-307821</v>
      </c>
      <c r="H293" s="55">
        <v>-1515634.5</v>
      </c>
      <c r="I293" s="55">
        <v>-407814.25</v>
      </c>
      <c r="J293" s="55">
        <v>-19554.37</v>
      </c>
      <c r="K293">
        <v>0</v>
      </c>
    </row>
    <row r="294" spans="1:11">
      <c r="A294" s="32">
        <v>41739</v>
      </c>
      <c r="B294" s="55">
        <v>-1884285.25</v>
      </c>
      <c r="C294" s="55">
        <f t="shared" si="4"/>
        <v>-942142.625</v>
      </c>
      <c r="D294" s="55">
        <v>-269183.61</v>
      </c>
      <c r="E294">
        <v>0</v>
      </c>
      <c r="F294" s="55">
        <v>-178955.5</v>
      </c>
      <c r="G294" s="55">
        <v>-32901.629999999997</v>
      </c>
      <c r="H294" s="55">
        <v>492115.25</v>
      </c>
      <c r="I294" s="55">
        <v>-1115807</v>
      </c>
      <c r="J294" s="55">
        <v>-519786.87</v>
      </c>
      <c r="K294" s="55">
        <v>-528949.5</v>
      </c>
    </row>
    <row r="295" spans="1:11">
      <c r="A295" s="32">
        <v>41738</v>
      </c>
      <c r="B295" s="55">
        <v>-2660447.25</v>
      </c>
      <c r="C295" s="55">
        <f t="shared" si="4"/>
        <v>-1330223.625</v>
      </c>
      <c r="D295" s="55">
        <v>-380063.89</v>
      </c>
      <c r="E295">
        <v>0</v>
      </c>
      <c r="F295">
        <v>0</v>
      </c>
      <c r="G295">
        <v>0</v>
      </c>
      <c r="H295" s="55">
        <v>-765759.75</v>
      </c>
      <c r="I295">
        <v>0</v>
      </c>
      <c r="J295" s="55">
        <v>-1894687.5</v>
      </c>
      <c r="K295">
        <v>0</v>
      </c>
    </row>
    <row r="296" spans="1:11">
      <c r="A296" s="32">
        <v>41737</v>
      </c>
      <c r="B296" s="55">
        <v>-1806360.87</v>
      </c>
      <c r="C296" s="55">
        <f t="shared" si="4"/>
        <v>-903180.43500000006</v>
      </c>
      <c r="D296" s="55">
        <v>-258051.55</v>
      </c>
      <c r="E296" s="55">
        <v>-178933</v>
      </c>
      <c r="F296" s="55">
        <v>-78924.75</v>
      </c>
      <c r="G296" s="55">
        <v>-28903</v>
      </c>
      <c r="H296" s="55">
        <v>492179.75</v>
      </c>
      <c r="I296" s="55">
        <v>-557864.5</v>
      </c>
      <c r="J296">
        <v>0</v>
      </c>
      <c r="K296" s="55">
        <v>-1453915.37</v>
      </c>
    </row>
    <row r="297" spans="1:11">
      <c r="A297" s="32">
        <v>41736</v>
      </c>
      <c r="B297" s="55">
        <v>-3378101.25</v>
      </c>
      <c r="C297" s="55">
        <f t="shared" si="4"/>
        <v>-1689050.625</v>
      </c>
      <c r="D297" s="55">
        <v>-482585.89</v>
      </c>
      <c r="E297" s="55">
        <v>-203894.38</v>
      </c>
      <c r="F297">
        <v>0</v>
      </c>
      <c r="G297" s="55">
        <v>-3907.12</v>
      </c>
      <c r="H297" s="55">
        <v>984367</v>
      </c>
      <c r="I297" s="55">
        <v>-365614.25</v>
      </c>
      <c r="J297" s="55">
        <v>-3789052.5</v>
      </c>
      <c r="K297">
        <v>0</v>
      </c>
    </row>
    <row r="298" spans="1:11">
      <c r="A298" s="32">
        <v>41733</v>
      </c>
      <c r="B298" s="55">
        <v>-722023.87</v>
      </c>
      <c r="C298" s="55">
        <f t="shared" si="4"/>
        <v>-361011.935</v>
      </c>
      <c r="D298" s="55">
        <v>-103146.27</v>
      </c>
      <c r="E298">
        <v>0</v>
      </c>
      <c r="F298" s="55">
        <v>-203925.87</v>
      </c>
      <c r="G298" s="55">
        <v>-78915</v>
      </c>
      <c r="H298" s="55">
        <v>-215675</v>
      </c>
      <c r="I298">
        <v>0</v>
      </c>
      <c r="J298" s="55">
        <v>230404.38</v>
      </c>
      <c r="K298" s="55">
        <v>-453912.38</v>
      </c>
    </row>
    <row r="299" spans="1:11">
      <c r="A299" s="32">
        <v>41732</v>
      </c>
      <c r="B299" s="55">
        <v>1920116.13</v>
      </c>
      <c r="C299" s="55">
        <f t="shared" si="4"/>
        <v>960058.06499999994</v>
      </c>
      <c r="D299" s="55">
        <v>274302.3</v>
      </c>
      <c r="E299" s="55">
        <v>-203932.63</v>
      </c>
      <c r="F299" s="55">
        <v>96073.38</v>
      </c>
      <c r="G299" s="55">
        <v>-178911.25</v>
      </c>
      <c r="H299" s="55">
        <v>-265660.75</v>
      </c>
      <c r="I299" s="55">
        <v>242150.5</v>
      </c>
      <c r="J299" s="55">
        <v>2230396.88</v>
      </c>
      <c r="K299">
        <v>0</v>
      </c>
    </row>
    <row r="300" spans="1:11">
      <c r="A300" s="32">
        <v>41731</v>
      </c>
      <c r="B300" s="55">
        <v>-956245.37</v>
      </c>
      <c r="C300" s="55">
        <f t="shared" si="4"/>
        <v>-478122.685</v>
      </c>
      <c r="D300" s="55">
        <v>-136606.48000000001</v>
      </c>
      <c r="E300">
        <v>0</v>
      </c>
      <c r="F300">
        <v>0</v>
      </c>
      <c r="G300" s="55">
        <v>-253905.63</v>
      </c>
      <c r="H300" s="55">
        <v>-307809.75</v>
      </c>
      <c r="I300">
        <v>0</v>
      </c>
      <c r="J300" s="55">
        <v>-394530</v>
      </c>
      <c r="K300">
        <v>0</v>
      </c>
    </row>
    <row r="301" spans="1:11">
      <c r="A301" s="32">
        <v>41730</v>
      </c>
      <c r="B301" s="55">
        <v>1716749</v>
      </c>
      <c r="C301" s="55">
        <f t="shared" si="4"/>
        <v>858374.5</v>
      </c>
      <c r="D301" s="55">
        <v>245249.86</v>
      </c>
      <c r="E301" s="55">
        <v>-178902.25</v>
      </c>
      <c r="F301" s="55">
        <v>-78894.75</v>
      </c>
      <c r="G301" s="55">
        <v>-207749</v>
      </c>
      <c r="H301" s="55">
        <v>-215489</v>
      </c>
      <c r="I301" s="55">
        <v>-707802.25</v>
      </c>
      <c r="J301" s="55">
        <v>3105586.25</v>
      </c>
      <c r="K301">
        <v>0</v>
      </c>
    </row>
    <row r="302" spans="1:11">
      <c r="A302" s="32">
        <v>41729</v>
      </c>
      <c r="B302" s="55">
        <v>-2196563.75</v>
      </c>
      <c r="C302" s="55">
        <f t="shared" si="4"/>
        <v>-1098281.875</v>
      </c>
      <c r="D302" s="55">
        <v>-313794.82</v>
      </c>
      <c r="E302">
        <v>0</v>
      </c>
      <c r="F302" s="55">
        <v>-153884.63</v>
      </c>
      <c r="G302" s="55">
        <v>-82755.37</v>
      </c>
      <c r="H302" s="55">
        <v>-65521.25</v>
      </c>
      <c r="I302">
        <v>0</v>
      </c>
      <c r="J302" s="55">
        <v>-1894402.5</v>
      </c>
      <c r="K302">
        <v>0</v>
      </c>
    </row>
    <row r="303" spans="1:11">
      <c r="A303" s="32">
        <v>41726</v>
      </c>
      <c r="B303" s="55">
        <v>374648</v>
      </c>
      <c r="C303" s="55">
        <f t="shared" si="4"/>
        <v>187324</v>
      </c>
      <c r="D303" s="55">
        <v>53521.14</v>
      </c>
      <c r="E303">
        <v>0</v>
      </c>
      <c r="F303" s="55">
        <v>-78881.25</v>
      </c>
      <c r="G303" s="55">
        <v>67255.13</v>
      </c>
      <c r="H303" s="55">
        <v>-215490.5</v>
      </c>
      <c r="I303">
        <v>0</v>
      </c>
      <c r="J303" s="55">
        <v>855631.25</v>
      </c>
      <c r="K303" s="55">
        <v>-253866.62</v>
      </c>
    </row>
    <row r="304" spans="1:11">
      <c r="A304" s="32">
        <v>41725</v>
      </c>
      <c r="B304" s="55">
        <v>4086408.38</v>
      </c>
      <c r="C304" s="55">
        <f t="shared" si="4"/>
        <v>2043204.19</v>
      </c>
      <c r="D304" s="55">
        <v>583772.63</v>
      </c>
      <c r="E304">
        <v>0</v>
      </c>
      <c r="F304" s="55">
        <v>-53865.88</v>
      </c>
      <c r="G304" s="55">
        <v>-28855.75</v>
      </c>
      <c r="H304" s="55">
        <v>492286.25</v>
      </c>
      <c r="I304">
        <v>0</v>
      </c>
      <c r="J304" s="55">
        <v>3105698.75</v>
      </c>
      <c r="K304" s="55">
        <v>571145</v>
      </c>
    </row>
    <row r="305" spans="1:11">
      <c r="A305" s="32">
        <v>41724</v>
      </c>
      <c r="B305" s="55">
        <v>4317523.75</v>
      </c>
      <c r="C305" s="55">
        <f t="shared" si="4"/>
        <v>2158761.875</v>
      </c>
      <c r="D305" s="55">
        <v>616789.11</v>
      </c>
      <c r="E305" s="55">
        <v>771165.25</v>
      </c>
      <c r="F305" s="55">
        <v>771165.25</v>
      </c>
      <c r="G305" s="55">
        <v>171174.25</v>
      </c>
      <c r="H305" s="55">
        <v>-315328.5</v>
      </c>
      <c r="I305" s="55">
        <v>1142329</v>
      </c>
      <c r="J305" s="55">
        <v>855856.25</v>
      </c>
      <c r="K305" s="55">
        <v>921162.25</v>
      </c>
    </row>
    <row r="306" spans="1:11">
      <c r="A306" s="32">
        <v>41723</v>
      </c>
      <c r="B306" s="55">
        <v>-101567.25</v>
      </c>
      <c r="C306" s="55">
        <f t="shared" si="4"/>
        <v>-50783.625</v>
      </c>
      <c r="D306" s="55">
        <v>-14509.61</v>
      </c>
      <c r="E306">
        <v>0</v>
      </c>
      <c r="F306">
        <v>0</v>
      </c>
      <c r="G306" s="55">
        <v>-107586.25</v>
      </c>
      <c r="H306" s="55">
        <v>-15190.5</v>
      </c>
      <c r="I306">
        <v>0</v>
      </c>
      <c r="J306">
        <v>0</v>
      </c>
      <c r="K306" s="55">
        <v>21209.5</v>
      </c>
    </row>
    <row r="307" spans="1:11">
      <c r="A307" s="32">
        <v>41722</v>
      </c>
      <c r="B307" s="55">
        <v>5874010.75</v>
      </c>
      <c r="C307" s="55">
        <f t="shared" si="4"/>
        <v>2937005.375</v>
      </c>
      <c r="D307" s="55">
        <v>839144.39</v>
      </c>
      <c r="E307" s="55">
        <v>-103806.63</v>
      </c>
      <c r="F307" s="55">
        <v>321197.5</v>
      </c>
      <c r="G307" s="55">
        <v>696203.12</v>
      </c>
      <c r="H307" s="55">
        <v>984806.5</v>
      </c>
      <c r="I307" s="55">
        <v>542405.5</v>
      </c>
      <c r="J307" s="55">
        <v>3336999.38</v>
      </c>
      <c r="K307" s="55">
        <v>96205.38</v>
      </c>
    </row>
    <row r="308" spans="1:11">
      <c r="A308" s="32">
        <v>41719</v>
      </c>
      <c r="B308" s="55">
        <v>-306523.37</v>
      </c>
      <c r="C308" s="55">
        <f t="shared" si="4"/>
        <v>-153261.685</v>
      </c>
      <c r="D308" s="55">
        <v>-43789.05</v>
      </c>
      <c r="E308">
        <v>0</v>
      </c>
      <c r="F308" s="55">
        <v>-128765</v>
      </c>
      <c r="G308" s="55">
        <v>-128765</v>
      </c>
      <c r="H308" s="55">
        <v>492460.25</v>
      </c>
      <c r="I308">
        <v>0</v>
      </c>
      <c r="J308" s="55">
        <v>87314.38</v>
      </c>
      <c r="K308" s="55">
        <v>-628768</v>
      </c>
    </row>
    <row r="309" spans="1:11">
      <c r="A309" s="32">
        <v>41718</v>
      </c>
      <c r="B309" s="55">
        <v>-2588954.75</v>
      </c>
      <c r="C309" s="55">
        <f t="shared" si="4"/>
        <v>-1294477.375</v>
      </c>
      <c r="D309" s="55">
        <v>-369850.68</v>
      </c>
      <c r="E309" s="55">
        <v>-203767.62</v>
      </c>
      <c r="F309" s="55">
        <v>-103765.38</v>
      </c>
      <c r="G309" s="55">
        <v>-257538.25</v>
      </c>
      <c r="H309" s="55">
        <v>-215034.5</v>
      </c>
      <c r="I309" s="55">
        <v>84931</v>
      </c>
      <c r="J309" s="55">
        <v>-1893780</v>
      </c>
      <c r="K309">
        <v>0</v>
      </c>
    </row>
    <row r="310" spans="1:11">
      <c r="A310" s="32">
        <v>41717</v>
      </c>
      <c r="B310" s="55">
        <v>2175578.75</v>
      </c>
      <c r="C310" s="55">
        <f t="shared" si="4"/>
        <v>1087789.375</v>
      </c>
      <c r="D310" s="55">
        <v>310796.96000000002</v>
      </c>
      <c r="E310">
        <v>0</v>
      </c>
      <c r="F310" s="55">
        <v>-178812.25</v>
      </c>
      <c r="G310" s="55">
        <v>-207614.75</v>
      </c>
      <c r="H310" s="55">
        <v>984800.5</v>
      </c>
      <c r="I310">
        <v>0</v>
      </c>
      <c r="J310" s="55">
        <v>2231008.12</v>
      </c>
      <c r="K310" s="55">
        <v>-653802.88</v>
      </c>
    </row>
    <row r="311" spans="1:11">
      <c r="A311" s="32">
        <v>41716</v>
      </c>
      <c r="B311" s="55">
        <v>-1164384.1299999999</v>
      </c>
      <c r="C311" s="55">
        <f t="shared" si="4"/>
        <v>-582192.06499999994</v>
      </c>
      <c r="D311" s="55">
        <v>-166340.59</v>
      </c>
      <c r="E311" s="55">
        <v>-3797.63</v>
      </c>
      <c r="F311" s="55">
        <v>-178794.25</v>
      </c>
      <c r="G311" s="55">
        <v>142419.75</v>
      </c>
      <c r="H311" s="55">
        <v>984860.5</v>
      </c>
      <c r="I311" s="55">
        <v>-215165</v>
      </c>
      <c r="J311" s="55">
        <v>-1893907.5</v>
      </c>
      <c r="K311">
        <v>0</v>
      </c>
    </row>
    <row r="312" spans="1:11">
      <c r="A312" s="32">
        <v>41715</v>
      </c>
      <c r="B312" s="55">
        <v>-2973835.5</v>
      </c>
      <c r="C312" s="55">
        <f t="shared" si="4"/>
        <v>-1486917.75</v>
      </c>
      <c r="D312" s="55">
        <v>-424833.64</v>
      </c>
      <c r="E312">
        <v>0</v>
      </c>
      <c r="F312">
        <v>0</v>
      </c>
      <c r="G312" s="55">
        <v>-53754.13</v>
      </c>
      <c r="H312" s="55">
        <v>492484.25</v>
      </c>
      <c r="I312">
        <v>0</v>
      </c>
      <c r="J312" s="55">
        <v>-3412565.62</v>
      </c>
      <c r="K312">
        <v>0</v>
      </c>
    </row>
    <row r="313" spans="1:11">
      <c r="A313" s="32">
        <v>41712</v>
      </c>
      <c r="B313" s="55">
        <v>-2249983.13</v>
      </c>
      <c r="C313" s="55">
        <f t="shared" si="4"/>
        <v>-1124991.5649999999</v>
      </c>
      <c r="D313" s="55">
        <v>-321426.15999999997</v>
      </c>
      <c r="E313" s="55">
        <v>96250.37</v>
      </c>
      <c r="F313" s="55">
        <v>-28745.5</v>
      </c>
      <c r="G313" s="55">
        <v>-257497.75</v>
      </c>
      <c r="H313" s="55">
        <v>85010.5</v>
      </c>
      <c r="I313" s="55">
        <v>-357489.5</v>
      </c>
      <c r="J313" s="55">
        <v>-1787511.25</v>
      </c>
      <c r="K313">
        <v>0</v>
      </c>
    </row>
    <row r="314" spans="1:11">
      <c r="A314" s="32">
        <v>41711</v>
      </c>
      <c r="B314" s="55">
        <v>-1542989.38</v>
      </c>
      <c r="C314" s="55">
        <f t="shared" si="4"/>
        <v>-771494.69</v>
      </c>
      <c r="D314" s="55">
        <v>-220427.05</v>
      </c>
      <c r="E314" s="55">
        <v>-178786.75</v>
      </c>
      <c r="F314" s="55">
        <v>146218.13</v>
      </c>
      <c r="G314" s="55">
        <v>42458.75</v>
      </c>
      <c r="H314" s="55">
        <v>984928</v>
      </c>
      <c r="I314">
        <v>0</v>
      </c>
      <c r="J314" s="55">
        <v>-2537807.5</v>
      </c>
      <c r="K314">
        <v>0</v>
      </c>
    </row>
    <row r="315" spans="1:11">
      <c r="A315" s="32">
        <v>41710</v>
      </c>
      <c r="B315" s="55">
        <v>11743234.369999999</v>
      </c>
      <c r="C315" s="55">
        <f t="shared" si="4"/>
        <v>5871617.1849999996</v>
      </c>
      <c r="D315" s="55">
        <v>1677604.91</v>
      </c>
      <c r="E315" s="55">
        <v>646215.12</v>
      </c>
      <c r="F315" s="55">
        <v>996209.87</v>
      </c>
      <c r="G315" s="55">
        <v>1146212.8700000001</v>
      </c>
      <c r="H315" s="55">
        <v>984862</v>
      </c>
      <c r="I315" s="55">
        <v>1942429.5</v>
      </c>
      <c r="J315" s="55">
        <v>4981094.37</v>
      </c>
      <c r="K315" s="55">
        <v>1046210.62</v>
      </c>
    </row>
    <row r="316" spans="1:11">
      <c r="A316" s="32">
        <v>41709</v>
      </c>
      <c r="B316" s="55">
        <v>-826716.12</v>
      </c>
      <c r="C316" s="55">
        <f t="shared" si="4"/>
        <v>-413358.06</v>
      </c>
      <c r="D316" s="55">
        <v>-118102.3</v>
      </c>
      <c r="E316">
        <v>0</v>
      </c>
      <c r="F316">
        <v>0</v>
      </c>
      <c r="G316" s="55">
        <v>-107628.25</v>
      </c>
      <c r="H316" s="55">
        <v>-415271.5</v>
      </c>
      <c r="I316">
        <v>0</v>
      </c>
      <c r="J316">
        <v>0</v>
      </c>
      <c r="K316" s="55">
        <v>-303816.37</v>
      </c>
    </row>
    <row r="317" spans="1:11">
      <c r="A317" s="32">
        <v>41708</v>
      </c>
      <c r="B317" s="55">
        <v>6475299</v>
      </c>
      <c r="C317" s="55">
        <f t="shared" si="4"/>
        <v>3237649.5</v>
      </c>
      <c r="D317" s="55">
        <v>925042.71</v>
      </c>
      <c r="E317" s="55">
        <v>246174.63</v>
      </c>
      <c r="F317" s="55">
        <v>471171.25</v>
      </c>
      <c r="G317" s="55">
        <v>-3829.12</v>
      </c>
      <c r="H317" s="55">
        <v>492343.25</v>
      </c>
      <c r="I317" s="55">
        <v>842368</v>
      </c>
      <c r="J317" s="55">
        <v>3605893.75</v>
      </c>
      <c r="K317" s="55">
        <v>821177.25</v>
      </c>
    </row>
    <row r="318" spans="1:11">
      <c r="A318" s="32">
        <v>41705</v>
      </c>
      <c r="B318" s="55">
        <v>3739830.37</v>
      </c>
      <c r="C318" s="55">
        <f t="shared" si="4"/>
        <v>1869915.1850000001</v>
      </c>
      <c r="D318" s="55">
        <v>534261.48</v>
      </c>
      <c r="E318">
        <v>0</v>
      </c>
      <c r="F318" s="55">
        <v>-282727.62</v>
      </c>
      <c r="G318" s="55">
        <v>-182753.88</v>
      </c>
      <c r="H318" s="55">
        <v>-665506.25</v>
      </c>
      <c r="I318" s="55">
        <v>784527.5</v>
      </c>
      <c r="J318" s="55">
        <v>4086290.63</v>
      </c>
      <c r="K318">
        <v>0</v>
      </c>
    </row>
    <row r="319" spans="1:11">
      <c r="A319" s="32">
        <v>41704</v>
      </c>
      <c r="B319" s="55">
        <v>-1198174.6299999999</v>
      </c>
      <c r="C319" s="55">
        <f t="shared" si="4"/>
        <v>-599087.31499999994</v>
      </c>
      <c r="D319" s="55">
        <v>-171167.8</v>
      </c>
      <c r="E319">
        <v>0</v>
      </c>
      <c r="F319">
        <v>0</v>
      </c>
      <c r="G319" s="55">
        <v>-153862.87</v>
      </c>
      <c r="H319" s="55">
        <v>-1065447.75</v>
      </c>
      <c r="I319">
        <v>0</v>
      </c>
      <c r="J319">
        <v>0</v>
      </c>
      <c r="K319" s="55">
        <v>21136</v>
      </c>
    </row>
    <row r="320" spans="1:11">
      <c r="A320" s="32">
        <v>41703</v>
      </c>
      <c r="B320" s="55">
        <v>-8027.87</v>
      </c>
      <c r="C320" s="55">
        <f t="shared" si="4"/>
        <v>-4013.9349999999999</v>
      </c>
      <c r="D320" s="55">
        <v>-1146.8399999999999</v>
      </c>
      <c r="E320" s="55">
        <v>46132.62</v>
      </c>
      <c r="F320" s="55">
        <v>146131.88</v>
      </c>
      <c r="G320" s="55">
        <v>196130.37</v>
      </c>
      <c r="H320" s="55">
        <v>334523.75</v>
      </c>
      <c r="I320" s="55">
        <v>-157740</v>
      </c>
      <c r="J320" s="55">
        <v>-394342.5</v>
      </c>
      <c r="K320" s="55">
        <v>-178864</v>
      </c>
    </row>
    <row r="321" spans="1:11">
      <c r="A321" s="32">
        <v>41702</v>
      </c>
      <c r="B321" s="55">
        <v>-674740.75</v>
      </c>
      <c r="C321" s="55">
        <f t="shared" si="4"/>
        <v>-337370.375</v>
      </c>
      <c r="D321" s="55">
        <v>-96391.54</v>
      </c>
      <c r="E321">
        <v>0</v>
      </c>
      <c r="F321" s="55">
        <v>-103820.88</v>
      </c>
      <c r="G321" s="55">
        <v>-182650.38</v>
      </c>
      <c r="H321" s="55">
        <v>-415312</v>
      </c>
      <c r="I321">
        <v>0</v>
      </c>
      <c r="J321" s="55">
        <v>105867.5</v>
      </c>
      <c r="K321" s="55">
        <v>-78825</v>
      </c>
    </row>
    <row r="322" spans="1:11">
      <c r="A322" s="32">
        <v>41701</v>
      </c>
      <c r="B322" s="55">
        <v>2388686.75</v>
      </c>
      <c r="C322" s="55">
        <f t="shared" si="4"/>
        <v>1194343.375</v>
      </c>
      <c r="D322" s="55">
        <v>341240.96</v>
      </c>
      <c r="E322" s="55">
        <v>-228837</v>
      </c>
      <c r="F322" s="55">
        <v>-153841.88</v>
      </c>
      <c r="G322" s="55">
        <v>392333.5</v>
      </c>
      <c r="H322" s="55">
        <v>-215337.5</v>
      </c>
      <c r="I322" s="55">
        <v>742336.5</v>
      </c>
      <c r="J322" s="55">
        <v>1855871.25</v>
      </c>
      <c r="K322" s="55">
        <v>-3838.12</v>
      </c>
    </row>
    <row r="323" spans="1:11">
      <c r="A323" s="32">
        <v>41698</v>
      </c>
      <c r="B323" s="55">
        <v>709179.25</v>
      </c>
      <c r="C323" s="55">
        <f t="shared" si="4"/>
        <v>354589.625</v>
      </c>
      <c r="D323" s="55">
        <v>101311.32</v>
      </c>
      <c r="E323">
        <v>0</v>
      </c>
      <c r="F323" s="55">
        <v>-178882</v>
      </c>
      <c r="G323" s="55">
        <v>-7745.25</v>
      </c>
      <c r="H323" s="55">
        <v>-315493.5</v>
      </c>
      <c r="I323">
        <v>0</v>
      </c>
      <c r="J323" s="55">
        <v>1211300</v>
      </c>
      <c r="K323">
        <v>0</v>
      </c>
    </row>
    <row r="324" spans="1:11">
      <c r="A324" s="32">
        <v>41697</v>
      </c>
      <c r="B324" s="55">
        <v>-1748110.87</v>
      </c>
      <c r="C324" s="55">
        <f t="shared" si="4"/>
        <v>-874055.43500000006</v>
      </c>
      <c r="D324" s="55">
        <v>-249730.12</v>
      </c>
      <c r="E324">
        <v>0</v>
      </c>
      <c r="F324">
        <v>0</v>
      </c>
      <c r="G324" s="55">
        <v>-78857.25</v>
      </c>
      <c r="H324" s="55">
        <v>-1065396.75</v>
      </c>
      <c r="I324">
        <v>0</v>
      </c>
      <c r="J324">
        <v>0</v>
      </c>
      <c r="K324" s="55">
        <v>-603856.87</v>
      </c>
    </row>
    <row r="325" spans="1:11">
      <c r="A325" s="32">
        <v>41696</v>
      </c>
      <c r="B325" s="55">
        <v>173081.37</v>
      </c>
      <c r="C325" s="55">
        <f t="shared" si="4"/>
        <v>86540.684999999998</v>
      </c>
      <c r="D325" s="55">
        <v>24725.91</v>
      </c>
      <c r="E325">
        <v>0</v>
      </c>
      <c r="F325" s="55">
        <v>-103861.37</v>
      </c>
      <c r="G325" s="55">
        <v>-228842.25</v>
      </c>
      <c r="H325" s="55">
        <v>-215364.5</v>
      </c>
      <c r="I325">
        <v>0</v>
      </c>
      <c r="J325">
        <v>0</v>
      </c>
      <c r="K325" s="55">
        <v>721149.5</v>
      </c>
    </row>
    <row r="326" spans="1:11">
      <c r="A326" s="32">
        <v>41695</v>
      </c>
      <c r="B326" s="55">
        <v>-4038375.88</v>
      </c>
      <c r="C326" s="55">
        <f t="shared" si="4"/>
        <v>-2019187.94</v>
      </c>
      <c r="D326" s="55">
        <v>-576910.84</v>
      </c>
      <c r="E326" s="55">
        <v>71153.25</v>
      </c>
      <c r="F326" s="55">
        <v>-128851.25</v>
      </c>
      <c r="G326" s="55">
        <v>-232686.38</v>
      </c>
      <c r="H326" s="55">
        <v>-215355.5</v>
      </c>
      <c r="I326" s="55">
        <v>-415361.5</v>
      </c>
      <c r="J326" s="55">
        <v>-2788433.75</v>
      </c>
      <c r="K326" s="55">
        <v>-328840.75</v>
      </c>
    </row>
    <row r="327" spans="1:11">
      <c r="A327" s="32">
        <v>41694</v>
      </c>
      <c r="B327" s="55">
        <v>-730556.5</v>
      </c>
      <c r="C327" s="55">
        <f t="shared" si="4"/>
        <v>-365278.25</v>
      </c>
      <c r="D327" s="55">
        <v>-104365.21</v>
      </c>
      <c r="E327">
        <v>0</v>
      </c>
      <c r="F327" s="55">
        <v>-128807.75</v>
      </c>
      <c r="G327" s="55">
        <v>-107648.5</v>
      </c>
      <c r="H327" s="55">
        <v>-115282</v>
      </c>
      <c r="I327">
        <v>0</v>
      </c>
      <c r="J327">
        <v>0</v>
      </c>
      <c r="K327" s="55">
        <v>-378818.25</v>
      </c>
    </row>
    <row r="328" spans="1:11">
      <c r="A328" s="32">
        <v>41691</v>
      </c>
      <c r="B328" s="55">
        <v>-1351240.87</v>
      </c>
      <c r="C328" s="55">
        <f t="shared" ref="C328:C391" si="5">B328/2</f>
        <v>-675620.43500000006</v>
      </c>
      <c r="D328" s="55">
        <v>-193034.41</v>
      </c>
      <c r="E328" s="55">
        <v>121198.25</v>
      </c>
      <c r="F328" s="55">
        <v>96197.88</v>
      </c>
      <c r="G328" s="55">
        <v>121196</v>
      </c>
      <c r="H328" s="55">
        <v>-415241.5</v>
      </c>
      <c r="I328" s="55">
        <v>-607617.75</v>
      </c>
      <c r="J328" s="55">
        <v>-1413158.13</v>
      </c>
      <c r="K328" s="55">
        <v>746184.38</v>
      </c>
    </row>
    <row r="329" spans="1:11">
      <c r="A329" s="32">
        <v>41690</v>
      </c>
      <c r="B329" s="55">
        <v>-650438.38</v>
      </c>
      <c r="C329" s="55">
        <f t="shared" si="5"/>
        <v>-325219.19</v>
      </c>
      <c r="D329" s="55">
        <v>-92919.77</v>
      </c>
      <c r="E329">
        <v>0</v>
      </c>
      <c r="F329" s="55">
        <v>-278768.75</v>
      </c>
      <c r="G329" s="55">
        <v>-107548.75</v>
      </c>
      <c r="H329" s="55">
        <v>-215094.5</v>
      </c>
      <c r="I329" s="55">
        <v>-707523.25</v>
      </c>
      <c r="J329" s="55">
        <v>837261.87</v>
      </c>
      <c r="K329" s="55">
        <v>-178765</v>
      </c>
    </row>
    <row r="330" spans="1:11">
      <c r="A330" s="32">
        <v>41689</v>
      </c>
      <c r="B330" s="55">
        <v>260665</v>
      </c>
      <c r="C330" s="55">
        <f t="shared" si="5"/>
        <v>130332.5</v>
      </c>
      <c r="D330" s="55">
        <v>37237.86</v>
      </c>
      <c r="E330" s="55">
        <v>46219.63</v>
      </c>
      <c r="F330" s="55">
        <v>-153793.88</v>
      </c>
      <c r="G330" s="55">
        <v>421209.5</v>
      </c>
      <c r="H330" s="55">
        <v>-515129</v>
      </c>
      <c r="I330">
        <v>0</v>
      </c>
      <c r="J330" s="55">
        <v>462158.75</v>
      </c>
      <c r="K330">
        <v>0</v>
      </c>
    </row>
    <row r="331" spans="1:11">
      <c r="A331" s="32">
        <v>41688</v>
      </c>
      <c r="B331" s="55">
        <v>-3335811.88</v>
      </c>
      <c r="C331" s="55">
        <f t="shared" si="5"/>
        <v>-1667905.94</v>
      </c>
      <c r="D331" s="55">
        <v>-476544.55</v>
      </c>
      <c r="E331" s="55">
        <v>-178783</v>
      </c>
      <c r="F331" s="55">
        <v>-78791.25</v>
      </c>
      <c r="G331" s="55">
        <v>-157611.75</v>
      </c>
      <c r="H331" s="55">
        <v>-365233.25</v>
      </c>
      <c r="I331" s="55">
        <v>-757572</v>
      </c>
      <c r="J331" s="55">
        <v>-1894012.5</v>
      </c>
      <c r="K331" s="55">
        <v>96191.88</v>
      </c>
    </row>
    <row r="332" spans="1:11">
      <c r="A332" s="32">
        <v>41687</v>
      </c>
      <c r="B332" s="55">
        <v>-2392127.87</v>
      </c>
      <c r="C332" s="55">
        <f t="shared" si="5"/>
        <v>-1196063.9350000001</v>
      </c>
      <c r="D332" s="55">
        <v>-341732.55</v>
      </c>
      <c r="E332">
        <v>0</v>
      </c>
      <c r="F332" s="55">
        <v>-128832.5</v>
      </c>
      <c r="G332" s="55">
        <v>-103823.13</v>
      </c>
      <c r="H332" s="55">
        <v>-265309.75</v>
      </c>
      <c r="I332">
        <v>0</v>
      </c>
      <c r="J332" s="55">
        <v>-1894162.5</v>
      </c>
      <c r="K332">
        <v>0</v>
      </c>
    </row>
    <row r="333" spans="1:11">
      <c r="A333" s="32">
        <v>41684</v>
      </c>
      <c r="B333" s="55">
        <v>2431834.75</v>
      </c>
      <c r="C333" s="55">
        <f t="shared" si="5"/>
        <v>1215917.375</v>
      </c>
      <c r="D333" s="55">
        <v>347404.96</v>
      </c>
      <c r="E333" s="55">
        <v>871204.25</v>
      </c>
      <c r="F333" s="55">
        <v>1196204.6200000001</v>
      </c>
      <c r="G333" s="55">
        <v>896208.37</v>
      </c>
      <c r="H333" s="55">
        <v>-165149.25</v>
      </c>
      <c r="I333">
        <v>0</v>
      </c>
      <c r="J333" s="55">
        <v>1087156.8700000001</v>
      </c>
      <c r="K333" s="55">
        <v>-1453790.13</v>
      </c>
    </row>
    <row r="334" spans="1:11">
      <c r="A334" s="32">
        <v>41683</v>
      </c>
      <c r="B334" s="55">
        <v>-745471</v>
      </c>
      <c r="C334" s="55">
        <f t="shared" si="5"/>
        <v>-372735.5</v>
      </c>
      <c r="D334" s="55">
        <v>-106495.86</v>
      </c>
      <c r="E334">
        <v>0</v>
      </c>
      <c r="F334" s="55">
        <v>-103773.63</v>
      </c>
      <c r="G334" s="55">
        <v>267417.88</v>
      </c>
      <c r="H334" s="55">
        <v>984856</v>
      </c>
      <c r="I334">
        <v>0</v>
      </c>
      <c r="J334" s="55">
        <v>-1893971.25</v>
      </c>
      <c r="K334">
        <v>0</v>
      </c>
    </row>
    <row r="335" spans="1:11">
      <c r="A335" s="32">
        <v>41682</v>
      </c>
      <c r="B335" s="55">
        <v>-233532</v>
      </c>
      <c r="C335" s="55">
        <f t="shared" si="5"/>
        <v>-116766</v>
      </c>
      <c r="D335" s="55">
        <v>-33361.71</v>
      </c>
      <c r="E335" s="55">
        <v>-203802.87</v>
      </c>
      <c r="F335" s="55">
        <v>221199</v>
      </c>
      <c r="G335" s="55">
        <v>67407.38</v>
      </c>
      <c r="H335" s="55">
        <v>-65161.25</v>
      </c>
      <c r="I335" s="55">
        <v>-215198</v>
      </c>
      <c r="J335" s="55">
        <v>-37976.25</v>
      </c>
      <c r="K335">
        <v>0</v>
      </c>
    </row>
    <row r="336" spans="1:11">
      <c r="A336" s="32">
        <v>41681</v>
      </c>
      <c r="B336" s="55">
        <v>-1046615.25</v>
      </c>
      <c r="C336" s="55">
        <f t="shared" si="5"/>
        <v>-523307.625</v>
      </c>
      <c r="D336" s="55">
        <v>-149516.46</v>
      </c>
      <c r="E336" s="55">
        <v>-203787.12</v>
      </c>
      <c r="F336" s="55">
        <v>96218.13</v>
      </c>
      <c r="G336" s="55">
        <v>-207514.25</v>
      </c>
      <c r="H336" s="55">
        <v>-165048.75</v>
      </c>
      <c r="I336">
        <v>0</v>
      </c>
      <c r="J336" s="55">
        <v>-1162708.1299999999</v>
      </c>
      <c r="K336" s="55">
        <v>596224.88</v>
      </c>
    </row>
    <row r="337" spans="1:11">
      <c r="A337" s="32">
        <v>41680</v>
      </c>
      <c r="B337" s="55">
        <v>3282293</v>
      </c>
      <c r="C337" s="55">
        <f t="shared" si="5"/>
        <v>1641146.5</v>
      </c>
      <c r="D337" s="55">
        <v>468899</v>
      </c>
      <c r="E337">
        <v>0</v>
      </c>
      <c r="F337">
        <v>0</v>
      </c>
      <c r="G337" s="55">
        <v>446236.12</v>
      </c>
      <c r="H337" s="55">
        <v>-15055.5</v>
      </c>
      <c r="I337" s="55">
        <v>942473</v>
      </c>
      <c r="J337" s="55">
        <v>1587404.38</v>
      </c>
      <c r="K337" s="55">
        <v>321235</v>
      </c>
    </row>
    <row r="338" spans="1:11">
      <c r="A338" s="32">
        <v>41677</v>
      </c>
      <c r="B338" s="55">
        <v>-2463822.38</v>
      </c>
      <c r="C338" s="55">
        <f t="shared" si="5"/>
        <v>-1231911.19</v>
      </c>
      <c r="D338" s="55">
        <v>-351974.63</v>
      </c>
      <c r="E338" s="55">
        <v>-78759</v>
      </c>
      <c r="F338" s="55">
        <v>-203761.62</v>
      </c>
      <c r="G338" s="55">
        <v>-107507.5</v>
      </c>
      <c r="H338" s="55">
        <v>984985</v>
      </c>
      <c r="I338" s="55">
        <v>-1165014.25</v>
      </c>
      <c r="J338" s="55">
        <v>-1893765</v>
      </c>
      <c r="K338">
        <v>0</v>
      </c>
    </row>
    <row r="339" spans="1:11">
      <c r="A339" s="32">
        <v>41676</v>
      </c>
      <c r="B339" s="55">
        <v>5044083.37</v>
      </c>
      <c r="C339" s="55">
        <f t="shared" si="5"/>
        <v>2522041.6850000001</v>
      </c>
      <c r="D339" s="55">
        <v>720583.34</v>
      </c>
      <c r="E339" s="55">
        <v>221269.5</v>
      </c>
      <c r="F339" s="55">
        <v>546275.13</v>
      </c>
      <c r="G339" s="55">
        <v>596275.13</v>
      </c>
      <c r="H339" s="55">
        <v>985082.5</v>
      </c>
      <c r="I339" s="55">
        <v>592541.25</v>
      </c>
      <c r="J339" s="55">
        <v>2106370</v>
      </c>
      <c r="K339" s="55">
        <v>-3730.13</v>
      </c>
    </row>
    <row r="340" spans="1:11">
      <c r="A340" s="32">
        <v>41675</v>
      </c>
      <c r="B340" s="55">
        <v>2005578.25</v>
      </c>
      <c r="C340" s="55">
        <f t="shared" si="5"/>
        <v>1002789.125</v>
      </c>
      <c r="D340" s="55">
        <v>286511.18</v>
      </c>
      <c r="E340">
        <v>0</v>
      </c>
      <c r="F340">
        <v>0</v>
      </c>
      <c r="G340" s="55">
        <v>-28694.5</v>
      </c>
      <c r="H340" s="55">
        <v>985192</v>
      </c>
      <c r="I340" s="55">
        <v>692598.25</v>
      </c>
      <c r="J340" s="55">
        <v>356482.5</v>
      </c>
      <c r="K340">
        <v>0</v>
      </c>
    </row>
    <row r="341" spans="1:11">
      <c r="A341" s="32">
        <v>41674</v>
      </c>
      <c r="B341" s="55">
        <v>2980621.37</v>
      </c>
      <c r="C341" s="55">
        <f t="shared" si="5"/>
        <v>1490310.6850000001</v>
      </c>
      <c r="D341" s="55">
        <v>425803.05</v>
      </c>
      <c r="E341" s="55">
        <v>-53704.63</v>
      </c>
      <c r="F341" s="55">
        <v>-178708</v>
      </c>
      <c r="G341" s="55">
        <v>-178705</v>
      </c>
      <c r="H341" s="55">
        <v>492608.75</v>
      </c>
      <c r="I341" s="55">
        <v>42606.5</v>
      </c>
      <c r="J341" s="55">
        <v>2856523.75</v>
      </c>
      <c r="K341">
        <v>0</v>
      </c>
    </row>
    <row r="342" spans="1:11">
      <c r="A342" s="32">
        <v>41673</v>
      </c>
      <c r="B342" s="55">
        <v>4097139.25</v>
      </c>
      <c r="C342" s="55">
        <f t="shared" si="5"/>
        <v>2048569.625</v>
      </c>
      <c r="D342" s="55">
        <v>585305.61</v>
      </c>
      <c r="E342" s="55">
        <v>921225.25</v>
      </c>
      <c r="F342" s="55">
        <v>471237.25</v>
      </c>
      <c r="G342" s="55">
        <v>296234.62</v>
      </c>
      <c r="H342" s="55">
        <v>-415121.5</v>
      </c>
      <c r="I342" s="55">
        <v>842465.5</v>
      </c>
      <c r="J342" s="55">
        <v>1981098.12</v>
      </c>
      <c r="K342">
        <v>0</v>
      </c>
    </row>
    <row r="343" spans="1:11">
      <c r="A343" s="32">
        <v>41668</v>
      </c>
      <c r="B343" s="55">
        <v>-1050806.6299999999</v>
      </c>
      <c r="C343" s="55">
        <f t="shared" si="5"/>
        <v>-525403.31499999994</v>
      </c>
      <c r="D343" s="55">
        <v>-150115.23000000001</v>
      </c>
      <c r="E343" s="55">
        <v>-228794.25</v>
      </c>
      <c r="F343" s="55">
        <v>-253782.63</v>
      </c>
      <c r="G343" s="55">
        <v>-53786.37</v>
      </c>
      <c r="H343" s="55">
        <v>984836.5</v>
      </c>
      <c r="I343" s="55">
        <v>-457584</v>
      </c>
      <c r="J343" s="55">
        <v>-1912899.38</v>
      </c>
      <c r="K343" s="55">
        <v>871203.5</v>
      </c>
    </row>
    <row r="344" spans="1:11">
      <c r="A344" s="32">
        <v>41667</v>
      </c>
      <c r="B344" s="55">
        <v>-6031247.75</v>
      </c>
      <c r="C344" s="55">
        <f t="shared" si="5"/>
        <v>-3015623.875</v>
      </c>
      <c r="D344" s="55">
        <v>-861606.82</v>
      </c>
      <c r="E344">
        <v>0</v>
      </c>
      <c r="F344">
        <v>0</v>
      </c>
      <c r="G344" s="55">
        <v>-278750</v>
      </c>
      <c r="H344" s="55">
        <v>-1964990.25</v>
      </c>
      <c r="I344">
        <v>0</v>
      </c>
      <c r="J344" s="55">
        <v>-3787507.5</v>
      </c>
      <c r="K344">
        <v>0</v>
      </c>
    </row>
    <row r="345" spans="1:11">
      <c r="A345" s="32">
        <v>41666</v>
      </c>
      <c r="B345" s="55">
        <v>-2606064.38</v>
      </c>
      <c r="C345" s="55">
        <f t="shared" si="5"/>
        <v>-1303032.19</v>
      </c>
      <c r="D345" s="55">
        <v>-372294.91</v>
      </c>
      <c r="E345" s="55">
        <v>96257.87</v>
      </c>
      <c r="F345" s="55">
        <v>96257.87</v>
      </c>
      <c r="G345" s="55">
        <v>-32499.63</v>
      </c>
      <c r="H345" s="55">
        <v>-514943</v>
      </c>
      <c r="I345" s="55">
        <v>-357477.5</v>
      </c>
      <c r="J345" s="55">
        <v>-1893660</v>
      </c>
      <c r="K345">
        <v>0</v>
      </c>
    </row>
    <row r="346" spans="1:11">
      <c r="A346" s="32">
        <v>41663</v>
      </c>
      <c r="B346" s="55">
        <v>-285741.38</v>
      </c>
      <c r="C346" s="55">
        <f t="shared" si="5"/>
        <v>-142870.69</v>
      </c>
      <c r="D346" s="55">
        <v>-40820.199999999997</v>
      </c>
      <c r="E346" s="55">
        <v>-178792.75</v>
      </c>
      <c r="F346" s="55">
        <v>-228794.25</v>
      </c>
      <c r="G346" s="55">
        <v>-432597.88</v>
      </c>
      <c r="H346" s="55">
        <v>-1365207.75</v>
      </c>
      <c r="I346" s="55">
        <v>42429.5</v>
      </c>
      <c r="J346" s="55">
        <v>1981023.12</v>
      </c>
      <c r="K346" s="55">
        <v>-103801.38</v>
      </c>
    </row>
    <row r="347" spans="1:11">
      <c r="A347" s="32">
        <v>41662</v>
      </c>
      <c r="B347" s="55">
        <v>1598074.37</v>
      </c>
      <c r="C347" s="55">
        <f t="shared" si="5"/>
        <v>799037.18500000006</v>
      </c>
      <c r="D347" s="55">
        <v>228296.34</v>
      </c>
      <c r="E347" s="55">
        <v>-178839.25</v>
      </c>
      <c r="F347" s="55">
        <v>46155.12</v>
      </c>
      <c r="G347" s="55">
        <v>-178858</v>
      </c>
      <c r="H347" s="55">
        <v>984607</v>
      </c>
      <c r="I347" s="55">
        <v>42315.5</v>
      </c>
      <c r="J347" s="55">
        <v>2336538.12</v>
      </c>
      <c r="K347" s="55">
        <v>-1453844.12</v>
      </c>
    </row>
    <row r="348" spans="1:11">
      <c r="A348" s="32">
        <v>41661</v>
      </c>
      <c r="B348" s="55">
        <v>-3646293.75</v>
      </c>
      <c r="C348" s="55">
        <f t="shared" si="5"/>
        <v>-1823146.875</v>
      </c>
      <c r="D348" s="55">
        <v>-520899.11</v>
      </c>
      <c r="E348">
        <v>0</v>
      </c>
      <c r="F348" s="55">
        <v>-178852</v>
      </c>
      <c r="G348" s="55">
        <v>-103862.13</v>
      </c>
      <c r="H348" s="55">
        <v>-1565435.75</v>
      </c>
      <c r="I348">
        <v>0</v>
      </c>
      <c r="J348" s="55">
        <v>-1894282.5</v>
      </c>
      <c r="K348" s="55">
        <v>96138.63</v>
      </c>
    </row>
    <row r="349" spans="1:11">
      <c r="A349" s="32">
        <v>41660</v>
      </c>
      <c r="B349" s="55">
        <v>-3236579.88</v>
      </c>
      <c r="C349" s="55">
        <f t="shared" si="5"/>
        <v>-1618289.94</v>
      </c>
      <c r="D349" s="55">
        <v>-462368.55</v>
      </c>
      <c r="E349">
        <v>0</v>
      </c>
      <c r="F349" s="55">
        <v>-53859.88</v>
      </c>
      <c r="G349" s="55">
        <v>417308.38</v>
      </c>
      <c r="H349" s="55">
        <v>492313.25</v>
      </c>
      <c r="I349">
        <v>0</v>
      </c>
      <c r="J349" s="55">
        <v>-3163488.13</v>
      </c>
      <c r="K349" s="55">
        <v>-928853.5</v>
      </c>
    </row>
    <row r="350" spans="1:11">
      <c r="A350" s="32">
        <v>41659</v>
      </c>
      <c r="B350" s="55">
        <v>4292821.88</v>
      </c>
      <c r="C350" s="55">
        <f t="shared" si="5"/>
        <v>2146410.94</v>
      </c>
      <c r="D350" s="55">
        <v>613260.27</v>
      </c>
      <c r="E350" s="55">
        <v>-153836.63</v>
      </c>
      <c r="F350" s="55">
        <v>-407620</v>
      </c>
      <c r="G350" s="55">
        <v>-332611.38</v>
      </c>
      <c r="H350" s="55">
        <v>984787</v>
      </c>
      <c r="I350">
        <v>0</v>
      </c>
      <c r="J350" s="55">
        <v>3230929.38</v>
      </c>
      <c r="K350" s="55">
        <v>971173.5</v>
      </c>
    </row>
    <row r="351" spans="1:11">
      <c r="A351" s="32">
        <v>41656</v>
      </c>
      <c r="B351" s="55">
        <v>1311768.75</v>
      </c>
      <c r="C351" s="55">
        <f t="shared" si="5"/>
        <v>655884.375</v>
      </c>
      <c r="D351" s="55">
        <v>187395.54</v>
      </c>
      <c r="E351" s="55">
        <v>-3817.12</v>
      </c>
      <c r="F351" s="55">
        <v>396179.87</v>
      </c>
      <c r="G351" s="55">
        <v>521174.25</v>
      </c>
      <c r="H351" s="55">
        <v>984694</v>
      </c>
      <c r="I351" s="55">
        <v>392364.25</v>
      </c>
      <c r="J351">
        <v>0</v>
      </c>
      <c r="K351" s="55">
        <v>-978826.5</v>
      </c>
    </row>
    <row r="352" spans="1:11">
      <c r="A352" s="32">
        <v>41655</v>
      </c>
      <c r="B352" s="55">
        <v>-2826972.5</v>
      </c>
      <c r="C352" s="55">
        <f t="shared" si="5"/>
        <v>-1413486.25</v>
      </c>
      <c r="D352" s="55">
        <v>-403853.21</v>
      </c>
      <c r="E352">
        <v>0</v>
      </c>
      <c r="F352" s="55">
        <v>-178853.5</v>
      </c>
      <c r="G352" s="55">
        <v>-282695.37</v>
      </c>
      <c r="H352" s="55">
        <v>-1165386.25</v>
      </c>
      <c r="I352" s="55">
        <v>192304.25</v>
      </c>
      <c r="J352" s="55">
        <v>-1538497.5</v>
      </c>
      <c r="K352" s="55">
        <v>146155.87</v>
      </c>
    </row>
    <row r="353" spans="1:11">
      <c r="A353" s="32">
        <v>41654</v>
      </c>
      <c r="B353" s="55">
        <v>132850</v>
      </c>
      <c r="C353" s="55">
        <f t="shared" si="5"/>
        <v>66425</v>
      </c>
      <c r="D353" s="55">
        <v>18978.57</v>
      </c>
      <c r="E353">
        <v>0</v>
      </c>
      <c r="F353">
        <v>0</v>
      </c>
      <c r="G353" s="55">
        <v>-128835.5</v>
      </c>
      <c r="H353" s="55">
        <v>184686.5</v>
      </c>
      <c r="I353">
        <v>0</v>
      </c>
      <c r="J353" s="55">
        <v>480835.63</v>
      </c>
      <c r="K353" s="55">
        <v>-403836.62</v>
      </c>
    </row>
    <row r="354" spans="1:11">
      <c r="A354" s="32">
        <v>41653</v>
      </c>
      <c r="B354" s="55">
        <v>6652404.5</v>
      </c>
      <c r="C354" s="55">
        <f t="shared" si="5"/>
        <v>3326202.25</v>
      </c>
      <c r="D354" s="55">
        <v>950343.5</v>
      </c>
      <c r="E354" s="55">
        <v>-203805.87</v>
      </c>
      <c r="F354" s="55">
        <v>-107654.5</v>
      </c>
      <c r="G354" s="55">
        <v>-357620</v>
      </c>
      <c r="H354" s="55">
        <v>-515265.5</v>
      </c>
      <c r="I354" s="55">
        <v>1584718</v>
      </c>
      <c r="J354" s="55">
        <v>6105848.75</v>
      </c>
      <c r="K354" s="55">
        <v>146183.62</v>
      </c>
    </row>
    <row r="355" spans="1:11">
      <c r="A355" s="32">
        <v>41652</v>
      </c>
      <c r="B355" s="55">
        <v>-55580.12</v>
      </c>
      <c r="C355" s="55">
        <f t="shared" si="5"/>
        <v>-27790.06</v>
      </c>
      <c r="D355" s="55">
        <v>-7940.02</v>
      </c>
      <c r="E355" s="55">
        <v>-178827.25</v>
      </c>
      <c r="F355" s="55">
        <v>-228815.25</v>
      </c>
      <c r="G355" s="55">
        <v>-203814.87</v>
      </c>
      <c r="H355" s="55">
        <v>34697.75</v>
      </c>
      <c r="I355">
        <v>0</v>
      </c>
      <c r="J355">
        <v>0</v>
      </c>
      <c r="K355" s="55">
        <v>521179.5</v>
      </c>
    </row>
    <row r="356" spans="1:11">
      <c r="A356" s="32">
        <v>41649</v>
      </c>
      <c r="B356" s="55">
        <v>7010086</v>
      </c>
      <c r="C356" s="55">
        <f t="shared" si="5"/>
        <v>3505043</v>
      </c>
      <c r="D356" s="55">
        <v>1001440.86</v>
      </c>
      <c r="E356" s="55">
        <v>-228807</v>
      </c>
      <c r="F356" s="55">
        <v>371194.5</v>
      </c>
      <c r="G356" s="55">
        <v>592366.5</v>
      </c>
      <c r="H356" s="55">
        <v>984668.5</v>
      </c>
      <c r="I356" s="55">
        <v>1184743.5</v>
      </c>
      <c r="J356" s="55">
        <v>4105920</v>
      </c>
      <c r="K356">
        <v>0</v>
      </c>
    </row>
    <row r="357" spans="1:11">
      <c r="A357" s="32">
        <v>41648</v>
      </c>
      <c r="B357" s="55">
        <v>-1501919</v>
      </c>
      <c r="C357" s="55">
        <f t="shared" si="5"/>
        <v>-750959.5</v>
      </c>
      <c r="D357" s="55">
        <v>-214559.86</v>
      </c>
      <c r="E357">
        <v>0</v>
      </c>
      <c r="F357" s="55">
        <v>-203836.63</v>
      </c>
      <c r="G357" s="55">
        <v>-353850.87</v>
      </c>
      <c r="H357" s="55">
        <v>-315387</v>
      </c>
      <c r="I357">
        <v>0</v>
      </c>
      <c r="J357">
        <v>0</v>
      </c>
      <c r="K357" s="55">
        <v>-628844.5</v>
      </c>
    </row>
    <row r="358" spans="1:11">
      <c r="A358" s="32">
        <v>41647</v>
      </c>
      <c r="B358" s="55">
        <v>4809492.75</v>
      </c>
      <c r="C358" s="55">
        <f t="shared" si="5"/>
        <v>2404746.375</v>
      </c>
      <c r="D358" s="55">
        <v>687070.39</v>
      </c>
      <c r="E358">
        <v>0</v>
      </c>
      <c r="F358" s="55">
        <v>-103838.12</v>
      </c>
      <c r="G358" s="55">
        <v>696146.87</v>
      </c>
      <c r="H358" s="55">
        <v>984593.5</v>
      </c>
      <c r="I358">
        <v>0</v>
      </c>
      <c r="J358" s="55">
        <v>3711450</v>
      </c>
      <c r="K358" s="55">
        <v>-478859.5</v>
      </c>
    </row>
    <row r="359" spans="1:11">
      <c r="A359" s="32">
        <v>41646</v>
      </c>
      <c r="B359" s="55">
        <v>496066.75</v>
      </c>
      <c r="C359" s="55">
        <f t="shared" si="5"/>
        <v>248033.375</v>
      </c>
      <c r="D359" s="55">
        <v>70866.679999999993</v>
      </c>
      <c r="E359" s="55">
        <v>-203863.63</v>
      </c>
      <c r="F359" s="55">
        <v>-253852.37</v>
      </c>
      <c r="G359" s="55">
        <v>-507683</v>
      </c>
      <c r="H359" s="55">
        <v>984601</v>
      </c>
      <c r="I359">
        <v>0</v>
      </c>
      <c r="J359" s="55">
        <v>-394290</v>
      </c>
      <c r="K359" s="55">
        <v>871154.75</v>
      </c>
    </row>
    <row r="360" spans="1:11">
      <c r="A360" s="32">
        <v>41645</v>
      </c>
      <c r="B360" s="55">
        <v>-1284564.1299999999</v>
      </c>
      <c r="C360" s="55">
        <f t="shared" si="5"/>
        <v>-642282.06499999994</v>
      </c>
      <c r="D360" s="55">
        <v>-183509.16</v>
      </c>
      <c r="E360" s="55">
        <v>-53856.13</v>
      </c>
      <c r="F360" s="55">
        <v>471145.75</v>
      </c>
      <c r="G360" s="55">
        <v>267318.87</v>
      </c>
      <c r="H360" s="55">
        <v>-2465326.25</v>
      </c>
      <c r="I360">
        <v>0</v>
      </c>
      <c r="J360">
        <v>0</v>
      </c>
      <c r="K360" s="55">
        <v>496153.63</v>
      </c>
    </row>
    <row r="361" spans="1:11">
      <c r="A361" s="32">
        <v>41642</v>
      </c>
      <c r="B361" s="55">
        <v>3411582.75</v>
      </c>
      <c r="C361" s="55">
        <f t="shared" si="5"/>
        <v>1705791.375</v>
      </c>
      <c r="D361" s="55">
        <v>487368.96000000002</v>
      </c>
      <c r="E361" s="55">
        <v>821165.25</v>
      </c>
      <c r="F361" s="55">
        <v>996162.63</v>
      </c>
      <c r="G361" s="55">
        <v>-332723.13</v>
      </c>
      <c r="H361" s="55">
        <v>984629.5</v>
      </c>
      <c r="I361" s="55">
        <v>942348.5</v>
      </c>
      <c r="J361">
        <v>0</v>
      </c>
      <c r="K361">
        <v>0</v>
      </c>
    </row>
    <row r="362" spans="1:11">
      <c r="A362" s="32">
        <v>41641</v>
      </c>
      <c r="B362" s="55">
        <v>22694701.75</v>
      </c>
      <c r="C362" s="55">
        <f t="shared" si="5"/>
        <v>11347350.875</v>
      </c>
      <c r="D362" s="55">
        <v>3242100.25</v>
      </c>
      <c r="E362" s="55">
        <v>1896072.62</v>
      </c>
      <c r="F362" s="55">
        <v>2396071.13</v>
      </c>
      <c r="G362" s="55">
        <v>3071059.5</v>
      </c>
      <c r="H362" s="55">
        <v>984245.5</v>
      </c>
      <c r="I362" s="55">
        <v>6492109.25</v>
      </c>
      <c r="J362" s="55">
        <v>7855143.75</v>
      </c>
      <c r="K362">
        <v>0</v>
      </c>
    </row>
    <row r="363" spans="1:11">
      <c r="A363" s="32">
        <v>41638</v>
      </c>
      <c r="B363" s="55">
        <v>-1277884.6299999999</v>
      </c>
      <c r="C363" s="55">
        <f t="shared" si="5"/>
        <v>-638942.31499999994</v>
      </c>
      <c r="D363" s="55">
        <v>-182554.95</v>
      </c>
      <c r="E363">
        <v>0</v>
      </c>
      <c r="F363">
        <v>0</v>
      </c>
      <c r="G363" s="55">
        <v>-157964.25</v>
      </c>
      <c r="H363" s="55">
        <v>-915934.5</v>
      </c>
      <c r="I363">
        <v>0</v>
      </c>
      <c r="J363">
        <v>0</v>
      </c>
      <c r="K363" s="55">
        <v>-203985.87</v>
      </c>
    </row>
    <row r="364" spans="1:11">
      <c r="A364" s="32">
        <v>41635</v>
      </c>
      <c r="B364" s="55">
        <v>4140531.38</v>
      </c>
      <c r="C364" s="55">
        <f t="shared" si="5"/>
        <v>2070265.69</v>
      </c>
      <c r="D364" s="55">
        <v>591504.48</v>
      </c>
      <c r="E364" s="55">
        <v>71022.75</v>
      </c>
      <c r="F364" s="55">
        <v>471027.25</v>
      </c>
      <c r="G364" s="55">
        <v>-382901.63</v>
      </c>
      <c r="H364" s="55">
        <v>-265830.25</v>
      </c>
      <c r="I364" s="55">
        <v>-107956.75</v>
      </c>
      <c r="J364" s="55">
        <v>4355170</v>
      </c>
      <c r="K364">
        <v>0</v>
      </c>
    </row>
    <row r="365" spans="1:11">
      <c r="A365" s="32">
        <v>41634</v>
      </c>
      <c r="B365" s="55">
        <v>43303.87</v>
      </c>
      <c r="C365" s="55">
        <f t="shared" si="5"/>
        <v>21651.935000000001</v>
      </c>
      <c r="D365" s="55">
        <v>6186.27</v>
      </c>
      <c r="E365">
        <v>0</v>
      </c>
      <c r="F365">
        <v>0</v>
      </c>
      <c r="G365" s="55">
        <v>-53966.38</v>
      </c>
      <c r="H365" s="55">
        <v>492092.75</v>
      </c>
      <c r="I365">
        <v>0</v>
      </c>
      <c r="J365" s="55">
        <v>-394822.5</v>
      </c>
      <c r="K365">
        <v>0</v>
      </c>
    </row>
    <row r="366" spans="1:11">
      <c r="A366" s="32">
        <v>41632</v>
      </c>
      <c r="B366" s="55">
        <v>-31649.25</v>
      </c>
      <c r="C366" s="55">
        <f t="shared" si="5"/>
        <v>-15824.625</v>
      </c>
      <c r="D366" s="55">
        <v>-4521.32</v>
      </c>
      <c r="E366">
        <v>0</v>
      </c>
      <c r="F366" s="55">
        <v>-178963</v>
      </c>
      <c r="G366" s="55">
        <v>-32900.879999999997</v>
      </c>
      <c r="H366" s="55">
        <v>492091.25</v>
      </c>
      <c r="I366" s="55">
        <v>-457924.5</v>
      </c>
      <c r="J366">
        <v>0</v>
      </c>
      <c r="K366" s="55">
        <v>146047.87</v>
      </c>
    </row>
    <row r="367" spans="1:11">
      <c r="A367" s="32">
        <v>41631</v>
      </c>
      <c r="B367" s="55">
        <v>-2386626.5</v>
      </c>
      <c r="C367" s="55">
        <f t="shared" si="5"/>
        <v>-1193313.25</v>
      </c>
      <c r="D367" s="55">
        <v>-340946.64</v>
      </c>
      <c r="E367" s="55">
        <v>96058.38</v>
      </c>
      <c r="F367" s="55">
        <v>-278933.75</v>
      </c>
      <c r="G367" s="55">
        <v>-203934.88</v>
      </c>
      <c r="H367" s="55">
        <v>134235.75</v>
      </c>
      <c r="I367" s="55">
        <v>-465738.75</v>
      </c>
      <c r="J367" s="55">
        <v>-2164376.88</v>
      </c>
      <c r="K367" s="55">
        <v>496063.63</v>
      </c>
    </row>
    <row r="368" spans="1:11">
      <c r="A368" s="32">
        <v>41628</v>
      </c>
      <c r="B368" s="55">
        <v>-1602305.25</v>
      </c>
      <c r="C368" s="55">
        <f t="shared" si="5"/>
        <v>-801152.625</v>
      </c>
      <c r="D368" s="55">
        <v>-228900.75</v>
      </c>
      <c r="E368">
        <v>0</v>
      </c>
      <c r="F368" s="55">
        <v>-178907.5</v>
      </c>
      <c r="G368" s="55">
        <v>-153907.88</v>
      </c>
      <c r="H368" s="55">
        <v>-1765590.25</v>
      </c>
      <c r="I368">
        <v>0</v>
      </c>
      <c r="J368">
        <v>0</v>
      </c>
      <c r="K368" s="55">
        <v>496100.38</v>
      </c>
    </row>
    <row r="369" spans="1:11">
      <c r="A369" s="32">
        <v>41627</v>
      </c>
      <c r="B369" s="55">
        <v>4485833.13</v>
      </c>
      <c r="C369" s="55">
        <f t="shared" si="5"/>
        <v>2242916.5649999999</v>
      </c>
      <c r="D369" s="55">
        <v>640833.30000000005</v>
      </c>
      <c r="E369" s="55">
        <v>-328945</v>
      </c>
      <c r="F369" s="55">
        <v>-332828.13</v>
      </c>
      <c r="G369" s="55">
        <v>1371091</v>
      </c>
      <c r="H369" s="55">
        <v>984350.5</v>
      </c>
      <c r="I369" s="55">
        <v>2792164.75</v>
      </c>
      <c r="J369">
        <v>0</v>
      </c>
      <c r="K369">
        <v>0</v>
      </c>
    </row>
    <row r="370" spans="1:11">
      <c r="A370" s="32">
        <v>41626</v>
      </c>
      <c r="B370" s="55">
        <v>168852.5</v>
      </c>
      <c r="C370" s="55">
        <f t="shared" si="5"/>
        <v>84426.25</v>
      </c>
      <c r="D370" s="55">
        <v>24121.79</v>
      </c>
      <c r="E370" s="55">
        <v>-203905.63</v>
      </c>
      <c r="F370" s="55">
        <v>146098.88</v>
      </c>
      <c r="G370" s="55">
        <v>-278881.25</v>
      </c>
      <c r="H370" s="55">
        <v>492211.25</v>
      </c>
      <c r="I370" s="55">
        <v>-657774.5</v>
      </c>
      <c r="J370">
        <v>0</v>
      </c>
      <c r="K370" s="55">
        <v>671103.75</v>
      </c>
    </row>
    <row r="371" spans="1:11">
      <c r="A371" s="32">
        <v>41625</v>
      </c>
      <c r="B371" s="55">
        <v>-4277761.5</v>
      </c>
      <c r="C371" s="55">
        <f t="shared" si="5"/>
        <v>-2138880.75</v>
      </c>
      <c r="D371" s="55">
        <v>-611108.79</v>
      </c>
      <c r="E371" s="55">
        <v>-328885.75</v>
      </c>
      <c r="F371" s="55">
        <v>-103892.88</v>
      </c>
      <c r="G371" s="55">
        <v>-257778.25</v>
      </c>
      <c r="H371" s="55">
        <v>-115556.5</v>
      </c>
      <c r="I371" s="55">
        <v>-307751.25</v>
      </c>
      <c r="J371" s="55">
        <v>-3163896.88</v>
      </c>
      <c r="K371">
        <v>0</v>
      </c>
    </row>
    <row r="372" spans="1:11">
      <c r="A372" s="32">
        <v>41624</v>
      </c>
      <c r="B372" s="55">
        <v>-2340505.75</v>
      </c>
      <c r="C372" s="55">
        <f t="shared" si="5"/>
        <v>-1170252.875</v>
      </c>
      <c r="D372" s="55">
        <v>-334357.96000000002</v>
      </c>
      <c r="E372">
        <v>0</v>
      </c>
      <c r="F372" s="55">
        <v>-153836.63</v>
      </c>
      <c r="G372" s="55">
        <v>-382693.87</v>
      </c>
      <c r="H372" s="55">
        <v>984578.5</v>
      </c>
      <c r="I372">
        <v>0</v>
      </c>
      <c r="J372" s="55">
        <v>-2788553.75</v>
      </c>
      <c r="K372">
        <v>0</v>
      </c>
    </row>
    <row r="373" spans="1:11">
      <c r="A373" s="32">
        <v>41621</v>
      </c>
      <c r="B373" s="55">
        <v>3238526.25</v>
      </c>
      <c r="C373" s="55">
        <f t="shared" si="5"/>
        <v>1619263.125</v>
      </c>
      <c r="D373" s="55">
        <v>462646.61</v>
      </c>
      <c r="E373" s="55">
        <v>-53830.63</v>
      </c>
      <c r="F373" s="55">
        <v>246163.37</v>
      </c>
      <c r="G373" s="55">
        <v>-307712.25</v>
      </c>
      <c r="H373" s="55">
        <v>984646</v>
      </c>
      <c r="I373" s="55">
        <v>-557705.5</v>
      </c>
      <c r="J373" s="55">
        <v>3105815</v>
      </c>
      <c r="K373" s="55">
        <v>-178849.75</v>
      </c>
    </row>
    <row r="374" spans="1:11">
      <c r="A374" s="32">
        <v>41620</v>
      </c>
      <c r="B374" s="55">
        <v>-4225334</v>
      </c>
      <c r="C374" s="55">
        <f t="shared" si="5"/>
        <v>-2112667</v>
      </c>
      <c r="D374" s="55">
        <v>-603619.14</v>
      </c>
      <c r="E374" s="55">
        <v>-203866.62</v>
      </c>
      <c r="F374" s="55">
        <v>-228872.25</v>
      </c>
      <c r="G374" s="55">
        <v>-132751.63</v>
      </c>
      <c r="H374" s="55">
        <v>-1765497.25</v>
      </c>
      <c r="I374">
        <v>0</v>
      </c>
      <c r="J374" s="55">
        <v>-1894346.25</v>
      </c>
      <c r="K374">
        <v>0</v>
      </c>
    </row>
    <row r="375" spans="1:11">
      <c r="A375" s="32">
        <v>41619</v>
      </c>
      <c r="B375" s="55">
        <v>3770013.37</v>
      </c>
      <c r="C375" s="55">
        <f t="shared" si="5"/>
        <v>1885006.6850000001</v>
      </c>
      <c r="D375" s="55">
        <v>538573.34</v>
      </c>
      <c r="E375" s="55">
        <v>171096.25</v>
      </c>
      <c r="F375" s="55">
        <v>-482871.62</v>
      </c>
      <c r="G375" s="55">
        <v>517149.37</v>
      </c>
      <c r="H375" s="55">
        <v>984233.5</v>
      </c>
      <c r="I375" s="55">
        <v>1934313.75</v>
      </c>
      <c r="J375">
        <v>0</v>
      </c>
      <c r="K375" s="55">
        <v>646092.12</v>
      </c>
    </row>
    <row r="376" spans="1:11">
      <c r="A376" s="32">
        <v>41618</v>
      </c>
      <c r="B376" s="55">
        <v>-2717030.87</v>
      </c>
      <c r="C376" s="55">
        <f t="shared" si="5"/>
        <v>-1358515.4350000001</v>
      </c>
      <c r="D376" s="55">
        <v>-388147.27</v>
      </c>
      <c r="E376">
        <v>0</v>
      </c>
      <c r="F376" s="55">
        <v>-253943.87</v>
      </c>
      <c r="G376" s="55">
        <v>-228946.5</v>
      </c>
      <c r="H376" s="55">
        <v>-157879.5</v>
      </c>
      <c r="I376" s="55">
        <v>-507874.25</v>
      </c>
      <c r="J376" s="55">
        <v>-1289442.5</v>
      </c>
      <c r="K376" s="55">
        <v>-278944.25</v>
      </c>
    </row>
    <row r="377" spans="1:11">
      <c r="A377" s="32">
        <v>41617</v>
      </c>
      <c r="B377" s="55">
        <v>-1277693.3700000001</v>
      </c>
      <c r="C377" s="55">
        <f t="shared" si="5"/>
        <v>-638846.68500000006</v>
      </c>
      <c r="D377" s="55">
        <v>-182527.62</v>
      </c>
      <c r="E377" s="55">
        <v>-203957.38</v>
      </c>
      <c r="F377" s="55">
        <v>-228959.25</v>
      </c>
      <c r="G377" s="55">
        <v>-282912.87</v>
      </c>
      <c r="H377" s="55">
        <v>-507907.25</v>
      </c>
      <c r="I377">
        <v>0</v>
      </c>
      <c r="J377">
        <v>0</v>
      </c>
      <c r="K377" s="55">
        <v>-53956.63</v>
      </c>
    </row>
    <row r="378" spans="1:11">
      <c r="A378" s="32">
        <v>41614</v>
      </c>
      <c r="B378" s="55">
        <v>-223465.25</v>
      </c>
      <c r="C378" s="55">
        <f t="shared" si="5"/>
        <v>-111732.625</v>
      </c>
      <c r="D378" s="55">
        <v>-31923.61</v>
      </c>
      <c r="E378">
        <v>0</v>
      </c>
      <c r="F378">
        <v>0</v>
      </c>
      <c r="G378" s="55">
        <v>-103911.63</v>
      </c>
      <c r="H378" s="55">
        <v>-415643.5</v>
      </c>
      <c r="I378">
        <v>0</v>
      </c>
      <c r="J378">
        <v>0</v>
      </c>
      <c r="K378" s="55">
        <v>296089.87</v>
      </c>
    </row>
    <row r="379" spans="1:11">
      <c r="A379" s="32">
        <v>41613</v>
      </c>
      <c r="B379" s="55">
        <v>-239083.25</v>
      </c>
      <c r="C379" s="55">
        <f t="shared" si="5"/>
        <v>-119541.625</v>
      </c>
      <c r="D379" s="55">
        <v>-34154.75</v>
      </c>
      <c r="E379" s="55">
        <v>-103894.38</v>
      </c>
      <c r="F379" s="55">
        <v>446103.37</v>
      </c>
      <c r="G379" s="55">
        <v>192170.75</v>
      </c>
      <c r="H379" s="55">
        <v>-515681</v>
      </c>
      <c r="I379" s="55">
        <v>-257782</v>
      </c>
      <c r="J379">
        <v>0</v>
      </c>
      <c r="K379">
        <v>0</v>
      </c>
    </row>
    <row r="380" spans="1:11">
      <c r="A380" s="32">
        <v>41612</v>
      </c>
      <c r="B380" s="55">
        <v>4053957.37</v>
      </c>
      <c r="C380" s="55">
        <f t="shared" si="5"/>
        <v>2026978.6850000001</v>
      </c>
      <c r="D380" s="55">
        <v>579136.77</v>
      </c>
      <c r="E380" s="55">
        <v>196059.12</v>
      </c>
      <c r="F380" s="55">
        <v>346056.88</v>
      </c>
      <c r="G380" s="55">
        <v>-7902</v>
      </c>
      <c r="H380" s="55">
        <v>984205</v>
      </c>
      <c r="I380" s="55">
        <v>-15784.5</v>
      </c>
      <c r="J380" s="55">
        <v>1980265.63</v>
      </c>
      <c r="K380" s="55">
        <v>571057.25</v>
      </c>
    </row>
    <row r="381" spans="1:11">
      <c r="A381" s="32">
        <v>41611</v>
      </c>
      <c r="B381" s="55">
        <v>-1202951</v>
      </c>
      <c r="C381" s="55">
        <f t="shared" si="5"/>
        <v>-601475.5</v>
      </c>
      <c r="D381" s="55">
        <v>-171850.14</v>
      </c>
      <c r="E381" s="55">
        <v>-153996.38</v>
      </c>
      <c r="F381" s="55">
        <v>-279000.5</v>
      </c>
      <c r="G381" s="55">
        <v>-3996.37</v>
      </c>
      <c r="H381" s="55">
        <v>-1008001.75</v>
      </c>
      <c r="I381" s="55">
        <v>242044</v>
      </c>
      <c r="J381">
        <v>0</v>
      </c>
      <c r="K381">
        <v>0</v>
      </c>
    </row>
    <row r="382" spans="1:11">
      <c r="A382" s="32">
        <v>41610</v>
      </c>
      <c r="B382" s="55">
        <v>-4018842.87</v>
      </c>
      <c r="C382" s="55">
        <f t="shared" si="5"/>
        <v>-2009421.4350000001</v>
      </c>
      <c r="D382" s="55">
        <v>-574120.41</v>
      </c>
      <c r="E382" s="55">
        <v>-229024.5</v>
      </c>
      <c r="F382" s="55">
        <v>-408101.5</v>
      </c>
      <c r="G382" s="55">
        <v>-308113.5</v>
      </c>
      <c r="H382" s="55">
        <v>983815</v>
      </c>
      <c r="I382" s="55">
        <v>-708058.75</v>
      </c>
      <c r="J382" s="55">
        <v>-1895317.5</v>
      </c>
      <c r="K382" s="55">
        <v>-1454042.12</v>
      </c>
    </row>
    <row r="383" spans="1:11">
      <c r="A383" s="32">
        <v>41607</v>
      </c>
      <c r="B383" s="55">
        <v>-164988.25</v>
      </c>
      <c r="C383" s="55">
        <f t="shared" si="5"/>
        <v>-82494.125</v>
      </c>
      <c r="D383" s="55">
        <v>-23569.75</v>
      </c>
      <c r="E383">
        <v>0</v>
      </c>
      <c r="F383" s="55">
        <v>-204066.88</v>
      </c>
      <c r="G383" s="55">
        <v>-29064.25</v>
      </c>
      <c r="H383" s="55">
        <v>983753.5</v>
      </c>
      <c r="I383">
        <v>0</v>
      </c>
      <c r="J383" s="55">
        <v>-915610.63</v>
      </c>
      <c r="K383">
        <v>0</v>
      </c>
    </row>
    <row r="384" spans="1:11">
      <c r="A384" s="32">
        <v>41606</v>
      </c>
      <c r="B384" s="55">
        <v>-1485783</v>
      </c>
      <c r="C384" s="55">
        <f t="shared" si="5"/>
        <v>-742891.5</v>
      </c>
      <c r="D384" s="55">
        <v>-212254.71</v>
      </c>
      <c r="E384" s="55">
        <v>-79046.25</v>
      </c>
      <c r="F384" s="55">
        <v>-29045.5</v>
      </c>
      <c r="G384" s="55">
        <v>-29045.5</v>
      </c>
      <c r="H384" s="55">
        <v>-616206</v>
      </c>
      <c r="I384" s="55">
        <v>-608114.25</v>
      </c>
      <c r="J384" s="55">
        <v>104727.5</v>
      </c>
      <c r="K384" s="55">
        <v>-229053</v>
      </c>
    </row>
    <row r="385" spans="1:11">
      <c r="A385" s="32">
        <v>41605</v>
      </c>
      <c r="B385" s="55">
        <v>-1546726.63</v>
      </c>
      <c r="C385" s="55">
        <f t="shared" si="5"/>
        <v>-773363.31499999994</v>
      </c>
      <c r="D385" s="55">
        <v>-220960.95</v>
      </c>
      <c r="E385" s="55">
        <v>-28978.75</v>
      </c>
      <c r="F385" s="55">
        <v>121019</v>
      </c>
      <c r="G385" s="55">
        <v>146019.37</v>
      </c>
      <c r="H385" s="55">
        <v>984073</v>
      </c>
      <c r="I385">
        <v>0</v>
      </c>
      <c r="J385" s="55">
        <v>-3789862.5</v>
      </c>
      <c r="K385" s="55">
        <v>1021003.25</v>
      </c>
    </row>
    <row r="386" spans="1:11">
      <c r="A386" s="32">
        <v>41604</v>
      </c>
      <c r="B386" s="55">
        <v>5366736.12</v>
      </c>
      <c r="C386" s="55">
        <f t="shared" si="5"/>
        <v>2683368.06</v>
      </c>
      <c r="D386" s="55">
        <v>766676.59</v>
      </c>
      <c r="E386" s="55">
        <v>346041.13</v>
      </c>
      <c r="F386" s="55">
        <v>396040.37</v>
      </c>
      <c r="G386" s="55">
        <v>267048.87</v>
      </c>
      <c r="H386" s="55">
        <v>984167.5</v>
      </c>
      <c r="I386" s="55">
        <v>-257905</v>
      </c>
      <c r="J386" s="55">
        <v>2210325</v>
      </c>
      <c r="K386" s="55">
        <v>1421018.25</v>
      </c>
    </row>
    <row r="387" spans="1:11">
      <c r="A387" s="32">
        <v>41603</v>
      </c>
      <c r="B387" s="55">
        <v>6964923.5</v>
      </c>
      <c r="C387" s="55">
        <f t="shared" si="5"/>
        <v>3482461.75</v>
      </c>
      <c r="D387" s="55">
        <v>994989.07</v>
      </c>
      <c r="E387" s="55">
        <v>995997.63</v>
      </c>
      <c r="F387" s="55">
        <v>995999.88</v>
      </c>
      <c r="G387" s="55">
        <v>995997.63</v>
      </c>
      <c r="H387" s="55">
        <v>983981.5</v>
      </c>
      <c r="I387" s="55">
        <v>1141984</v>
      </c>
      <c r="J387" s="55">
        <v>2354963.75</v>
      </c>
      <c r="K387" s="55">
        <v>-504000.87</v>
      </c>
    </row>
    <row r="388" spans="1:11">
      <c r="A388" s="32">
        <v>41600</v>
      </c>
      <c r="B388" s="55">
        <v>-1821247.75</v>
      </c>
      <c r="C388" s="55">
        <f t="shared" si="5"/>
        <v>-910623.875</v>
      </c>
      <c r="D388" s="55">
        <v>-260178.25</v>
      </c>
      <c r="E388" s="55">
        <v>246034.38</v>
      </c>
      <c r="F388" s="55">
        <v>271028.75</v>
      </c>
      <c r="G388" s="55">
        <v>71031</v>
      </c>
      <c r="H388" s="55">
        <v>-615816</v>
      </c>
      <c r="I388">
        <v>0</v>
      </c>
      <c r="J388" s="55">
        <v>-1289570</v>
      </c>
      <c r="K388" s="55">
        <v>-503955.87</v>
      </c>
    </row>
    <row r="389" spans="1:11">
      <c r="A389" s="32">
        <v>41599</v>
      </c>
      <c r="B389" s="55">
        <v>7890500.6200000001</v>
      </c>
      <c r="C389" s="55">
        <f t="shared" si="5"/>
        <v>3945250.31</v>
      </c>
      <c r="D389" s="55">
        <v>1127214.3700000001</v>
      </c>
      <c r="E389" s="55">
        <v>396032.87</v>
      </c>
      <c r="F389" s="55">
        <v>596026.13</v>
      </c>
      <c r="G389" s="55">
        <v>521032.5</v>
      </c>
      <c r="H389" s="55">
        <v>-415864</v>
      </c>
      <c r="I389" s="55">
        <v>792059.75</v>
      </c>
      <c r="J389" s="55">
        <v>3855166.25</v>
      </c>
      <c r="K389" s="55">
        <v>2146047.12</v>
      </c>
    </row>
    <row r="390" spans="1:11">
      <c r="A390" s="32">
        <v>41598</v>
      </c>
      <c r="B390" s="55">
        <v>-2694141.63</v>
      </c>
      <c r="C390" s="55">
        <f t="shared" si="5"/>
        <v>-1347070.8149999999</v>
      </c>
      <c r="D390" s="55">
        <v>-384877.38</v>
      </c>
      <c r="E390" s="55">
        <v>21001.75</v>
      </c>
      <c r="F390" s="55">
        <v>-279013.25</v>
      </c>
      <c r="G390" s="55">
        <v>-204015.88</v>
      </c>
      <c r="H390" s="55">
        <v>491986.25</v>
      </c>
      <c r="I390">
        <v>0</v>
      </c>
      <c r="J390" s="55">
        <v>-1895092.5</v>
      </c>
      <c r="K390" s="55">
        <v>-829008</v>
      </c>
    </row>
    <row r="391" spans="1:11">
      <c r="A391" s="32">
        <v>41597</v>
      </c>
      <c r="B391" s="55">
        <v>5105982.13</v>
      </c>
      <c r="C391" s="55">
        <f t="shared" si="5"/>
        <v>2552991.0649999999</v>
      </c>
      <c r="D391" s="55">
        <v>729426.02</v>
      </c>
      <c r="E391" s="55">
        <v>570977.75</v>
      </c>
      <c r="F391" s="55">
        <v>995982.63</v>
      </c>
      <c r="G391" s="55">
        <v>667006.88</v>
      </c>
      <c r="H391" s="55">
        <v>-565941.25</v>
      </c>
      <c r="I391" s="55">
        <v>1541960</v>
      </c>
      <c r="J391">
        <v>0</v>
      </c>
      <c r="K391" s="55">
        <v>1895996.13</v>
      </c>
    </row>
    <row r="392" spans="1:11">
      <c r="A392" s="32">
        <v>41596</v>
      </c>
      <c r="B392" s="55">
        <v>-3714856.88</v>
      </c>
      <c r="C392" s="55">
        <f t="shared" ref="C392:C455" si="6">B392/2</f>
        <v>-1857428.44</v>
      </c>
      <c r="D392" s="55">
        <v>-530693.84</v>
      </c>
      <c r="E392">
        <v>0</v>
      </c>
      <c r="F392">
        <v>0</v>
      </c>
      <c r="G392" s="55">
        <v>-203982.13</v>
      </c>
      <c r="H392" s="55">
        <v>-1615936</v>
      </c>
      <c r="I392">
        <v>0</v>
      </c>
      <c r="J392" s="55">
        <v>-1894938.75</v>
      </c>
      <c r="K392">
        <v>0</v>
      </c>
    </row>
    <row r="393" spans="1:11">
      <c r="A393" s="32">
        <v>41593</v>
      </c>
      <c r="B393" s="55">
        <v>8840956.6300000008</v>
      </c>
      <c r="C393" s="55">
        <f t="shared" si="6"/>
        <v>4420478.3150000004</v>
      </c>
      <c r="D393" s="55">
        <v>1262993.8</v>
      </c>
      <c r="E393" s="55">
        <v>646065.87</v>
      </c>
      <c r="F393" s="55">
        <v>846068.88</v>
      </c>
      <c r="G393" s="55">
        <v>846068.13</v>
      </c>
      <c r="H393" s="55">
        <v>984262</v>
      </c>
      <c r="I393" s="55">
        <v>992127.25</v>
      </c>
      <c r="J393" s="55">
        <v>2855312.5</v>
      </c>
      <c r="K393" s="55">
        <v>1671052</v>
      </c>
    </row>
    <row r="394" spans="1:11">
      <c r="A394" s="32">
        <v>41592</v>
      </c>
      <c r="B394" s="55">
        <v>-3479567.38</v>
      </c>
      <c r="C394" s="55">
        <f t="shared" si="6"/>
        <v>-1739783.69</v>
      </c>
      <c r="D394" s="55">
        <v>-497081.05</v>
      </c>
      <c r="E394" s="55">
        <v>-228903.75</v>
      </c>
      <c r="F394" s="55">
        <v>-153902.63</v>
      </c>
      <c r="G394" s="55">
        <v>-357782.75</v>
      </c>
      <c r="H394" s="55">
        <v>-515571.5</v>
      </c>
      <c r="I394">
        <v>0</v>
      </c>
      <c r="J394" s="55">
        <v>-1894507.5</v>
      </c>
      <c r="K394" s="55">
        <v>-328899.25</v>
      </c>
    </row>
    <row r="395" spans="1:11">
      <c r="A395" s="32">
        <v>41591</v>
      </c>
      <c r="B395" s="55">
        <v>7674113.25</v>
      </c>
      <c r="C395" s="55">
        <f t="shared" si="6"/>
        <v>3837056.625</v>
      </c>
      <c r="D395" s="55">
        <v>1096301.8899999999</v>
      </c>
      <c r="E395" s="55">
        <v>1596101.88</v>
      </c>
      <c r="F395" s="55">
        <v>1096084.6200000001</v>
      </c>
      <c r="G395" s="55">
        <v>1971096.25</v>
      </c>
      <c r="H395" s="55">
        <v>492148.25</v>
      </c>
      <c r="I395" s="55">
        <v>492190.25</v>
      </c>
      <c r="J395" s="55">
        <v>3480411.87</v>
      </c>
      <c r="K395" s="55">
        <v>-1453919.87</v>
      </c>
    </row>
    <row r="396" spans="1:11">
      <c r="A396" s="32">
        <v>41590</v>
      </c>
      <c r="B396" s="55">
        <v>5790818.6299999999</v>
      </c>
      <c r="C396" s="55">
        <f t="shared" si="6"/>
        <v>2895409.3149999999</v>
      </c>
      <c r="D396" s="55">
        <v>827259.8</v>
      </c>
      <c r="E396" s="55">
        <v>-78954</v>
      </c>
      <c r="F396" s="55">
        <v>296050.88</v>
      </c>
      <c r="G396" s="55">
        <v>496058.38</v>
      </c>
      <c r="H396" s="55">
        <v>984226</v>
      </c>
      <c r="I396" s="55">
        <v>-7905.75</v>
      </c>
      <c r="J396" s="55">
        <v>3605282.5</v>
      </c>
      <c r="K396" s="55">
        <v>496060.63</v>
      </c>
    </row>
    <row r="397" spans="1:11">
      <c r="A397" s="32">
        <v>41589</v>
      </c>
      <c r="B397" s="55">
        <v>-1920629.75</v>
      </c>
      <c r="C397" s="55">
        <f t="shared" si="6"/>
        <v>-960314.875</v>
      </c>
      <c r="D397" s="55">
        <v>-274375.67999999999</v>
      </c>
      <c r="E397">
        <v>0</v>
      </c>
      <c r="F397">
        <v>0</v>
      </c>
      <c r="G397" s="55">
        <v>-153925.88</v>
      </c>
      <c r="H397" s="55">
        <v>-465678.75</v>
      </c>
      <c r="I397" s="55">
        <v>492146.75</v>
      </c>
      <c r="J397" s="55">
        <v>-1414245.62</v>
      </c>
      <c r="K397" s="55">
        <v>-378926.25</v>
      </c>
    </row>
    <row r="398" spans="1:11">
      <c r="A398" s="32">
        <v>41586</v>
      </c>
      <c r="B398" s="55">
        <v>497486.25</v>
      </c>
      <c r="C398" s="55">
        <f t="shared" si="6"/>
        <v>248743.125</v>
      </c>
      <c r="D398" s="55">
        <v>71069.460000000006</v>
      </c>
      <c r="E398" s="55">
        <v>-53923.63</v>
      </c>
      <c r="F398" s="55">
        <v>-278928.5</v>
      </c>
      <c r="G398" s="55">
        <v>-153929.63</v>
      </c>
      <c r="H398" s="55">
        <v>984268</v>
      </c>
      <c r="I398">
        <v>0</v>
      </c>
      <c r="J398">
        <v>0</v>
      </c>
      <c r="K398">
        <v>0</v>
      </c>
    </row>
    <row r="399" spans="1:11">
      <c r="A399" s="32">
        <v>41585</v>
      </c>
      <c r="B399" s="55">
        <v>2594521</v>
      </c>
      <c r="C399" s="55">
        <f t="shared" si="6"/>
        <v>1297260.5</v>
      </c>
      <c r="D399" s="55">
        <v>370645.86</v>
      </c>
      <c r="E399" s="55">
        <v>-128956.25</v>
      </c>
      <c r="F399" s="55">
        <v>271038.5</v>
      </c>
      <c r="G399" s="55">
        <v>-153979.88</v>
      </c>
      <c r="H399" s="55">
        <v>84143.5</v>
      </c>
      <c r="I399" s="55">
        <v>542077</v>
      </c>
      <c r="J399" s="55">
        <v>1980198.12</v>
      </c>
      <c r="K399">
        <v>0</v>
      </c>
    </row>
    <row r="400" spans="1:11">
      <c r="A400" s="32">
        <v>41584</v>
      </c>
      <c r="B400" s="55">
        <v>-472859.38</v>
      </c>
      <c r="C400" s="55">
        <f t="shared" si="6"/>
        <v>-236429.69</v>
      </c>
      <c r="D400" s="55">
        <v>-67551.34</v>
      </c>
      <c r="E400">
        <v>0</v>
      </c>
      <c r="F400">
        <v>0</v>
      </c>
      <c r="G400" s="55">
        <v>-307974</v>
      </c>
      <c r="H400" s="55">
        <v>984035.5</v>
      </c>
      <c r="I400">
        <v>0</v>
      </c>
      <c r="J400" s="55">
        <v>-894938.75</v>
      </c>
      <c r="K400" s="55">
        <v>-253982.12</v>
      </c>
    </row>
    <row r="401" spans="1:11">
      <c r="A401" s="32">
        <v>41583</v>
      </c>
      <c r="B401" s="55">
        <v>-1905948.5</v>
      </c>
      <c r="C401" s="55">
        <f t="shared" si="6"/>
        <v>-952974.25</v>
      </c>
      <c r="D401" s="55">
        <v>-272278.36</v>
      </c>
      <c r="E401">
        <v>0</v>
      </c>
      <c r="F401" s="55">
        <v>-128987</v>
      </c>
      <c r="G401" s="55">
        <v>-29001.25</v>
      </c>
      <c r="H401" s="55">
        <v>-315996</v>
      </c>
      <c r="I401" s="55">
        <v>-707973.25</v>
      </c>
      <c r="J401" s="55">
        <v>-1894995</v>
      </c>
      <c r="K401" s="55">
        <v>1171004</v>
      </c>
    </row>
    <row r="402" spans="1:11">
      <c r="A402" s="32">
        <v>41582</v>
      </c>
      <c r="B402" s="55">
        <v>1094557.6200000001</v>
      </c>
      <c r="C402" s="55">
        <f t="shared" si="6"/>
        <v>547278.81000000006</v>
      </c>
      <c r="D402" s="55">
        <v>156365.37</v>
      </c>
      <c r="E402" s="55">
        <v>-179015.5</v>
      </c>
      <c r="F402" s="55">
        <v>145978.87</v>
      </c>
      <c r="G402" s="55">
        <v>495973.62</v>
      </c>
      <c r="H402" s="55">
        <v>983905</v>
      </c>
      <c r="I402" s="55">
        <v>791957.75</v>
      </c>
      <c r="J402" s="55">
        <v>-1665224.38</v>
      </c>
      <c r="K402" s="55">
        <v>520982.25</v>
      </c>
    </row>
    <row r="403" spans="1:11">
      <c r="A403" s="32">
        <v>41579</v>
      </c>
      <c r="B403" s="55">
        <v>-1137118.5</v>
      </c>
      <c r="C403" s="55">
        <f t="shared" si="6"/>
        <v>-568559.25</v>
      </c>
      <c r="D403" s="55">
        <v>-162445.5</v>
      </c>
      <c r="E403">
        <v>0</v>
      </c>
      <c r="F403">
        <v>0</v>
      </c>
      <c r="G403" s="55">
        <v>-279039.5</v>
      </c>
      <c r="H403" s="55">
        <v>-858079</v>
      </c>
      <c r="I403">
        <v>0</v>
      </c>
      <c r="J403">
        <v>0</v>
      </c>
      <c r="K403">
        <v>0</v>
      </c>
    </row>
    <row r="404" spans="1:11">
      <c r="A404" s="32">
        <v>41578</v>
      </c>
      <c r="B404" s="55">
        <v>176827</v>
      </c>
      <c r="C404" s="55">
        <f t="shared" si="6"/>
        <v>88413.5</v>
      </c>
      <c r="D404" s="55">
        <v>25261</v>
      </c>
      <c r="E404" s="55">
        <v>-179065.75</v>
      </c>
      <c r="F404" s="55">
        <v>-279071.75</v>
      </c>
      <c r="G404" s="55">
        <v>-179070.25</v>
      </c>
      <c r="H404" s="55">
        <v>491878.25</v>
      </c>
      <c r="I404" s="55">
        <v>1391911.25</v>
      </c>
      <c r="J404" s="55">
        <v>-1665689.37</v>
      </c>
      <c r="K404" s="55">
        <v>595934.63</v>
      </c>
    </row>
    <row r="405" spans="1:11">
      <c r="A405" s="32">
        <v>41577</v>
      </c>
      <c r="B405" s="55">
        <v>2234719.25</v>
      </c>
      <c r="C405" s="55">
        <f t="shared" si="6"/>
        <v>1117359.625</v>
      </c>
      <c r="D405" s="55">
        <v>319245.61</v>
      </c>
      <c r="E405">
        <v>0</v>
      </c>
      <c r="F405">
        <v>0</v>
      </c>
      <c r="G405" s="55">
        <v>295921.12</v>
      </c>
      <c r="H405" s="55">
        <v>983704</v>
      </c>
      <c r="I405">
        <v>0</v>
      </c>
      <c r="J405" s="55">
        <v>1334183.1299999999</v>
      </c>
      <c r="K405" s="55">
        <v>-379089</v>
      </c>
    </row>
    <row r="406" spans="1:11">
      <c r="A406" s="32">
        <v>41576</v>
      </c>
      <c r="B406" s="55">
        <v>-752173.5</v>
      </c>
      <c r="C406" s="55">
        <f t="shared" si="6"/>
        <v>-376086.75</v>
      </c>
      <c r="D406" s="55">
        <v>-107453.36</v>
      </c>
      <c r="E406">
        <v>0</v>
      </c>
      <c r="F406" s="55">
        <v>-508129.25</v>
      </c>
      <c r="G406" s="55">
        <v>-58127</v>
      </c>
      <c r="H406" s="55">
        <v>-416230</v>
      </c>
      <c r="I406">
        <v>0</v>
      </c>
      <c r="J406" s="55">
        <v>1209376.25</v>
      </c>
      <c r="K406" s="55">
        <v>-979063.5</v>
      </c>
    </row>
    <row r="407" spans="1:11">
      <c r="A407" s="32">
        <v>41575</v>
      </c>
      <c r="B407" s="55">
        <v>210168.88</v>
      </c>
      <c r="C407" s="55">
        <f t="shared" si="6"/>
        <v>105084.44</v>
      </c>
      <c r="D407" s="55">
        <v>30024.13</v>
      </c>
      <c r="E407" s="55">
        <v>170944.75</v>
      </c>
      <c r="F407" s="55">
        <v>295945.13</v>
      </c>
      <c r="G407" s="55">
        <v>320942.5</v>
      </c>
      <c r="H407" s="55">
        <v>491891.75</v>
      </c>
      <c r="I407">
        <v>0</v>
      </c>
      <c r="J407" s="55">
        <v>-290503.75</v>
      </c>
      <c r="K407" s="55">
        <v>-779051.5</v>
      </c>
    </row>
    <row r="408" spans="1:11">
      <c r="A408" s="32">
        <v>41572</v>
      </c>
      <c r="B408" s="55">
        <v>2419317.25</v>
      </c>
      <c r="C408" s="55">
        <f t="shared" si="6"/>
        <v>1209658.625</v>
      </c>
      <c r="D408" s="55">
        <v>345616.75</v>
      </c>
      <c r="E408" s="55">
        <v>-54031.63</v>
      </c>
      <c r="F408" s="55">
        <v>270962.75</v>
      </c>
      <c r="G408" s="55">
        <v>595957.88</v>
      </c>
      <c r="H408" s="55">
        <v>-516138.5</v>
      </c>
      <c r="I408" s="55">
        <v>-458055</v>
      </c>
      <c r="J408" s="55">
        <v>1834659.37</v>
      </c>
      <c r="K408" s="55">
        <v>745962.38</v>
      </c>
    </row>
    <row r="409" spans="1:11">
      <c r="A409" s="32">
        <v>41571</v>
      </c>
      <c r="B409" s="55">
        <v>325725.5</v>
      </c>
      <c r="C409" s="55">
        <f t="shared" si="6"/>
        <v>162862.75</v>
      </c>
      <c r="D409" s="55">
        <v>46532.21</v>
      </c>
      <c r="E409">
        <v>0</v>
      </c>
      <c r="F409">
        <v>0</v>
      </c>
      <c r="G409" s="55">
        <v>-279041</v>
      </c>
      <c r="H409" s="55">
        <v>983818</v>
      </c>
      <c r="I409">
        <v>0</v>
      </c>
      <c r="J409">
        <v>0</v>
      </c>
      <c r="K409" s="55">
        <v>-379051.5</v>
      </c>
    </row>
    <row r="410" spans="1:11">
      <c r="A410" s="32">
        <v>41570</v>
      </c>
      <c r="B410" s="55">
        <v>10021943.5</v>
      </c>
      <c r="C410" s="55">
        <f t="shared" si="6"/>
        <v>5010971.75</v>
      </c>
      <c r="D410" s="55">
        <v>1431706.21</v>
      </c>
      <c r="E410" s="55">
        <v>-204064.62</v>
      </c>
      <c r="F410" s="55">
        <v>145929.37</v>
      </c>
      <c r="G410" s="55">
        <v>1620927.5</v>
      </c>
      <c r="H410" s="55">
        <v>491821.25</v>
      </c>
      <c r="I410" s="55">
        <v>1991827.25</v>
      </c>
      <c r="J410" s="55">
        <v>4729586.87</v>
      </c>
      <c r="K410" s="55">
        <v>1245915.8799999999</v>
      </c>
    </row>
    <row r="411" spans="1:11">
      <c r="A411" s="32">
        <v>41569</v>
      </c>
      <c r="B411" s="55">
        <v>-2044969.63</v>
      </c>
      <c r="C411" s="55">
        <f t="shared" si="6"/>
        <v>-1022484.8149999999</v>
      </c>
      <c r="D411" s="55">
        <v>-292138.52</v>
      </c>
      <c r="E411">
        <v>0</v>
      </c>
      <c r="F411">
        <v>0</v>
      </c>
      <c r="G411" s="55">
        <v>-204082.63</v>
      </c>
      <c r="H411" s="55">
        <v>-8187.75</v>
      </c>
      <c r="I411" s="55">
        <v>-408177.25</v>
      </c>
      <c r="J411" s="55">
        <v>-1145430</v>
      </c>
      <c r="K411" s="55">
        <v>-279092</v>
      </c>
    </row>
    <row r="412" spans="1:11">
      <c r="A412" s="32">
        <v>41568</v>
      </c>
      <c r="B412" s="55">
        <v>41796.5</v>
      </c>
      <c r="C412" s="55">
        <f t="shared" si="6"/>
        <v>20898.25</v>
      </c>
      <c r="D412" s="55">
        <v>5970.93</v>
      </c>
      <c r="E412">
        <v>0</v>
      </c>
      <c r="F412">
        <v>0</v>
      </c>
      <c r="G412">
        <v>0</v>
      </c>
      <c r="H412">
        <v>0</v>
      </c>
      <c r="I412" s="55">
        <v>41796.5</v>
      </c>
      <c r="J412">
        <v>0</v>
      </c>
      <c r="K412">
        <v>0</v>
      </c>
    </row>
    <row r="413" spans="1:11">
      <c r="A413" s="32">
        <v>41565</v>
      </c>
      <c r="B413" s="55">
        <v>-2203619.25</v>
      </c>
      <c r="C413" s="55">
        <f t="shared" si="6"/>
        <v>-1101809.625</v>
      </c>
      <c r="D413" s="55">
        <v>-314802.75</v>
      </c>
      <c r="E413">
        <v>0</v>
      </c>
      <c r="F413">
        <v>0</v>
      </c>
      <c r="G413">
        <v>0</v>
      </c>
      <c r="H413">
        <v>0</v>
      </c>
      <c r="I413" s="55">
        <v>-308174.25</v>
      </c>
      <c r="J413" s="55">
        <v>-1895445</v>
      </c>
      <c r="K413">
        <v>0</v>
      </c>
    </row>
    <row r="414" spans="1:11">
      <c r="A414" s="32">
        <v>41564</v>
      </c>
      <c r="B414" s="55">
        <v>-548916.5</v>
      </c>
      <c r="C414" s="55">
        <f t="shared" si="6"/>
        <v>-274458.25</v>
      </c>
      <c r="D414" s="55">
        <v>-78416.639999999999</v>
      </c>
      <c r="E414" s="55">
        <v>-229086.75</v>
      </c>
      <c r="F414" s="55">
        <v>-204087.87</v>
      </c>
      <c r="G414" s="55">
        <v>-254071.37</v>
      </c>
      <c r="H414" s="55">
        <v>-358145</v>
      </c>
      <c r="I414" s="55">
        <v>141852</v>
      </c>
      <c r="J414" s="55">
        <v>354622.5</v>
      </c>
      <c r="K414">
        <v>0</v>
      </c>
    </row>
    <row r="415" spans="1:11">
      <c r="A415" s="32">
        <v>41563</v>
      </c>
      <c r="B415" s="55">
        <v>4909914.62</v>
      </c>
      <c r="C415" s="55">
        <f t="shared" si="6"/>
        <v>2454957.31</v>
      </c>
      <c r="D415" s="55">
        <v>701416.37</v>
      </c>
      <c r="E415">
        <v>0</v>
      </c>
      <c r="F415" s="55">
        <v>-79073.25</v>
      </c>
      <c r="G415" s="55">
        <v>295932.37</v>
      </c>
      <c r="H415" s="55">
        <v>983743</v>
      </c>
      <c r="I415">
        <v>0</v>
      </c>
      <c r="J415" s="55">
        <v>3709312.5</v>
      </c>
      <c r="K415">
        <v>0</v>
      </c>
    </row>
    <row r="416" spans="1:11">
      <c r="A416" s="32">
        <v>41562</v>
      </c>
      <c r="B416" s="55">
        <v>918211.87</v>
      </c>
      <c r="C416" s="55">
        <f t="shared" si="6"/>
        <v>459105.935</v>
      </c>
      <c r="D416" s="55">
        <v>131173.12</v>
      </c>
      <c r="E416" s="55">
        <v>-154050.38</v>
      </c>
      <c r="F416" s="55">
        <v>-279050</v>
      </c>
      <c r="G416" s="55">
        <v>-304050.38</v>
      </c>
      <c r="H416" s="55">
        <v>983756.5</v>
      </c>
      <c r="I416" s="55">
        <v>-558104.5</v>
      </c>
      <c r="J416" s="55">
        <v>1229710.6299999999</v>
      </c>
      <c r="K416">
        <v>0</v>
      </c>
    </row>
    <row r="417" spans="1:11">
      <c r="A417" s="32">
        <v>41561</v>
      </c>
      <c r="B417" s="55">
        <v>-3315206.38</v>
      </c>
      <c r="C417" s="55">
        <f t="shared" si="6"/>
        <v>-1657603.19</v>
      </c>
      <c r="D417" s="55">
        <v>-473600.91</v>
      </c>
      <c r="E417">
        <v>0</v>
      </c>
      <c r="F417">
        <v>0</v>
      </c>
      <c r="G417" s="55">
        <v>-204021.88</v>
      </c>
      <c r="H417" s="55">
        <v>-1216084.5</v>
      </c>
      <c r="I417">
        <v>0</v>
      </c>
      <c r="J417" s="55">
        <v>-1895100</v>
      </c>
      <c r="K417">
        <v>0</v>
      </c>
    </row>
    <row r="418" spans="1:11">
      <c r="A418" s="32">
        <v>41558</v>
      </c>
      <c r="B418" s="55">
        <v>-1294011.1299999999</v>
      </c>
      <c r="C418" s="55">
        <f t="shared" si="6"/>
        <v>-647005.56499999994</v>
      </c>
      <c r="D418" s="55">
        <v>-184858.73</v>
      </c>
      <c r="E418" s="55">
        <v>-328984.75</v>
      </c>
      <c r="F418" s="55">
        <v>95986.38</v>
      </c>
      <c r="G418" s="55">
        <v>66997.119999999995</v>
      </c>
      <c r="H418" s="55">
        <v>-765986.25</v>
      </c>
      <c r="I418" s="55">
        <v>1091978.75</v>
      </c>
      <c r="J418">
        <v>0</v>
      </c>
      <c r="K418" s="55">
        <v>-1454002.38</v>
      </c>
    </row>
    <row r="419" spans="1:11">
      <c r="A419" s="32">
        <v>41557</v>
      </c>
      <c r="B419" s="55">
        <v>-2488464.63</v>
      </c>
      <c r="C419" s="55">
        <f t="shared" si="6"/>
        <v>-1244232.3149999999</v>
      </c>
      <c r="D419" s="55">
        <v>-355494.95</v>
      </c>
      <c r="E419">
        <v>0</v>
      </c>
      <c r="F419">
        <v>0</v>
      </c>
      <c r="G419" s="55">
        <v>-53962.63</v>
      </c>
      <c r="H419" s="55">
        <v>984125.5</v>
      </c>
      <c r="I419">
        <v>0</v>
      </c>
      <c r="J419" s="55">
        <v>-2789667.5</v>
      </c>
      <c r="K419" s="55">
        <v>-628960</v>
      </c>
    </row>
    <row r="420" spans="1:11">
      <c r="A420" s="32">
        <v>41555</v>
      </c>
      <c r="B420" s="55">
        <v>5221274.75</v>
      </c>
      <c r="C420" s="55">
        <f t="shared" si="6"/>
        <v>2610637.375</v>
      </c>
      <c r="D420" s="55">
        <v>745896.39</v>
      </c>
      <c r="E420">
        <v>0</v>
      </c>
      <c r="F420" s="55">
        <v>-78929.25</v>
      </c>
      <c r="G420" s="55">
        <v>367107.37</v>
      </c>
      <c r="H420" s="55">
        <v>984274</v>
      </c>
      <c r="I420" s="55">
        <v>192142.25</v>
      </c>
      <c r="J420" s="55">
        <v>4710632.5</v>
      </c>
      <c r="K420" s="55">
        <v>-953952.12</v>
      </c>
    </row>
    <row r="421" spans="1:11">
      <c r="A421" s="32">
        <v>41554</v>
      </c>
      <c r="B421" s="55">
        <v>855257.75</v>
      </c>
      <c r="C421" s="55">
        <f t="shared" si="6"/>
        <v>427628.875</v>
      </c>
      <c r="D421" s="55">
        <v>122179.68</v>
      </c>
      <c r="E421">
        <v>0</v>
      </c>
      <c r="F421">
        <v>0</v>
      </c>
      <c r="G421" s="55">
        <v>-128947.25</v>
      </c>
      <c r="H421" s="55">
        <v>984205</v>
      </c>
      <c r="I421">
        <v>0</v>
      </c>
      <c r="J421">
        <v>0</v>
      </c>
      <c r="K421">
        <v>0</v>
      </c>
    </row>
    <row r="422" spans="1:11">
      <c r="A422" s="32">
        <v>41551</v>
      </c>
      <c r="B422" s="55">
        <v>-460430.75</v>
      </c>
      <c r="C422" s="55">
        <f t="shared" si="6"/>
        <v>-230215.375</v>
      </c>
      <c r="D422" s="55">
        <v>-65775.820000000007</v>
      </c>
      <c r="E422" s="55">
        <v>-203930.37</v>
      </c>
      <c r="F422" s="55">
        <v>-3937.87</v>
      </c>
      <c r="G422" s="55">
        <v>421056.5</v>
      </c>
      <c r="H422" s="55">
        <v>-415753</v>
      </c>
      <c r="I422" s="55">
        <v>-257866</v>
      </c>
      <c r="J422">
        <v>0</v>
      </c>
      <c r="K422">
        <v>0</v>
      </c>
    </row>
    <row r="423" spans="1:11">
      <c r="A423" s="32">
        <v>41549</v>
      </c>
      <c r="B423" s="55">
        <v>1631367.25</v>
      </c>
      <c r="C423" s="55">
        <f t="shared" si="6"/>
        <v>815683.625</v>
      </c>
      <c r="D423" s="55">
        <v>233052.46</v>
      </c>
      <c r="E423" s="55">
        <v>-228978.75</v>
      </c>
      <c r="F423">
        <v>0</v>
      </c>
      <c r="G423" s="55">
        <v>-253969.38</v>
      </c>
      <c r="H423" s="55">
        <v>492076.25</v>
      </c>
      <c r="I423" s="55">
        <v>-607955.25</v>
      </c>
      <c r="J423" s="55">
        <v>2230194.37</v>
      </c>
      <c r="K423">
        <v>0</v>
      </c>
    </row>
    <row r="424" spans="1:11">
      <c r="A424" s="32">
        <v>41548</v>
      </c>
      <c r="B424" s="55">
        <v>5727418.8799999999</v>
      </c>
      <c r="C424" s="55">
        <f t="shared" si="6"/>
        <v>2863709.44</v>
      </c>
      <c r="D424" s="55">
        <v>818202.7</v>
      </c>
      <c r="E424" s="55">
        <v>-28974.25</v>
      </c>
      <c r="F424" s="55">
        <v>-128963</v>
      </c>
      <c r="G424" s="55">
        <v>921041.5</v>
      </c>
      <c r="H424" s="55">
        <v>984154</v>
      </c>
      <c r="I424">
        <v>0</v>
      </c>
      <c r="J424" s="55">
        <v>3980160.63</v>
      </c>
      <c r="K424">
        <v>0</v>
      </c>
    </row>
    <row r="425" spans="1:11">
      <c r="A425" s="32">
        <v>41547</v>
      </c>
      <c r="B425" s="55">
        <v>909165.62</v>
      </c>
      <c r="C425" s="55">
        <f t="shared" si="6"/>
        <v>454582.81</v>
      </c>
      <c r="D425" s="55">
        <v>129880.8</v>
      </c>
      <c r="E425" s="55">
        <v>21053.5</v>
      </c>
      <c r="F425" s="55">
        <v>21053.5</v>
      </c>
      <c r="G425" s="55">
        <v>-107913.25</v>
      </c>
      <c r="H425" s="55">
        <v>984218.5</v>
      </c>
      <c r="I425" s="55">
        <v>-715816</v>
      </c>
      <c r="J425" s="55">
        <v>1085510.6299999999</v>
      </c>
      <c r="K425" s="55">
        <v>-378941.25</v>
      </c>
    </row>
    <row r="426" spans="1:11">
      <c r="A426" s="32">
        <v>41544</v>
      </c>
      <c r="B426" s="55">
        <v>-2523862.75</v>
      </c>
      <c r="C426" s="55">
        <f t="shared" si="6"/>
        <v>-1261931.375</v>
      </c>
      <c r="D426" s="55">
        <v>-360551.82</v>
      </c>
      <c r="E426">
        <v>0</v>
      </c>
      <c r="F426">
        <v>0</v>
      </c>
      <c r="G426" s="55">
        <v>-203976.13</v>
      </c>
      <c r="H426" s="55">
        <v>-2115906</v>
      </c>
      <c r="I426">
        <v>0</v>
      </c>
      <c r="J426">
        <v>0</v>
      </c>
      <c r="K426" s="55">
        <v>-203980.63</v>
      </c>
    </row>
    <row r="427" spans="1:11">
      <c r="A427" s="32">
        <v>41543</v>
      </c>
      <c r="B427" s="55">
        <v>2131425.75</v>
      </c>
      <c r="C427" s="55">
        <f t="shared" si="6"/>
        <v>1065712.875</v>
      </c>
      <c r="D427" s="55">
        <v>304489.39</v>
      </c>
      <c r="E427">
        <v>0</v>
      </c>
      <c r="F427" s="55">
        <v>-278960.75</v>
      </c>
      <c r="G427" s="55">
        <v>-28956.25</v>
      </c>
      <c r="H427" s="55">
        <v>-665827.25</v>
      </c>
      <c r="I427">
        <v>0</v>
      </c>
      <c r="J427" s="55">
        <v>3105170</v>
      </c>
      <c r="K427">
        <v>0</v>
      </c>
    </row>
    <row r="428" spans="1:11">
      <c r="A428" s="32">
        <v>41542</v>
      </c>
      <c r="B428" s="55">
        <v>3932819.88</v>
      </c>
      <c r="C428" s="55">
        <f t="shared" si="6"/>
        <v>1966409.94</v>
      </c>
      <c r="D428" s="55">
        <v>561831.41</v>
      </c>
      <c r="E428" s="55">
        <v>-153943.88</v>
      </c>
      <c r="F428" s="55">
        <v>121049.75</v>
      </c>
      <c r="G428" s="55">
        <v>-228968.25</v>
      </c>
      <c r="H428" s="55">
        <v>984181</v>
      </c>
      <c r="I428">
        <v>0</v>
      </c>
      <c r="J428" s="55">
        <v>3210501.25</v>
      </c>
      <c r="K428">
        <v>0</v>
      </c>
    </row>
    <row r="429" spans="1:11">
      <c r="A429" s="32">
        <v>41541</v>
      </c>
      <c r="B429" s="55">
        <v>-2026339.75</v>
      </c>
      <c r="C429" s="55">
        <f t="shared" si="6"/>
        <v>-1013169.875</v>
      </c>
      <c r="D429" s="55">
        <v>-289477.11</v>
      </c>
      <c r="E429" s="55">
        <v>-228947.25</v>
      </c>
      <c r="F429" s="55">
        <v>-278952.5</v>
      </c>
      <c r="G429" s="55">
        <v>-103949.88</v>
      </c>
      <c r="H429" s="55">
        <v>984194.5</v>
      </c>
      <c r="I429">
        <v>0</v>
      </c>
      <c r="J429" s="55">
        <v>-1894721.25</v>
      </c>
      <c r="K429" s="55">
        <v>-503963.37</v>
      </c>
    </row>
    <row r="430" spans="1:11">
      <c r="A430" s="32">
        <v>41540</v>
      </c>
      <c r="B430" s="55">
        <v>3279980.63</v>
      </c>
      <c r="C430" s="55">
        <f t="shared" si="6"/>
        <v>1639990.3149999999</v>
      </c>
      <c r="D430" s="55">
        <v>468568.66</v>
      </c>
      <c r="E430" s="55">
        <v>-203989.62</v>
      </c>
      <c r="F430" s="55">
        <v>-332924.88</v>
      </c>
      <c r="G430" s="55">
        <v>267067.63</v>
      </c>
      <c r="H430" s="55">
        <v>984208</v>
      </c>
      <c r="I430" s="55">
        <v>-315877.5</v>
      </c>
      <c r="J430" s="55">
        <v>4335458.13</v>
      </c>
      <c r="K430" s="55">
        <v>-1453961.13</v>
      </c>
    </row>
    <row r="431" spans="1:11">
      <c r="A431" s="32">
        <v>41534</v>
      </c>
      <c r="B431" s="55">
        <v>-2050302.25</v>
      </c>
      <c r="C431" s="55">
        <f t="shared" si="6"/>
        <v>-1025151.125</v>
      </c>
      <c r="D431" s="55">
        <v>-292900.32</v>
      </c>
      <c r="E431" s="55">
        <v>-203955.87</v>
      </c>
      <c r="F431" s="55">
        <v>46036.63</v>
      </c>
      <c r="G431" s="55">
        <v>146029.88</v>
      </c>
      <c r="H431" s="55">
        <v>-415850.5</v>
      </c>
      <c r="I431" s="55">
        <v>292073.25</v>
      </c>
      <c r="J431" s="55">
        <v>-1914635.62</v>
      </c>
      <c r="K431">
        <v>0</v>
      </c>
    </row>
    <row r="432" spans="1:11">
      <c r="A432" s="32">
        <v>41533</v>
      </c>
      <c r="B432" s="55">
        <v>-1380973.62</v>
      </c>
      <c r="C432" s="55">
        <f t="shared" si="6"/>
        <v>-690486.81</v>
      </c>
      <c r="D432" s="55">
        <v>-197281.95</v>
      </c>
      <c r="E432" s="55">
        <v>-53995.62</v>
      </c>
      <c r="F432" s="55">
        <v>-53995.62</v>
      </c>
      <c r="G432" s="55">
        <v>-53995.62</v>
      </c>
      <c r="H432" s="55">
        <v>984007</v>
      </c>
      <c r="I432" s="55">
        <v>-307991.25</v>
      </c>
      <c r="J432" s="55">
        <v>-1895002.5</v>
      </c>
      <c r="K432">
        <v>0</v>
      </c>
    </row>
    <row r="433" spans="1:11">
      <c r="A433" s="32">
        <v>41530</v>
      </c>
      <c r="B433" s="55">
        <v>2928692.25</v>
      </c>
      <c r="C433" s="55">
        <f t="shared" si="6"/>
        <v>1464346.125</v>
      </c>
      <c r="D433" s="55">
        <v>418384.61</v>
      </c>
      <c r="E433">
        <v>0</v>
      </c>
      <c r="F433">
        <v>0</v>
      </c>
      <c r="G433" s="55">
        <v>-182912.88</v>
      </c>
      <c r="H433" s="55">
        <v>984154</v>
      </c>
      <c r="I433" s="55">
        <v>42083</v>
      </c>
      <c r="J433" s="55">
        <v>2085368.13</v>
      </c>
      <c r="K433">
        <v>0</v>
      </c>
    </row>
    <row r="434" spans="1:11">
      <c r="A434" s="32">
        <v>41529</v>
      </c>
      <c r="B434" s="55">
        <v>-4236829</v>
      </c>
      <c r="C434" s="55">
        <f t="shared" si="6"/>
        <v>-2118414.5</v>
      </c>
      <c r="D434" s="55">
        <v>-605261.29</v>
      </c>
      <c r="E434" s="55">
        <v>246036.63</v>
      </c>
      <c r="F434" s="55">
        <v>-228945</v>
      </c>
      <c r="G434" s="55">
        <v>-307881</v>
      </c>
      <c r="H434" s="55">
        <v>-415792</v>
      </c>
      <c r="I434" s="55">
        <v>-1365788.25</v>
      </c>
      <c r="J434" s="55">
        <v>-2164459.37</v>
      </c>
      <c r="K434">
        <v>0</v>
      </c>
    </row>
    <row r="435" spans="1:11">
      <c r="A435" s="32">
        <v>41528</v>
      </c>
      <c r="B435" s="55">
        <v>-4879937.87</v>
      </c>
      <c r="C435" s="55">
        <f t="shared" si="6"/>
        <v>-2439968.9350000001</v>
      </c>
      <c r="D435" s="55">
        <v>-697133.98</v>
      </c>
      <c r="E435">
        <v>0</v>
      </c>
      <c r="F435" s="55">
        <v>-178929.25</v>
      </c>
      <c r="G435" s="55">
        <v>-232847.62</v>
      </c>
      <c r="H435" s="55">
        <v>-1765686.25</v>
      </c>
      <c r="I435" s="55">
        <v>-807854.75</v>
      </c>
      <c r="J435" s="55">
        <v>-1894620</v>
      </c>
      <c r="K435">
        <v>0</v>
      </c>
    </row>
    <row r="436" spans="1:11">
      <c r="A436" s="32">
        <v>41527</v>
      </c>
      <c r="B436" s="55">
        <v>5066545</v>
      </c>
      <c r="C436" s="55">
        <f t="shared" si="6"/>
        <v>2533272.5</v>
      </c>
      <c r="D436" s="55">
        <v>723792.14</v>
      </c>
      <c r="E436" s="55">
        <v>196098.13</v>
      </c>
      <c r="F436" s="55">
        <v>421103.75</v>
      </c>
      <c r="G436" s="55">
        <v>-282772.62</v>
      </c>
      <c r="H436" s="55">
        <v>984430</v>
      </c>
      <c r="I436" s="55">
        <v>142189.5</v>
      </c>
      <c r="J436" s="55">
        <v>3605496.25</v>
      </c>
      <c r="K436">
        <v>0</v>
      </c>
    </row>
    <row r="437" spans="1:11">
      <c r="A437" s="32">
        <v>41526</v>
      </c>
      <c r="B437" s="55">
        <v>-29130.880000000001</v>
      </c>
      <c r="C437" s="55">
        <f t="shared" si="6"/>
        <v>-14565.44</v>
      </c>
      <c r="D437" s="55">
        <v>-4161.55</v>
      </c>
      <c r="E437" s="55">
        <v>-203868.88</v>
      </c>
      <c r="F437" s="55">
        <v>-53861.37</v>
      </c>
      <c r="G437" s="55">
        <v>71138.25</v>
      </c>
      <c r="H437" s="55">
        <v>-365473.25</v>
      </c>
      <c r="I437" s="55">
        <v>-457732.5</v>
      </c>
      <c r="J437" s="55">
        <v>980666.87</v>
      </c>
      <c r="K437">
        <v>0</v>
      </c>
    </row>
    <row r="438" spans="1:11">
      <c r="A438" s="32">
        <v>41523</v>
      </c>
      <c r="B438" s="55">
        <v>-351858.25</v>
      </c>
      <c r="C438" s="55">
        <f t="shared" si="6"/>
        <v>-175929.125</v>
      </c>
      <c r="D438" s="55">
        <v>-50265.46</v>
      </c>
      <c r="E438">
        <v>0</v>
      </c>
      <c r="F438" s="55">
        <v>46152.13</v>
      </c>
      <c r="G438" s="55">
        <v>-82672.87</v>
      </c>
      <c r="H438" s="55">
        <v>-315337.5</v>
      </c>
      <c r="I438">
        <v>0</v>
      </c>
      <c r="J438">
        <v>0</v>
      </c>
      <c r="K438">
        <v>0</v>
      </c>
    </row>
    <row r="439" spans="1:11">
      <c r="A439" s="32">
        <v>41522</v>
      </c>
      <c r="B439" s="55">
        <v>841127.12</v>
      </c>
      <c r="C439" s="55">
        <f t="shared" si="6"/>
        <v>420563.56</v>
      </c>
      <c r="D439" s="55">
        <v>120161.02</v>
      </c>
      <c r="E439" s="55">
        <v>596179.13</v>
      </c>
      <c r="F439" s="55">
        <v>271175</v>
      </c>
      <c r="G439" s="55">
        <v>17375.87</v>
      </c>
      <c r="H439" s="55">
        <v>-565236.25</v>
      </c>
      <c r="I439" s="55">
        <v>684754</v>
      </c>
      <c r="J439" s="55">
        <v>-163120.63</v>
      </c>
      <c r="K439">
        <v>0</v>
      </c>
    </row>
    <row r="440" spans="1:11">
      <c r="A440" s="32">
        <v>41521</v>
      </c>
      <c r="B440" s="55">
        <v>-967907.25</v>
      </c>
      <c r="C440" s="55">
        <f t="shared" si="6"/>
        <v>-483953.625</v>
      </c>
      <c r="D440" s="55">
        <v>-138272.46</v>
      </c>
      <c r="E440" s="55">
        <v>-203763.13</v>
      </c>
      <c r="F440" s="55">
        <v>-153768.38</v>
      </c>
      <c r="G440" s="55">
        <v>-357547.25</v>
      </c>
      <c r="H440" s="55">
        <v>-215097.5</v>
      </c>
      <c r="I440" s="55">
        <v>-1065080.25</v>
      </c>
      <c r="J440" s="55">
        <v>1606130</v>
      </c>
      <c r="K440" s="55">
        <v>-578780.75</v>
      </c>
    </row>
    <row r="441" spans="1:11">
      <c r="A441" s="32">
        <v>41520</v>
      </c>
      <c r="B441" s="55">
        <v>-2222107.63</v>
      </c>
      <c r="C441" s="55">
        <f t="shared" si="6"/>
        <v>-1111053.8149999999</v>
      </c>
      <c r="D441" s="55">
        <v>-317443.95</v>
      </c>
      <c r="E441" s="55">
        <v>-203802.87</v>
      </c>
      <c r="F441" s="55">
        <v>-278792</v>
      </c>
      <c r="G441" s="55">
        <v>21204.25</v>
      </c>
      <c r="H441" s="55">
        <v>984823</v>
      </c>
      <c r="I441" s="55">
        <v>-457597.5</v>
      </c>
      <c r="J441" s="55">
        <v>-2287942.5</v>
      </c>
      <c r="K441">
        <v>0</v>
      </c>
    </row>
    <row r="442" spans="1:11">
      <c r="A442" s="32">
        <v>41519</v>
      </c>
      <c r="B442" s="55">
        <v>1549365.88</v>
      </c>
      <c r="C442" s="55">
        <f t="shared" si="6"/>
        <v>774682.94</v>
      </c>
      <c r="D442" s="55">
        <v>221337.98</v>
      </c>
      <c r="E442" s="55">
        <v>-178789</v>
      </c>
      <c r="F442" s="55">
        <v>-3781.87</v>
      </c>
      <c r="G442" s="55">
        <v>-78774.75</v>
      </c>
      <c r="H442" s="55">
        <v>984883</v>
      </c>
      <c r="I442" s="55">
        <v>42432.5</v>
      </c>
      <c r="J442" s="55">
        <v>587171.87</v>
      </c>
      <c r="K442" s="55">
        <v>196224.12</v>
      </c>
    </row>
    <row r="443" spans="1:11">
      <c r="A443" s="32">
        <v>41516</v>
      </c>
      <c r="B443" s="55">
        <v>569915.25</v>
      </c>
      <c r="C443" s="55">
        <f t="shared" si="6"/>
        <v>284957.625</v>
      </c>
      <c r="D443" s="55">
        <v>81416.460000000006</v>
      </c>
      <c r="E443">
        <v>0</v>
      </c>
      <c r="F443" s="55">
        <v>-278761.25</v>
      </c>
      <c r="G443" s="55">
        <v>-357506</v>
      </c>
      <c r="H443" s="55">
        <v>984949</v>
      </c>
      <c r="I443">
        <v>0</v>
      </c>
      <c r="J443">
        <v>0</v>
      </c>
      <c r="K443" s="55">
        <v>221233.5</v>
      </c>
    </row>
    <row r="444" spans="1:11">
      <c r="A444" s="32">
        <v>41515</v>
      </c>
      <c r="B444" s="55">
        <v>11894175.630000001</v>
      </c>
      <c r="C444" s="55">
        <f t="shared" si="6"/>
        <v>5947087.8150000004</v>
      </c>
      <c r="D444" s="55">
        <v>1699167.95</v>
      </c>
      <c r="E444" s="55">
        <v>1171269.5</v>
      </c>
      <c r="F444" s="55">
        <v>1421276.25</v>
      </c>
      <c r="G444" s="55">
        <v>-78708</v>
      </c>
      <c r="H444" s="55">
        <v>-464892.75</v>
      </c>
      <c r="I444" s="55">
        <v>2342548</v>
      </c>
      <c r="J444" s="55">
        <v>5481405.6299999999</v>
      </c>
      <c r="K444" s="55">
        <v>2021277</v>
      </c>
    </row>
    <row r="445" spans="1:11">
      <c r="A445" s="32">
        <v>41514</v>
      </c>
      <c r="B445" s="55">
        <v>-322559.75</v>
      </c>
      <c r="C445" s="55">
        <f t="shared" si="6"/>
        <v>-161279.875</v>
      </c>
      <c r="D445" s="55">
        <v>-46079.96</v>
      </c>
      <c r="E445" s="55">
        <v>-328642.75</v>
      </c>
      <c r="F445">
        <v>0</v>
      </c>
      <c r="G445" s="55">
        <v>-228651</v>
      </c>
      <c r="H445" s="55">
        <v>-514646</v>
      </c>
      <c r="I445" s="55">
        <v>-357327.5</v>
      </c>
      <c r="J445" s="55">
        <v>1106707.5</v>
      </c>
      <c r="K445">
        <v>0</v>
      </c>
    </row>
    <row r="446" spans="1:11">
      <c r="A446" s="32">
        <v>41513</v>
      </c>
      <c r="B446" s="55">
        <v>927878.75</v>
      </c>
      <c r="C446" s="55">
        <f t="shared" si="6"/>
        <v>463939.375</v>
      </c>
      <c r="D446" s="55">
        <v>132554.10999999999</v>
      </c>
      <c r="E446">
        <v>0</v>
      </c>
      <c r="F446">
        <v>0</v>
      </c>
      <c r="G446" s="55">
        <v>-53689.63</v>
      </c>
      <c r="H446" s="55">
        <v>985243</v>
      </c>
      <c r="I446">
        <v>0</v>
      </c>
      <c r="J446">
        <v>0</v>
      </c>
      <c r="K446" s="55">
        <v>-3674.62</v>
      </c>
    </row>
    <row r="447" spans="1:11">
      <c r="A447" s="32">
        <v>41512</v>
      </c>
      <c r="B447" s="55">
        <v>5827186.75</v>
      </c>
      <c r="C447" s="55">
        <f t="shared" si="6"/>
        <v>2913593.375</v>
      </c>
      <c r="D447" s="55">
        <v>832455.25</v>
      </c>
      <c r="E447" s="55">
        <v>446319.37</v>
      </c>
      <c r="F447" s="55">
        <v>-278661.5</v>
      </c>
      <c r="G447" s="55">
        <v>-53670.879999999997</v>
      </c>
      <c r="H447" s="55">
        <v>492647.75</v>
      </c>
      <c r="I447" s="55">
        <v>-257374</v>
      </c>
      <c r="J447" s="55">
        <v>4481600.62</v>
      </c>
      <c r="K447" s="55">
        <v>996325.38</v>
      </c>
    </row>
    <row r="448" spans="1:11">
      <c r="A448" s="32">
        <v>41509</v>
      </c>
      <c r="B448" s="55">
        <v>341523.5</v>
      </c>
      <c r="C448" s="55">
        <f t="shared" si="6"/>
        <v>170761.75</v>
      </c>
      <c r="D448" s="55">
        <v>48789.07</v>
      </c>
      <c r="E448" s="55">
        <v>271361.75</v>
      </c>
      <c r="F448" s="55">
        <v>396358.38</v>
      </c>
      <c r="G448" s="55">
        <v>142749</v>
      </c>
      <c r="H448" s="55">
        <v>-514496</v>
      </c>
      <c r="I448" s="55">
        <v>335465.75</v>
      </c>
      <c r="J448" s="55">
        <v>-1286277.5</v>
      </c>
      <c r="K448" s="55">
        <v>996362.13</v>
      </c>
    </row>
    <row r="449" spans="1:11">
      <c r="A449" s="32">
        <v>41508</v>
      </c>
      <c r="B449" s="55">
        <v>1996125.62</v>
      </c>
      <c r="C449" s="55">
        <f t="shared" si="6"/>
        <v>998062.81</v>
      </c>
      <c r="D449" s="55">
        <v>285160.8</v>
      </c>
      <c r="E449" s="55">
        <v>246406.37</v>
      </c>
      <c r="F449" s="55">
        <v>-278598.5</v>
      </c>
      <c r="G449" s="55">
        <v>21409.75</v>
      </c>
      <c r="H449" s="55">
        <v>985616.5</v>
      </c>
      <c r="I449" s="55">
        <v>-857170</v>
      </c>
      <c r="J449" s="55">
        <v>1982061.87</v>
      </c>
      <c r="K449" s="55">
        <v>-103600.38</v>
      </c>
    </row>
    <row r="450" spans="1:11">
      <c r="A450" s="32">
        <v>41507</v>
      </c>
      <c r="B450" s="55">
        <v>227300</v>
      </c>
      <c r="C450" s="55">
        <f t="shared" si="6"/>
        <v>113650</v>
      </c>
      <c r="D450" s="55">
        <v>32471.43</v>
      </c>
      <c r="E450" s="55">
        <v>221352</v>
      </c>
      <c r="F450" s="55">
        <v>696350.13</v>
      </c>
      <c r="G450" s="55">
        <v>-28673.5</v>
      </c>
      <c r="H450" s="55">
        <v>-464693.25</v>
      </c>
      <c r="I450">
        <v>0</v>
      </c>
      <c r="J450" s="55">
        <v>-1893378.75</v>
      </c>
      <c r="K450" s="55">
        <v>1696343.37</v>
      </c>
    </row>
    <row r="451" spans="1:11">
      <c r="A451" s="32">
        <v>41506</v>
      </c>
      <c r="B451" s="55">
        <v>3230339.37</v>
      </c>
      <c r="C451" s="55">
        <f t="shared" si="6"/>
        <v>1615169.6850000001</v>
      </c>
      <c r="D451" s="55">
        <v>461477.05</v>
      </c>
      <c r="E451" s="55">
        <v>396296.12</v>
      </c>
      <c r="F451" s="55">
        <v>-53712.88</v>
      </c>
      <c r="G451" s="55">
        <v>217567.12</v>
      </c>
      <c r="H451" s="55">
        <v>985058.5</v>
      </c>
      <c r="I451" s="55">
        <v>1685130.5</v>
      </c>
      <c r="J451">
        <v>0</v>
      </c>
      <c r="K451">
        <v>0</v>
      </c>
    </row>
    <row r="452" spans="1:11">
      <c r="A452" s="32">
        <v>41505</v>
      </c>
      <c r="B452" s="55">
        <v>-893641.25</v>
      </c>
      <c r="C452" s="55">
        <f t="shared" si="6"/>
        <v>-446820.625</v>
      </c>
      <c r="D452" s="55">
        <v>-127663.03999999999</v>
      </c>
      <c r="E452">
        <v>0</v>
      </c>
      <c r="F452" s="55">
        <v>-278721.5</v>
      </c>
      <c r="G452" s="55">
        <v>-303720.38</v>
      </c>
      <c r="H452" s="55">
        <v>-57470</v>
      </c>
      <c r="I452">
        <v>0</v>
      </c>
      <c r="J452">
        <v>0</v>
      </c>
      <c r="K452" s="55">
        <v>-253729.37</v>
      </c>
    </row>
    <row r="453" spans="1:11">
      <c r="A453" s="32">
        <v>41502</v>
      </c>
      <c r="B453" s="55">
        <v>201680.88</v>
      </c>
      <c r="C453" s="55">
        <f t="shared" si="6"/>
        <v>100840.44</v>
      </c>
      <c r="D453" s="55">
        <v>28811.55</v>
      </c>
      <c r="E453" s="55">
        <v>-153707.63</v>
      </c>
      <c r="F453" s="55">
        <v>-153707.63</v>
      </c>
      <c r="G453" s="55">
        <v>-57437</v>
      </c>
      <c r="H453" s="55">
        <v>-614868</v>
      </c>
      <c r="I453" s="55">
        <v>-664870.25</v>
      </c>
      <c r="J453">
        <v>0</v>
      </c>
      <c r="K453" s="55">
        <v>1846271.38</v>
      </c>
    </row>
    <row r="454" spans="1:11">
      <c r="A454" s="32">
        <v>41500</v>
      </c>
      <c r="B454" s="55">
        <v>-43651.75</v>
      </c>
      <c r="C454" s="55">
        <f t="shared" si="6"/>
        <v>-21825.875</v>
      </c>
      <c r="D454" s="55">
        <v>-6235.96</v>
      </c>
      <c r="E454">
        <v>0</v>
      </c>
      <c r="F454" s="55">
        <v>71259.75</v>
      </c>
      <c r="G454" s="55">
        <v>-3730.87</v>
      </c>
      <c r="H454" s="55">
        <v>-807449.75</v>
      </c>
      <c r="I454">
        <v>0</v>
      </c>
      <c r="J454">
        <v>0</v>
      </c>
      <c r="K454" s="55">
        <v>696269.12</v>
      </c>
    </row>
    <row r="455" spans="1:11">
      <c r="A455" s="32">
        <v>41499</v>
      </c>
      <c r="B455" s="55">
        <v>3951260.38</v>
      </c>
      <c r="C455" s="55">
        <f t="shared" si="6"/>
        <v>1975630.19</v>
      </c>
      <c r="D455" s="55">
        <v>564465.77</v>
      </c>
      <c r="E455" s="55">
        <v>896294.62</v>
      </c>
      <c r="F455" s="55">
        <v>-178679.5</v>
      </c>
      <c r="G455" s="55">
        <v>-28677.25</v>
      </c>
      <c r="H455" s="55">
        <v>-1714713.5</v>
      </c>
      <c r="I455" s="55">
        <v>2042593</v>
      </c>
      <c r="J455" s="55">
        <v>1963137.5</v>
      </c>
      <c r="K455" s="55">
        <v>971305.5</v>
      </c>
    </row>
    <row r="456" spans="1:11">
      <c r="A456" s="32">
        <v>41498</v>
      </c>
      <c r="B456" s="55">
        <v>48736</v>
      </c>
      <c r="C456" s="55">
        <f t="shared" ref="C456:C497" si="7">B456/2</f>
        <v>24368</v>
      </c>
      <c r="D456" s="55">
        <v>6962.29</v>
      </c>
      <c r="E456">
        <v>0</v>
      </c>
      <c r="F456" s="55">
        <v>-432324.13</v>
      </c>
      <c r="G456" s="55">
        <v>142689.75</v>
      </c>
      <c r="H456" s="55">
        <v>985345</v>
      </c>
      <c r="I456">
        <v>0</v>
      </c>
      <c r="J456" s="55">
        <v>106677.5</v>
      </c>
      <c r="K456" s="55">
        <v>-753652.12</v>
      </c>
    </row>
    <row r="457" spans="1:11">
      <c r="A457" s="32">
        <v>41495</v>
      </c>
      <c r="B457" s="55">
        <v>-3308381.5</v>
      </c>
      <c r="C457" s="55">
        <f t="shared" si="7"/>
        <v>-1654190.75</v>
      </c>
      <c r="D457" s="55">
        <v>-472625.93</v>
      </c>
      <c r="E457">
        <v>0</v>
      </c>
      <c r="F457">
        <v>0</v>
      </c>
      <c r="G457" s="55">
        <v>146350.12</v>
      </c>
      <c r="H457" s="55">
        <v>-514623.5</v>
      </c>
      <c r="I457">
        <v>0</v>
      </c>
      <c r="J457" s="55">
        <v>-2411463.13</v>
      </c>
      <c r="K457" s="55">
        <v>-528645</v>
      </c>
    </row>
    <row r="458" spans="1:11">
      <c r="A458" s="32">
        <v>41494</v>
      </c>
      <c r="B458" s="55">
        <v>-2672577.75</v>
      </c>
      <c r="C458" s="55">
        <f t="shared" si="7"/>
        <v>-1336288.875</v>
      </c>
      <c r="D458" s="55">
        <v>-381796.82</v>
      </c>
      <c r="E458" s="55">
        <v>46323.88</v>
      </c>
      <c r="F458" s="55">
        <v>-203663.37</v>
      </c>
      <c r="G458" s="55">
        <v>-307310.25</v>
      </c>
      <c r="H458" s="55">
        <v>-314635.5</v>
      </c>
      <c r="I458">
        <v>0</v>
      </c>
      <c r="J458" s="55">
        <v>-1893292.5</v>
      </c>
      <c r="K458">
        <v>0</v>
      </c>
    </row>
    <row r="459" spans="1:11">
      <c r="A459" s="32">
        <v>41493</v>
      </c>
      <c r="B459" s="55">
        <v>-1536707.25</v>
      </c>
      <c r="C459" s="55">
        <f t="shared" si="7"/>
        <v>-768353.625</v>
      </c>
      <c r="D459" s="55">
        <v>-219529.61</v>
      </c>
      <c r="E459" s="55">
        <v>-28668.25</v>
      </c>
      <c r="F459" s="55">
        <v>-78676.5</v>
      </c>
      <c r="G459" s="55">
        <v>-28673.5</v>
      </c>
      <c r="H459" s="55">
        <v>492667.25</v>
      </c>
      <c r="I459">
        <v>0</v>
      </c>
      <c r="J459" s="55">
        <v>-1893356.25</v>
      </c>
      <c r="K459">
        <v>0</v>
      </c>
    </row>
    <row r="460" spans="1:11">
      <c r="A460" s="32">
        <v>41492</v>
      </c>
      <c r="B460" s="55">
        <v>8319349.25</v>
      </c>
      <c r="C460" s="55">
        <f t="shared" si="7"/>
        <v>4159674.625</v>
      </c>
      <c r="D460" s="55">
        <v>1188478.46</v>
      </c>
      <c r="E460" s="55">
        <v>-153709.88</v>
      </c>
      <c r="F460" s="55">
        <v>921296.5</v>
      </c>
      <c r="G460" s="55">
        <v>921291.25</v>
      </c>
      <c r="H460" s="55">
        <v>985160.5</v>
      </c>
      <c r="I460" s="55">
        <v>1692586.25</v>
      </c>
      <c r="J460" s="55">
        <v>3356441.25</v>
      </c>
      <c r="K460" s="55">
        <v>596283.38</v>
      </c>
    </row>
    <row r="461" spans="1:11">
      <c r="A461" s="32">
        <v>41491</v>
      </c>
      <c r="B461" s="55">
        <v>301333.62</v>
      </c>
      <c r="C461" s="55">
        <f t="shared" si="7"/>
        <v>150666.81</v>
      </c>
      <c r="D461" s="55">
        <v>43047.66</v>
      </c>
      <c r="E461">
        <v>0</v>
      </c>
      <c r="F461" s="55">
        <v>-203739.88</v>
      </c>
      <c r="G461" s="55">
        <v>-53745.88</v>
      </c>
      <c r="H461" s="55">
        <v>-464993.25</v>
      </c>
      <c r="I461" s="55">
        <v>-207476.75</v>
      </c>
      <c r="J461" s="55">
        <v>1231289.3799999999</v>
      </c>
      <c r="K461">
        <v>0</v>
      </c>
    </row>
    <row r="462" spans="1:11">
      <c r="A462" s="32">
        <v>41488</v>
      </c>
      <c r="B462" s="55">
        <v>-3073993.75</v>
      </c>
      <c r="C462" s="55">
        <f t="shared" si="7"/>
        <v>-1536996.875</v>
      </c>
      <c r="D462" s="55">
        <v>-439141.96</v>
      </c>
      <c r="E462" s="55">
        <v>-203770.63</v>
      </c>
      <c r="F462" s="55">
        <v>-178773.25</v>
      </c>
      <c r="G462" s="55">
        <v>-382538.63</v>
      </c>
      <c r="H462" s="55">
        <v>-415060</v>
      </c>
      <c r="I462">
        <v>0</v>
      </c>
      <c r="J462" s="55">
        <v>-1893851.25</v>
      </c>
      <c r="K462">
        <v>0</v>
      </c>
    </row>
    <row r="463" spans="1:11">
      <c r="A463" s="32">
        <v>41487</v>
      </c>
      <c r="B463" s="55">
        <v>2029165.12</v>
      </c>
      <c r="C463" s="55">
        <f t="shared" si="7"/>
        <v>1014582.56</v>
      </c>
      <c r="D463" s="55">
        <v>289880.73</v>
      </c>
      <c r="E463" s="55">
        <v>-228750.75</v>
      </c>
      <c r="F463" s="55">
        <v>267541.63</v>
      </c>
      <c r="G463" s="55">
        <v>-132445.63</v>
      </c>
      <c r="H463" s="55">
        <v>985129</v>
      </c>
      <c r="I463" s="55">
        <v>-1514926.5</v>
      </c>
      <c r="J463" s="55">
        <v>4106351.25</v>
      </c>
      <c r="K463" s="55">
        <v>-1453733.88</v>
      </c>
    </row>
    <row r="464" spans="1:11">
      <c r="A464" s="32">
        <v>41486</v>
      </c>
      <c r="B464" s="55">
        <v>-664952</v>
      </c>
      <c r="C464" s="55">
        <f t="shared" si="7"/>
        <v>-332476</v>
      </c>
      <c r="D464" s="55">
        <v>-94993.14</v>
      </c>
      <c r="E464">
        <v>0</v>
      </c>
      <c r="F464">
        <v>0</v>
      </c>
      <c r="G464" s="55">
        <v>-28741.75</v>
      </c>
      <c r="H464" s="55">
        <v>-607473.75</v>
      </c>
      <c r="I464">
        <v>0</v>
      </c>
      <c r="J464">
        <v>0</v>
      </c>
      <c r="K464" s="55">
        <v>-28736.5</v>
      </c>
    </row>
    <row r="465" spans="1:11">
      <c r="A465" s="32">
        <v>41485</v>
      </c>
      <c r="B465" s="55">
        <v>4683945</v>
      </c>
      <c r="C465" s="55">
        <f t="shared" si="7"/>
        <v>2341972.5</v>
      </c>
      <c r="D465" s="55">
        <v>669135</v>
      </c>
      <c r="E465" s="55">
        <v>-53742.13</v>
      </c>
      <c r="F465" s="55">
        <v>296261.63</v>
      </c>
      <c r="G465" s="55">
        <v>671271</v>
      </c>
      <c r="H465" s="55">
        <v>492533.75</v>
      </c>
      <c r="I465">
        <v>0</v>
      </c>
      <c r="J465" s="55">
        <v>4106351.25</v>
      </c>
      <c r="K465" s="55">
        <v>-828730.5</v>
      </c>
    </row>
    <row r="466" spans="1:11">
      <c r="A466" s="32">
        <v>41484</v>
      </c>
      <c r="B466" s="55">
        <v>2983113.5</v>
      </c>
      <c r="C466" s="55">
        <f t="shared" si="7"/>
        <v>1491556.75</v>
      </c>
      <c r="D466" s="55">
        <v>426159.07</v>
      </c>
      <c r="E466" s="55">
        <v>-178707.25</v>
      </c>
      <c r="F466" s="55">
        <v>-28714</v>
      </c>
      <c r="G466" s="55">
        <v>196283.37</v>
      </c>
      <c r="H466" s="55">
        <v>985135</v>
      </c>
      <c r="I466">
        <v>0</v>
      </c>
      <c r="J466" s="55">
        <v>2087831.87</v>
      </c>
      <c r="K466" s="55">
        <v>-78715.5</v>
      </c>
    </row>
    <row r="467" spans="1:11">
      <c r="A467" s="32">
        <v>41481</v>
      </c>
      <c r="B467" s="55">
        <v>1311694</v>
      </c>
      <c r="C467" s="55">
        <f t="shared" si="7"/>
        <v>655847</v>
      </c>
      <c r="D467" s="55">
        <v>187384.86</v>
      </c>
      <c r="E467">
        <v>0</v>
      </c>
      <c r="F467" s="55">
        <v>-153734.63</v>
      </c>
      <c r="G467" s="55">
        <v>-132449.38</v>
      </c>
      <c r="H467" s="55">
        <v>-114892</v>
      </c>
      <c r="I467">
        <v>0</v>
      </c>
      <c r="J467" s="55">
        <v>1712770</v>
      </c>
      <c r="K467">
        <v>0</v>
      </c>
    </row>
    <row r="468" spans="1:11">
      <c r="A468" s="32">
        <v>41480</v>
      </c>
      <c r="B468" s="55">
        <v>1380343.13</v>
      </c>
      <c r="C468" s="55">
        <f t="shared" si="7"/>
        <v>690171.56499999994</v>
      </c>
      <c r="D468" s="55">
        <v>197191.88</v>
      </c>
      <c r="E468">
        <v>0</v>
      </c>
      <c r="F468" s="55">
        <v>-278730.5</v>
      </c>
      <c r="G468" s="55">
        <v>-78714.75</v>
      </c>
      <c r="H468" s="55">
        <v>485118.5</v>
      </c>
      <c r="I468">
        <v>0</v>
      </c>
      <c r="J468" s="55">
        <v>606388.75</v>
      </c>
      <c r="K468" s="55">
        <v>646281.12</v>
      </c>
    </row>
    <row r="469" spans="1:11">
      <c r="A469" s="32">
        <v>41479</v>
      </c>
      <c r="B469" s="55">
        <v>-314859</v>
      </c>
      <c r="C469" s="55">
        <f t="shared" si="7"/>
        <v>-157429.5</v>
      </c>
      <c r="D469" s="55">
        <v>-44979.86</v>
      </c>
      <c r="E469">
        <v>0</v>
      </c>
      <c r="F469">
        <v>0</v>
      </c>
      <c r="G469" s="55">
        <v>-53713.62</v>
      </c>
      <c r="H469" s="55">
        <v>492565.25</v>
      </c>
      <c r="I469">
        <v>0</v>
      </c>
      <c r="J469">
        <v>0</v>
      </c>
      <c r="K469" s="55">
        <v>-753710.62</v>
      </c>
    </row>
    <row r="470" spans="1:11">
      <c r="A470" s="32">
        <v>41478</v>
      </c>
      <c r="B470" s="55">
        <v>2794557.38</v>
      </c>
      <c r="C470" s="55">
        <f t="shared" si="7"/>
        <v>1397278.69</v>
      </c>
      <c r="D470" s="55">
        <v>399222.48</v>
      </c>
      <c r="E470" s="55">
        <v>321311.5</v>
      </c>
      <c r="F470" s="55">
        <v>-278669</v>
      </c>
      <c r="G470" s="55">
        <v>-328669</v>
      </c>
      <c r="H470" s="55">
        <v>-414781</v>
      </c>
      <c r="I470" s="55">
        <v>-657420.5</v>
      </c>
      <c r="J470" s="55">
        <v>2981476.88</v>
      </c>
      <c r="K470" s="55">
        <v>1171308.5</v>
      </c>
    </row>
    <row r="471" spans="1:11">
      <c r="A471" s="32">
        <v>41477</v>
      </c>
      <c r="B471" s="55">
        <v>2615637.38</v>
      </c>
      <c r="C471" s="55">
        <f t="shared" si="7"/>
        <v>1307818.69</v>
      </c>
      <c r="D471" s="55">
        <v>373662.48</v>
      </c>
      <c r="E471" s="55">
        <v>-203670.12</v>
      </c>
      <c r="F471" s="55">
        <v>-253670.87</v>
      </c>
      <c r="G471" s="55">
        <v>-282320.37</v>
      </c>
      <c r="H471" s="55">
        <v>985358.5</v>
      </c>
      <c r="I471" s="55">
        <v>435296.25</v>
      </c>
      <c r="J471" s="55">
        <v>2713310</v>
      </c>
      <c r="K471" s="55">
        <v>-778666</v>
      </c>
    </row>
    <row r="472" spans="1:11">
      <c r="A472" s="32">
        <v>41474</v>
      </c>
      <c r="B472" s="55">
        <v>2713638.5</v>
      </c>
      <c r="C472" s="55">
        <f t="shared" si="7"/>
        <v>1356819.25</v>
      </c>
      <c r="D472" s="55">
        <v>387662.64</v>
      </c>
      <c r="E472" s="55">
        <v>21375.25</v>
      </c>
      <c r="F472" s="55">
        <v>321370.75</v>
      </c>
      <c r="G472" s="55">
        <v>-78648.75</v>
      </c>
      <c r="H472" s="55">
        <v>985454.5</v>
      </c>
      <c r="I472" s="55">
        <v>992734.75</v>
      </c>
      <c r="J472">
        <v>0</v>
      </c>
      <c r="K472" s="55">
        <v>471352</v>
      </c>
    </row>
    <row r="473" spans="1:11">
      <c r="A473" s="32">
        <v>41473</v>
      </c>
      <c r="B473" s="55">
        <v>-397516.62</v>
      </c>
      <c r="C473" s="55">
        <f t="shared" si="7"/>
        <v>-198758.31</v>
      </c>
      <c r="D473" s="55">
        <v>-56788.09</v>
      </c>
      <c r="E473" s="55">
        <v>-178645</v>
      </c>
      <c r="F473" s="55">
        <v>-178655.5</v>
      </c>
      <c r="G473" s="55">
        <v>-178664.5</v>
      </c>
      <c r="H473" s="55">
        <v>-514622</v>
      </c>
      <c r="I473">
        <v>0</v>
      </c>
      <c r="J473" s="55">
        <v>1231728.1299999999</v>
      </c>
      <c r="K473" s="55">
        <v>-578657.75</v>
      </c>
    </row>
    <row r="474" spans="1:11">
      <c r="A474" s="32">
        <v>41472</v>
      </c>
      <c r="B474" s="55">
        <v>6812945</v>
      </c>
      <c r="C474" s="55">
        <f t="shared" si="7"/>
        <v>3406472.5</v>
      </c>
      <c r="D474" s="55">
        <v>973277.86</v>
      </c>
      <c r="E474" s="55">
        <v>592704.75</v>
      </c>
      <c r="F474" s="55">
        <v>-482280.62</v>
      </c>
      <c r="G474" s="55">
        <v>-182279.13</v>
      </c>
      <c r="H474" s="55">
        <v>-814580</v>
      </c>
      <c r="I474" s="55">
        <v>1592638.75</v>
      </c>
      <c r="J474" s="55">
        <v>6106741.25</v>
      </c>
      <c r="K474">
        <v>0</v>
      </c>
    </row>
    <row r="475" spans="1:11">
      <c r="A475" s="32">
        <v>41471</v>
      </c>
      <c r="B475" s="55">
        <v>2202606.37</v>
      </c>
      <c r="C475" s="55">
        <f t="shared" si="7"/>
        <v>1101303.1850000001</v>
      </c>
      <c r="D475" s="55">
        <v>314658.05</v>
      </c>
      <c r="E475" s="55">
        <v>-178648.75</v>
      </c>
      <c r="F475" s="55">
        <v>-203658.88</v>
      </c>
      <c r="G475" s="55">
        <v>-103659.63</v>
      </c>
      <c r="H475" s="55">
        <v>-514584.5</v>
      </c>
      <c r="I475">
        <v>0</v>
      </c>
      <c r="J475" s="55">
        <v>2731795.63</v>
      </c>
      <c r="K475" s="55">
        <v>471362.5</v>
      </c>
    </row>
    <row r="476" spans="1:11">
      <c r="A476" s="32">
        <v>41470</v>
      </c>
      <c r="B476" s="55">
        <v>10398854.75</v>
      </c>
      <c r="C476" s="55">
        <f t="shared" si="7"/>
        <v>5199427.375</v>
      </c>
      <c r="D476" s="55">
        <v>1485550.68</v>
      </c>
      <c r="E476" s="55">
        <v>571382.75</v>
      </c>
      <c r="F476" s="55">
        <v>717710.37</v>
      </c>
      <c r="G476" s="55">
        <v>-307287</v>
      </c>
      <c r="H476" s="55">
        <v>985507</v>
      </c>
      <c r="I476" s="55">
        <v>842768.5</v>
      </c>
      <c r="J476" s="55">
        <v>7588773.1299999999</v>
      </c>
      <c r="K476">
        <v>0</v>
      </c>
    </row>
    <row r="477" spans="1:11">
      <c r="A477" s="32">
        <v>41467</v>
      </c>
      <c r="B477" s="55">
        <v>6194.75</v>
      </c>
      <c r="C477" s="55">
        <f t="shared" si="7"/>
        <v>3097.375</v>
      </c>
      <c r="D477">
        <v>884.96</v>
      </c>
      <c r="E477">
        <v>0</v>
      </c>
      <c r="F477" s="55">
        <v>-278649.5</v>
      </c>
      <c r="G477" s="55">
        <v>-53661.13</v>
      </c>
      <c r="H477" s="55">
        <v>-614605.5</v>
      </c>
      <c r="I477">
        <v>0</v>
      </c>
      <c r="J477" s="55">
        <v>606760</v>
      </c>
      <c r="K477" s="55">
        <v>346350.88</v>
      </c>
    </row>
    <row r="478" spans="1:11">
      <c r="A478" s="32">
        <v>41466</v>
      </c>
      <c r="B478" s="55">
        <v>9345786.6300000008</v>
      </c>
      <c r="C478" s="55">
        <f t="shared" si="7"/>
        <v>4672893.3150000004</v>
      </c>
      <c r="D478" s="55">
        <v>1335112.3799999999</v>
      </c>
      <c r="E478" s="55">
        <v>821397</v>
      </c>
      <c r="F478" s="55">
        <v>821397</v>
      </c>
      <c r="G478" s="55">
        <v>821397</v>
      </c>
      <c r="H478" s="55">
        <v>-614436</v>
      </c>
      <c r="I478" s="55">
        <v>992784.25</v>
      </c>
      <c r="J478" s="55">
        <v>4731881.88</v>
      </c>
      <c r="K478" s="55">
        <v>1771365.5</v>
      </c>
    </row>
    <row r="479" spans="1:11">
      <c r="A479" s="32">
        <v>41465</v>
      </c>
      <c r="B479" s="55">
        <v>2803715.62</v>
      </c>
      <c r="C479" s="55">
        <f t="shared" si="7"/>
        <v>1401857.81</v>
      </c>
      <c r="D479" s="55">
        <v>400530.8</v>
      </c>
      <c r="E479" s="55">
        <v>-178552.75</v>
      </c>
      <c r="F479" s="55">
        <v>-28559.5</v>
      </c>
      <c r="G479" s="55">
        <v>296435.62</v>
      </c>
      <c r="H479" s="55">
        <v>985751.5</v>
      </c>
      <c r="I479">
        <v>0</v>
      </c>
      <c r="J479" s="55">
        <v>2732200.63</v>
      </c>
      <c r="K479" s="55">
        <v>-1003559.88</v>
      </c>
    </row>
    <row r="480" spans="1:11">
      <c r="A480" s="32">
        <v>41464</v>
      </c>
      <c r="B480" s="55">
        <v>-1007016.75</v>
      </c>
      <c r="C480" s="55">
        <f t="shared" si="7"/>
        <v>-503508.375</v>
      </c>
      <c r="D480" s="55">
        <v>-143859.54</v>
      </c>
      <c r="E480" s="55">
        <v>-228564</v>
      </c>
      <c r="F480" s="55">
        <v>-278563.25</v>
      </c>
      <c r="G480" s="55">
        <v>-432103.63</v>
      </c>
      <c r="H480" s="55">
        <v>-514217</v>
      </c>
      <c r="I480">
        <v>0</v>
      </c>
      <c r="J480">
        <v>0</v>
      </c>
      <c r="K480" s="55">
        <v>446431.13</v>
      </c>
    </row>
    <row r="481" spans="1:11">
      <c r="A481" s="32">
        <v>41463</v>
      </c>
      <c r="B481" s="55">
        <v>-435618.25</v>
      </c>
      <c r="C481" s="55">
        <f t="shared" si="7"/>
        <v>-217809.125</v>
      </c>
      <c r="D481" s="55">
        <v>-62231.18</v>
      </c>
      <c r="E481" s="55">
        <v>-203562.87</v>
      </c>
      <c r="F481" s="55">
        <v>-253563.63</v>
      </c>
      <c r="G481" s="55">
        <v>592866.75</v>
      </c>
      <c r="H481" s="55">
        <v>-614280</v>
      </c>
      <c r="I481" s="55">
        <v>42921.5</v>
      </c>
      <c r="J481">
        <v>0</v>
      </c>
      <c r="K481">
        <v>0</v>
      </c>
    </row>
    <row r="482" spans="1:11">
      <c r="A482" s="32">
        <v>41460</v>
      </c>
      <c r="B482" s="55">
        <v>-511319.63</v>
      </c>
      <c r="C482" s="55">
        <f t="shared" si="7"/>
        <v>-255659.815</v>
      </c>
      <c r="D482" s="55">
        <v>-73045.66</v>
      </c>
      <c r="E482" s="55">
        <v>-407179</v>
      </c>
      <c r="F482" s="55">
        <v>-278576</v>
      </c>
      <c r="G482" s="55">
        <v>-103617.63</v>
      </c>
      <c r="H482" s="55">
        <v>-2014484</v>
      </c>
      <c r="I482" s="55">
        <v>-1814478</v>
      </c>
      <c r="J482" s="55">
        <v>4107015</v>
      </c>
      <c r="K482">
        <v>0</v>
      </c>
    </row>
    <row r="483" spans="1:11">
      <c r="A483" s="32">
        <v>41459</v>
      </c>
      <c r="B483" s="55">
        <v>1024900.88</v>
      </c>
      <c r="C483" s="55">
        <f t="shared" si="7"/>
        <v>512450.44</v>
      </c>
      <c r="D483" s="55">
        <v>146414.41</v>
      </c>
      <c r="E483" s="55">
        <v>-78587.25</v>
      </c>
      <c r="F483" s="55">
        <v>71415</v>
      </c>
      <c r="G483" s="55">
        <v>46414.63</v>
      </c>
      <c r="H483" s="55">
        <v>985658.5</v>
      </c>
      <c r="I483">
        <v>0</v>
      </c>
      <c r="J483">
        <v>0</v>
      </c>
      <c r="K483">
        <v>0</v>
      </c>
    </row>
    <row r="484" spans="1:11">
      <c r="A484" s="32">
        <v>41458</v>
      </c>
      <c r="B484" s="55">
        <v>4363962.5</v>
      </c>
      <c r="C484" s="55">
        <f t="shared" si="7"/>
        <v>2181981.25</v>
      </c>
      <c r="D484" s="55">
        <v>623423.21</v>
      </c>
      <c r="E484" s="55">
        <v>996407.87</v>
      </c>
      <c r="F484" s="55">
        <v>1021412.75</v>
      </c>
      <c r="G484" s="55">
        <v>717789.88</v>
      </c>
      <c r="H484" s="55">
        <v>-264462.25</v>
      </c>
      <c r="I484" s="55">
        <v>1892814.25</v>
      </c>
      <c r="J484">
        <v>0</v>
      </c>
      <c r="K484">
        <v>0</v>
      </c>
    </row>
    <row r="485" spans="1:11">
      <c r="A485" s="32">
        <v>41457</v>
      </c>
      <c r="B485" s="55">
        <v>681023.63</v>
      </c>
      <c r="C485" s="55">
        <f t="shared" si="7"/>
        <v>340511.815</v>
      </c>
      <c r="D485" s="55">
        <v>97289.09</v>
      </c>
      <c r="E485">
        <v>0</v>
      </c>
      <c r="F485" s="55">
        <v>-482269.37</v>
      </c>
      <c r="G485" s="55">
        <v>67722.37</v>
      </c>
      <c r="H485" s="55">
        <v>985498</v>
      </c>
      <c r="I485">
        <v>0</v>
      </c>
      <c r="J485" s="55">
        <v>338705.63</v>
      </c>
      <c r="K485" s="55">
        <v>-228633</v>
      </c>
    </row>
    <row r="486" spans="1:11">
      <c r="A486" s="32">
        <v>41456</v>
      </c>
      <c r="B486" s="55">
        <v>-3225310.63</v>
      </c>
      <c r="C486" s="55">
        <f t="shared" si="7"/>
        <v>-1612655.3149999999</v>
      </c>
      <c r="D486" s="55">
        <v>-460758.66</v>
      </c>
      <c r="E486">
        <v>0</v>
      </c>
      <c r="F486" s="55">
        <v>-278607.5</v>
      </c>
      <c r="G486" s="55">
        <v>-582242.37</v>
      </c>
      <c r="H486" s="55">
        <v>-2364460.75</v>
      </c>
      <c r="I486">
        <v>0</v>
      </c>
      <c r="J486">
        <v>0</v>
      </c>
      <c r="K486">
        <v>0</v>
      </c>
    </row>
    <row r="487" spans="1:11">
      <c r="A487" s="32">
        <v>41453</v>
      </c>
      <c r="B487" s="55">
        <v>5156017.25</v>
      </c>
      <c r="C487" s="55">
        <f t="shared" si="7"/>
        <v>2578008.625</v>
      </c>
      <c r="D487" s="55">
        <v>736573.89</v>
      </c>
      <c r="E487" s="55">
        <v>-28636</v>
      </c>
      <c r="F487" s="55">
        <v>496380.88</v>
      </c>
      <c r="G487" s="55">
        <v>-53628.13</v>
      </c>
      <c r="H487" s="55">
        <v>-564508.75</v>
      </c>
      <c r="I487" s="55">
        <v>-157257</v>
      </c>
      <c r="J487" s="55">
        <v>5463666.25</v>
      </c>
      <c r="K487">
        <v>0</v>
      </c>
    </row>
    <row r="488" spans="1:11">
      <c r="A488" s="32">
        <v>41452</v>
      </c>
      <c r="B488" s="55">
        <v>13146574.880000001</v>
      </c>
      <c r="C488" s="55">
        <f t="shared" si="7"/>
        <v>6573287.4400000004</v>
      </c>
      <c r="D488" s="55">
        <v>1878082.13</v>
      </c>
      <c r="E488" s="55">
        <v>1296446.8799999999</v>
      </c>
      <c r="F488" s="55">
        <v>1296446.8799999999</v>
      </c>
      <c r="G488" s="55">
        <v>1296446.8799999999</v>
      </c>
      <c r="H488" s="55">
        <v>385753</v>
      </c>
      <c r="I488" s="55">
        <v>2092884.75</v>
      </c>
      <c r="J488" s="55">
        <v>5232163.13</v>
      </c>
      <c r="K488" s="55">
        <v>1546433.38</v>
      </c>
    </row>
    <row r="489" spans="1:11">
      <c r="A489" s="32">
        <v>41451</v>
      </c>
      <c r="B489" s="55">
        <v>4708007.5</v>
      </c>
      <c r="C489" s="55">
        <f t="shared" si="7"/>
        <v>2354003.75</v>
      </c>
      <c r="D489" s="55">
        <v>672572.5</v>
      </c>
      <c r="E489" s="55">
        <v>-178487.5</v>
      </c>
      <c r="F489" s="55">
        <v>-178498</v>
      </c>
      <c r="G489" s="55">
        <v>346492.62</v>
      </c>
      <c r="H489" s="55">
        <v>985973.5</v>
      </c>
      <c r="I489">
        <v>0</v>
      </c>
      <c r="J489" s="55">
        <v>3732526.88</v>
      </c>
      <c r="K489">
        <v>0</v>
      </c>
    </row>
    <row r="490" spans="1:11">
      <c r="A490" s="32">
        <v>41450</v>
      </c>
      <c r="B490" s="55">
        <v>-138551.87</v>
      </c>
      <c r="C490" s="55">
        <f t="shared" si="7"/>
        <v>-69275.934999999998</v>
      </c>
      <c r="D490" s="55">
        <v>-19793.12</v>
      </c>
      <c r="E490" s="55">
        <v>-153528.37</v>
      </c>
      <c r="F490" s="55">
        <v>-382004.63</v>
      </c>
      <c r="G490" s="55">
        <v>-182001.63</v>
      </c>
      <c r="H490" s="55">
        <v>985949.5</v>
      </c>
      <c r="I490" s="55">
        <v>-406966.75</v>
      </c>
      <c r="J490">
        <v>0</v>
      </c>
      <c r="K490">
        <v>0</v>
      </c>
    </row>
    <row r="491" spans="1:11">
      <c r="A491" s="32">
        <v>41449</v>
      </c>
      <c r="B491" s="55">
        <v>4382609.62</v>
      </c>
      <c r="C491" s="55">
        <f t="shared" si="7"/>
        <v>2191304.81</v>
      </c>
      <c r="D491" s="55">
        <v>626087.09</v>
      </c>
      <c r="E491" s="55">
        <v>-128525</v>
      </c>
      <c r="F491" s="55">
        <v>-103533.63</v>
      </c>
      <c r="G491" s="55">
        <v>-103536.63</v>
      </c>
      <c r="H491" s="55">
        <v>985850.5</v>
      </c>
      <c r="I491">
        <v>0</v>
      </c>
      <c r="J491" s="55">
        <v>3732354.38</v>
      </c>
      <c r="K491">
        <v>0</v>
      </c>
    </row>
    <row r="492" spans="1:11">
      <c r="A492" s="32">
        <v>41446</v>
      </c>
      <c r="B492" s="55">
        <v>1118220.6200000001</v>
      </c>
      <c r="C492" s="55">
        <f t="shared" si="7"/>
        <v>559110.31000000006</v>
      </c>
      <c r="D492" s="55">
        <v>159745.79999999999</v>
      </c>
      <c r="E492" s="55">
        <v>-53519.38</v>
      </c>
      <c r="F492" s="55">
        <v>121468.25</v>
      </c>
      <c r="G492" s="55">
        <v>-28522</v>
      </c>
      <c r="H492" s="55">
        <v>985859.5</v>
      </c>
      <c r="I492" s="55">
        <v>92934.25</v>
      </c>
      <c r="J492">
        <v>0</v>
      </c>
      <c r="K492">
        <v>0</v>
      </c>
    </row>
    <row r="493" spans="1:11">
      <c r="A493" s="32">
        <v>41445</v>
      </c>
      <c r="B493" s="55">
        <v>7724008.6200000001</v>
      </c>
      <c r="C493" s="55">
        <f t="shared" si="7"/>
        <v>3862004.31</v>
      </c>
      <c r="D493" s="55">
        <v>1103429.8</v>
      </c>
      <c r="E493" s="55">
        <v>671351.25</v>
      </c>
      <c r="F493" s="55">
        <v>671351.25</v>
      </c>
      <c r="G493" s="55">
        <v>-28647.25</v>
      </c>
      <c r="H493" s="55">
        <v>985409.5</v>
      </c>
      <c r="I493" s="55">
        <v>692710.75</v>
      </c>
      <c r="J493" s="55">
        <v>4731833.12</v>
      </c>
      <c r="K493">
        <v>0</v>
      </c>
    </row>
    <row r="494" spans="1:11">
      <c r="A494" s="32">
        <v>41444</v>
      </c>
      <c r="B494" s="55">
        <v>3588016.37</v>
      </c>
      <c r="C494" s="55">
        <f t="shared" si="7"/>
        <v>1794008.1850000001</v>
      </c>
      <c r="D494" s="55">
        <v>512573.77</v>
      </c>
      <c r="E494" s="55">
        <v>-153690.38</v>
      </c>
      <c r="F494" s="55">
        <v>-28698.25</v>
      </c>
      <c r="G494" s="55">
        <v>421295.75</v>
      </c>
      <c r="H494" s="55">
        <v>492596.75</v>
      </c>
      <c r="I494">
        <v>0</v>
      </c>
      <c r="J494" s="55">
        <v>2856512.5</v>
      </c>
      <c r="K494">
        <v>0</v>
      </c>
    </row>
    <row r="495" spans="1:11">
      <c r="A495" s="32">
        <v>41443</v>
      </c>
      <c r="B495" s="55">
        <v>-1197962.8799999999</v>
      </c>
      <c r="C495" s="55">
        <f t="shared" si="7"/>
        <v>-598981.43999999994</v>
      </c>
      <c r="D495" s="55">
        <v>-171137.55</v>
      </c>
      <c r="E495">
        <v>0</v>
      </c>
      <c r="F495" s="55">
        <v>-382392.37</v>
      </c>
      <c r="G495" s="55">
        <v>92608</v>
      </c>
      <c r="H495" s="55">
        <v>985264</v>
      </c>
      <c r="I495">
        <v>0</v>
      </c>
      <c r="J495" s="55">
        <v>-1893442.5</v>
      </c>
      <c r="K495">
        <v>0</v>
      </c>
    </row>
    <row r="496" spans="1:11">
      <c r="A496" s="32">
        <v>41442</v>
      </c>
      <c r="B496" s="55">
        <v>-1198163.1200000001</v>
      </c>
      <c r="C496" s="55">
        <f t="shared" si="7"/>
        <v>-599081.56000000006</v>
      </c>
      <c r="D496" s="55">
        <v>-171166.16</v>
      </c>
      <c r="E496" s="55">
        <v>-178713.25</v>
      </c>
      <c r="F496" s="55">
        <v>96292.38</v>
      </c>
      <c r="G496" s="55">
        <v>371295.75</v>
      </c>
      <c r="H496" s="55">
        <v>985184.5</v>
      </c>
      <c r="I496">
        <v>0</v>
      </c>
      <c r="J496" s="55">
        <v>-1893525</v>
      </c>
      <c r="K496" s="55">
        <v>-578697.5</v>
      </c>
    </row>
    <row r="497" spans="1:11">
      <c r="A497" s="32">
        <v>41439</v>
      </c>
      <c r="B497">
        <v>0</v>
      </c>
      <c r="C497" s="55">
        <f t="shared" si="7"/>
        <v>0</v>
      </c>
      <c r="D497">
        <v>0</v>
      </c>
      <c r="E497" t="s">
        <v>75</v>
      </c>
      <c r="F497" t="s">
        <v>75</v>
      </c>
      <c r="G497" t="s">
        <v>75</v>
      </c>
      <c r="H497" t="s">
        <v>75</v>
      </c>
      <c r="I497">
        <v>0</v>
      </c>
      <c r="J497">
        <v>0</v>
      </c>
      <c r="K497">
        <v>0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90"/>
  <sheetViews>
    <sheetView tabSelected="1" workbookViewId="0">
      <selection activeCell="C1" sqref="C1"/>
    </sheetView>
  </sheetViews>
  <sheetFormatPr defaultRowHeight="13.5"/>
  <cols>
    <col min="2" max="2" width="12.6640625" bestFit="1" customWidth="1"/>
  </cols>
  <sheetData>
    <row r="1" spans="1:2">
      <c r="A1">
        <v>0</v>
      </c>
      <c r="B1" s="33">
        <v>-1011588.875</v>
      </c>
    </row>
    <row r="2" spans="1:2">
      <c r="A2">
        <v>0</v>
      </c>
      <c r="B2" s="33">
        <v>-454089.25</v>
      </c>
    </row>
    <row r="3" spans="1:2">
      <c r="A3">
        <v>0</v>
      </c>
      <c r="B3" s="33">
        <v>1444019.06</v>
      </c>
    </row>
    <row r="4" spans="1:2">
      <c r="A4">
        <v>0</v>
      </c>
      <c r="B4" s="33">
        <v>4212003.5599999996</v>
      </c>
    </row>
    <row r="5" spans="1:2">
      <c r="A5">
        <v>0</v>
      </c>
      <c r="B5" s="33">
        <v>459117.81</v>
      </c>
    </row>
    <row r="6" spans="1:2">
      <c r="A6">
        <v>0</v>
      </c>
      <c r="B6" s="33">
        <v>2166314.94</v>
      </c>
    </row>
    <row r="7" spans="1:2">
      <c r="A7">
        <v>0</v>
      </c>
      <c r="B7" s="33">
        <v>59198.815000000002</v>
      </c>
    </row>
    <row r="8" spans="1:2">
      <c r="A8">
        <v>0</v>
      </c>
      <c r="B8" s="33">
        <v>2091518.9350000001</v>
      </c>
    </row>
    <row r="9" spans="1:2">
      <c r="A9">
        <v>0</v>
      </c>
      <c r="B9" s="33">
        <v>6573287.4400000004</v>
      </c>
    </row>
    <row r="10" spans="1:2">
      <c r="A10">
        <v>0</v>
      </c>
      <c r="B10" s="33">
        <v>2327996.25</v>
      </c>
    </row>
    <row r="11" spans="1:2">
      <c r="A11">
        <v>0</v>
      </c>
      <c r="B11" s="33">
        <v>-1182230.375</v>
      </c>
    </row>
    <row r="12" spans="1:2">
      <c r="A12">
        <v>0</v>
      </c>
      <c r="B12" s="33">
        <v>547785.31499999994</v>
      </c>
    </row>
    <row r="13" spans="1:2">
      <c r="A13">
        <v>0</v>
      </c>
      <c r="B13" s="33">
        <v>2308787.81</v>
      </c>
    </row>
    <row r="14" spans="1:2">
      <c r="A14">
        <v>0</v>
      </c>
      <c r="B14" s="33">
        <v>374948.375</v>
      </c>
    </row>
    <row r="15" spans="1:2">
      <c r="A15">
        <v>0</v>
      </c>
      <c r="B15" s="33">
        <v>-471742</v>
      </c>
    </row>
    <row r="16" spans="1:2">
      <c r="A16">
        <v>0</v>
      </c>
      <c r="B16" s="33">
        <v>-591023.56499999994</v>
      </c>
    </row>
    <row r="17" spans="1:2">
      <c r="A17">
        <v>0</v>
      </c>
      <c r="B17" s="33">
        <v>-376738.94</v>
      </c>
    </row>
    <row r="18" spans="1:2">
      <c r="A18">
        <v>0</v>
      </c>
      <c r="B18" s="33">
        <v>1089367</v>
      </c>
    </row>
    <row r="19" spans="1:2">
      <c r="A19">
        <v>0</v>
      </c>
      <c r="B19" s="33">
        <v>4672893.3150000004</v>
      </c>
    </row>
    <row r="20" spans="1:2">
      <c r="A20">
        <v>0</v>
      </c>
      <c r="B20" s="33">
        <v>169252.685</v>
      </c>
    </row>
    <row r="21" spans="1:2">
      <c r="A21">
        <v>0</v>
      </c>
      <c r="B21" s="33">
        <v>5565598.4400000004</v>
      </c>
    </row>
    <row r="22" spans="1:2">
      <c r="A22">
        <v>0</v>
      </c>
      <c r="B22" s="33">
        <v>1076313.6850000001</v>
      </c>
    </row>
    <row r="23" spans="1:2">
      <c r="A23">
        <v>0</v>
      </c>
      <c r="B23" s="33">
        <v>4331457.125</v>
      </c>
    </row>
    <row r="24" spans="1:2">
      <c r="A24">
        <v>0</v>
      </c>
      <c r="B24" s="33">
        <v>-198743.31</v>
      </c>
    </row>
    <row r="25" spans="1:2">
      <c r="A25">
        <v>0</v>
      </c>
      <c r="B25" s="33">
        <v>1256833.5</v>
      </c>
    </row>
    <row r="26" spans="1:2">
      <c r="A26">
        <v>0</v>
      </c>
      <c r="B26" s="33">
        <v>1372144.19</v>
      </c>
    </row>
    <row r="27" spans="1:2">
      <c r="A27">
        <v>0</v>
      </c>
      <c r="B27" s="33">
        <v>2022259.19</v>
      </c>
    </row>
    <row r="28" spans="1:2">
      <c r="A28">
        <v>0</v>
      </c>
      <c r="B28" s="33">
        <v>-130572.685</v>
      </c>
    </row>
    <row r="29" spans="1:2">
      <c r="A29">
        <v>0</v>
      </c>
      <c r="B29" s="33">
        <v>868894.19</v>
      </c>
    </row>
    <row r="30" spans="1:2">
      <c r="A30">
        <v>0</v>
      </c>
      <c r="B30" s="33">
        <v>798939</v>
      </c>
    </row>
    <row r="31" spans="1:2">
      <c r="A31">
        <v>0</v>
      </c>
      <c r="B31" s="33">
        <v>1229064.81</v>
      </c>
    </row>
    <row r="32" spans="1:2">
      <c r="A32">
        <v>0</v>
      </c>
      <c r="B32" s="33">
        <v>1804464.06</v>
      </c>
    </row>
    <row r="33" spans="1:2">
      <c r="A33">
        <v>0</v>
      </c>
      <c r="B33" s="33">
        <v>-318105.125</v>
      </c>
    </row>
    <row r="34" spans="1:2">
      <c r="A34">
        <v>0</v>
      </c>
      <c r="B34" s="33">
        <v>718283.81</v>
      </c>
    </row>
    <row r="35" spans="1:2">
      <c r="A35">
        <v>0</v>
      </c>
      <c r="B35" s="33">
        <v>-1460111.5649999999</v>
      </c>
    </row>
    <row r="36" spans="1:2">
      <c r="A36">
        <v>0</v>
      </c>
      <c r="B36" s="33">
        <v>279409.69</v>
      </c>
    </row>
    <row r="37" spans="1:2">
      <c r="A37">
        <v>0</v>
      </c>
      <c r="B37" s="33">
        <v>3084670.875</v>
      </c>
    </row>
    <row r="38" spans="1:2">
      <c r="A38">
        <v>0</v>
      </c>
      <c r="B38" s="33">
        <v>-743346.875</v>
      </c>
    </row>
    <row r="39" spans="1:2">
      <c r="A39">
        <v>0</v>
      </c>
      <c r="B39" s="33">
        <v>-1034478.1850000001</v>
      </c>
    </row>
    <row r="40" spans="1:2">
      <c r="A40">
        <v>0</v>
      </c>
      <c r="B40" s="33">
        <v>-1727365.8149999999</v>
      </c>
    </row>
    <row r="41" spans="1:2">
      <c r="A41">
        <v>0</v>
      </c>
      <c r="B41" s="33">
        <v>169185.185</v>
      </c>
    </row>
    <row r="42" spans="1:2">
      <c r="A42">
        <v>0</v>
      </c>
      <c r="B42" s="33">
        <v>2975603.1850000001</v>
      </c>
    </row>
    <row r="43" spans="1:2">
      <c r="A43">
        <v>0</v>
      </c>
      <c r="B43" s="33">
        <v>-55590.315000000002</v>
      </c>
    </row>
    <row r="44" spans="1:2">
      <c r="A44">
        <v>0</v>
      </c>
      <c r="B44" s="33">
        <v>52705.125</v>
      </c>
    </row>
    <row r="45" spans="1:2">
      <c r="A45">
        <v>0</v>
      </c>
      <c r="B45" s="33">
        <v>-155599.685</v>
      </c>
    </row>
    <row r="46" spans="1:2">
      <c r="A46">
        <v>0</v>
      </c>
      <c r="B46" s="33">
        <v>1929538.6850000001</v>
      </c>
    </row>
    <row r="47" spans="1:2">
      <c r="A47">
        <v>0</v>
      </c>
      <c r="B47" s="33">
        <v>1163.6849999999999</v>
      </c>
    </row>
    <row r="48" spans="1:2">
      <c r="A48">
        <v>0</v>
      </c>
      <c r="B48" s="33">
        <v>1373063.56</v>
      </c>
    </row>
    <row r="49" spans="1:2">
      <c r="A49">
        <v>0</v>
      </c>
      <c r="B49" s="33">
        <v>172569.81</v>
      </c>
    </row>
    <row r="50" spans="1:2">
      <c r="A50">
        <v>0</v>
      </c>
      <c r="B50" s="33">
        <v>3526078.9350000001</v>
      </c>
    </row>
    <row r="51" spans="1:2">
      <c r="A51">
        <v>0</v>
      </c>
      <c r="B51" s="33">
        <v>490784.19</v>
      </c>
    </row>
    <row r="52" spans="1:2">
      <c r="A52">
        <v>0</v>
      </c>
      <c r="B52" s="33">
        <v>-375597.125</v>
      </c>
    </row>
    <row r="53" spans="1:2">
      <c r="A53">
        <v>0</v>
      </c>
      <c r="B53" s="33">
        <v>6447073.1900000004</v>
      </c>
    </row>
    <row r="54" spans="1:2">
      <c r="A54">
        <v>0</v>
      </c>
      <c r="B54" s="33">
        <v>603091.25</v>
      </c>
    </row>
    <row r="55" spans="1:2">
      <c r="A55">
        <v>0</v>
      </c>
      <c r="B55" s="33">
        <v>637172.25</v>
      </c>
    </row>
    <row r="56" spans="1:2">
      <c r="A56">
        <v>0</v>
      </c>
      <c r="B56" s="33">
        <v>-1186062.8149999999</v>
      </c>
    </row>
    <row r="57" spans="1:2">
      <c r="A57">
        <v>0</v>
      </c>
      <c r="B57" s="33">
        <v>-432058.94</v>
      </c>
    </row>
    <row r="58" spans="1:2">
      <c r="A58">
        <v>0</v>
      </c>
      <c r="B58" s="33">
        <v>872467.25</v>
      </c>
    </row>
    <row r="59" spans="1:2">
      <c r="A59">
        <v>0</v>
      </c>
      <c r="B59" s="33">
        <v>-157668.75</v>
      </c>
    </row>
    <row r="60" spans="1:2">
      <c r="A60">
        <v>0</v>
      </c>
      <c r="B60" s="33">
        <v>-227072.75</v>
      </c>
    </row>
    <row r="61" spans="1:2">
      <c r="A61">
        <v>0</v>
      </c>
      <c r="B61" s="33">
        <v>2660205.0649999999</v>
      </c>
    </row>
    <row r="62" spans="1:2">
      <c r="A62">
        <v>0</v>
      </c>
      <c r="B62" s="33">
        <v>-2234080.5</v>
      </c>
    </row>
    <row r="63" spans="1:2">
      <c r="A63">
        <v>0</v>
      </c>
      <c r="B63" s="33">
        <v>-1603964.875</v>
      </c>
    </row>
    <row r="64" spans="1:2">
      <c r="A64">
        <v>0</v>
      </c>
      <c r="B64" s="33">
        <v>1555802.5649999999</v>
      </c>
    </row>
    <row r="65" spans="1:2">
      <c r="A65">
        <v>0</v>
      </c>
      <c r="B65" s="33">
        <v>-690486.81</v>
      </c>
    </row>
    <row r="66" spans="1:2">
      <c r="A66">
        <v>0</v>
      </c>
      <c r="B66" s="33">
        <v>-1325140.25</v>
      </c>
    </row>
    <row r="67" spans="1:2">
      <c r="A67">
        <v>0</v>
      </c>
      <c r="B67" s="33">
        <v>1468929.3149999999</v>
      </c>
    </row>
    <row r="68" spans="1:2">
      <c r="A68">
        <v>0</v>
      </c>
      <c r="B68" s="33">
        <v>-1050665.94</v>
      </c>
    </row>
    <row r="69" spans="1:2">
      <c r="A69">
        <v>0</v>
      </c>
      <c r="B69" s="33">
        <v>1866425.3149999999</v>
      </c>
    </row>
    <row r="70" spans="1:2">
      <c r="A70">
        <v>0</v>
      </c>
      <c r="B70" s="33">
        <v>1219671.375</v>
      </c>
    </row>
    <row r="71" spans="1:2">
      <c r="A71">
        <v>0</v>
      </c>
      <c r="B71" s="33">
        <v>-1159943.3149999999</v>
      </c>
    </row>
    <row r="72" spans="1:2">
      <c r="A72">
        <v>0</v>
      </c>
      <c r="B72" s="33">
        <v>519066.185</v>
      </c>
    </row>
    <row r="73" spans="1:2">
      <c r="A73">
        <v>0</v>
      </c>
      <c r="B73" s="33">
        <v>2438695.94</v>
      </c>
    </row>
    <row r="74" spans="1:2">
      <c r="A74">
        <v>0</v>
      </c>
      <c r="B74" s="33">
        <v>713689.56</v>
      </c>
    </row>
    <row r="75" spans="1:2">
      <c r="A75">
        <v>0</v>
      </c>
      <c r="B75" s="33">
        <v>-642705.06000000006</v>
      </c>
    </row>
    <row r="76" spans="1:2">
      <c r="A76">
        <v>0</v>
      </c>
      <c r="B76" s="33">
        <v>492102.5</v>
      </c>
    </row>
    <row r="77" spans="1:2">
      <c r="A77">
        <v>0</v>
      </c>
      <c r="B77" s="33">
        <v>2466548.31</v>
      </c>
    </row>
    <row r="78" spans="1:2">
      <c r="A78">
        <v>0</v>
      </c>
      <c r="B78" s="33">
        <v>-1217251</v>
      </c>
    </row>
    <row r="79" spans="1:2">
      <c r="A79">
        <v>0</v>
      </c>
      <c r="B79" s="33">
        <v>-1057482.0649999999</v>
      </c>
    </row>
    <row r="80" spans="1:2">
      <c r="A80">
        <v>0</v>
      </c>
      <c r="B80" s="33">
        <v>-1555592.25</v>
      </c>
    </row>
    <row r="81" spans="1:2">
      <c r="A81">
        <v>0</v>
      </c>
      <c r="B81" s="33">
        <v>596605.75</v>
      </c>
    </row>
    <row r="82" spans="1:2">
      <c r="A82">
        <v>0</v>
      </c>
      <c r="B82" s="33">
        <v>2346527.75</v>
      </c>
    </row>
    <row r="83" spans="1:2">
      <c r="A83">
        <v>0</v>
      </c>
      <c r="B83" s="33">
        <v>-274465.375</v>
      </c>
    </row>
    <row r="84" spans="1:2">
      <c r="A84">
        <v>0</v>
      </c>
      <c r="B84" s="33">
        <v>-1101809.625</v>
      </c>
    </row>
    <row r="85" spans="1:2">
      <c r="A85">
        <v>0</v>
      </c>
      <c r="B85" s="33">
        <v>20898.25</v>
      </c>
    </row>
    <row r="86" spans="1:2">
      <c r="A86">
        <v>0</v>
      </c>
      <c r="B86" s="33">
        <v>-920443.5</v>
      </c>
    </row>
    <row r="87" spans="1:2">
      <c r="A87">
        <v>0</v>
      </c>
      <c r="B87" s="33">
        <v>3923478.6850000001</v>
      </c>
    </row>
    <row r="88" spans="1:2">
      <c r="A88">
        <v>0</v>
      </c>
      <c r="B88" s="33">
        <v>302383.25</v>
      </c>
    </row>
    <row r="89" spans="1:2">
      <c r="A89">
        <v>0</v>
      </c>
      <c r="B89" s="33">
        <v>722166.68500000006</v>
      </c>
    </row>
    <row r="90" spans="1:2">
      <c r="A90">
        <v>0</v>
      </c>
      <c r="B90" s="33">
        <v>-32414.625</v>
      </c>
    </row>
    <row r="91" spans="1:2">
      <c r="A91">
        <v>0</v>
      </c>
      <c r="B91" s="33">
        <v>-92958.625</v>
      </c>
    </row>
    <row r="92" spans="1:2">
      <c r="A92">
        <v>0</v>
      </c>
      <c r="B92" s="33">
        <v>969399.06499999994</v>
      </c>
    </row>
    <row r="93" spans="1:2">
      <c r="A93">
        <v>0</v>
      </c>
      <c r="B93" s="33">
        <v>138418.75</v>
      </c>
    </row>
    <row r="94" spans="1:2">
      <c r="A94">
        <v>0</v>
      </c>
      <c r="B94" s="33">
        <v>-429039.5</v>
      </c>
    </row>
    <row r="95" spans="1:2">
      <c r="A95">
        <v>0</v>
      </c>
      <c r="B95" s="33">
        <v>47287.06</v>
      </c>
    </row>
    <row r="96" spans="1:2">
      <c r="A96">
        <v>0</v>
      </c>
      <c r="B96" s="33">
        <v>-873980.125</v>
      </c>
    </row>
    <row r="97" spans="1:2">
      <c r="A97">
        <v>0</v>
      </c>
      <c r="B97" s="33">
        <v>-82442.69</v>
      </c>
    </row>
    <row r="98" spans="1:2">
      <c r="A98">
        <v>0</v>
      </c>
      <c r="B98" s="33">
        <v>1109774.9350000001</v>
      </c>
    </row>
    <row r="99" spans="1:2">
      <c r="A99">
        <v>0</v>
      </c>
      <c r="B99" s="33">
        <v>411248.565</v>
      </c>
    </row>
    <row r="100" spans="1:2">
      <c r="A100">
        <v>0</v>
      </c>
      <c r="B100" s="33">
        <v>-883351.94</v>
      </c>
    </row>
    <row r="101" spans="1:2">
      <c r="A101">
        <v>0</v>
      </c>
      <c r="B101" s="33">
        <v>2420400.69</v>
      </c>
    </row>
    <row r="102" spans="1:2">
      <c r="A102">
        <v>0</v>
      </c>
      <c r="B102" s="33">
        <v>3899568.06</v>
      </c>
    </row>
    <row r="103" spans="1:2">
      <c r="A103">
        <v>0</v>
      </c>
      <c r="B103" s="33">
        <v>-1712844.75</v>
      </c>
    </row>
    <row r="104" spans="1:2">
      <c r="A104">
        <v>0</v>
      </c>
      <c r="B104" s="33">
        <v>4220475.6900000004</v>
      </c>
    </row>
    <row r="105" spans="1:2">
      <c r="A105">
        <v>0</v>
      </c>
      <c r="B105" s="33">
        <v>-1755437.375</v>
      </c>
    </row>
    <row r="106" spans="1:2">
      <c r="A106">
        <v>0</v>
      </c>
      <c r="B106" s="33">
        <v>2292474.0649999999</v>
      </c>
    </row>
    <row r="107" spans="1:2">
      <c r="A107">
        <v>0</v>
      </c>
      <c r="B107" s="33">
        <v>-1084554.5</v>
      </c>
    </row>
    <row r="108" spans="1:2">
      <c r="A108">
        <v>0</v>
      </c>
      <c r="B108" s="33">
        <v>3782753.875</v>
      </c>
    </row>
    <row r="109" spans="1:2">
      <c r="A109">
        <v>0</v>
      </c>
      <c r="B109" s="33">
        <v>-835619.375</v>
      </c>
    </row>
    <row r="110" spans="1:2">
      <c r="A110">
        <v>0</v>
      </c>
      <c r="B110" s="33">
        <v>3482460.625</v>
      </c>
    </row>
    <row r="111" spans="1:2">
      <c r="A111">
        <v>0</v>
      </c>
      <c r="B111" s="33">
        <v>2697864.56</v>
      </c>
    </row>
    <row r="112" spans="1:2">
      <c r="A112">
        <v>0</v>
      </c>
      <c r="B112" s="33">
        <v>-935861.25</v>
      </c>
    </row>
    <row r="113" spans="1:2">
      <c r="A113">
        <v>0</v>
      </c>
      <c r="B113" s="33">
        <v>-792892.25</v>
      </c>
    </row>
    <row r="114" spans="1:2">
      <c r="A114">
        <v>0</v>
      </c>
      <c r="B114" s="33">
        <v>34071.440000000002</v>
      </c>
    </row>
    <row r="115" spans="1:2">
      <c r="A115">
        <v>0</v>
      </c>
      <c r="B115" s="33">
        <v>-1880338.4350000001</v>
      </c>
    </row>
    <row r="116" spans="1:2">
      <c r="A116">
        <v>0</v>
      </c>
      <c r="B116" s="33">
        <v>-613973.43500000006</v>
      </c>
    </row>
    <row r="117" spans="1:2">
      <c r="A117">
        <v>0</v>
      </c>
      <c r="B117" s="33">
        <v>2053960.375</v>
      </c>
    </row>
    <row r="118" spans="1:2">
      <c r="A118">
        <v>0</v>
      </c>
      <c r="B118" s="33">
        <v>-542573.06499999994</v>
      </c>
    </row>
    <row r="119" spans="1:2">
      <c r="A119">
        <v>0</v>
      </c>
      <c r="B119" s="33">
        <v>-59776.815000000002</v>
      </c>
    </row>
    <row r="120" spans="1:2">
      <c r="A120">
        <v>0</v>
      </c>
      <c r="B120" s="33">
        <v>-586868</v>
      </c>
    </row>
    <row r="121" spans="1:2">
      <c r="A121">
        <v>0</v>
      </c>
      <c r="B121" s="33">
        <v>-1117070.25</v>
      </c>
    </row>
    <row r="122" spans="1:2">
      <c r="A122">
        <v>0</v>
      </c>
      <c r="B122" s="33">
        <v>2038964.06</v>
      </c>
    </row>
    <row r="123" spans="1:2">
      <c r="A123">
        <v>0</v>
      </c>
      <c r="B123" s="33">
        <v>-2135721.6850000001</v>
      </c>
    </row>
    <row r="124" spans="1:2">
      <c r="A124">
        <v>0</v>
      </c>
      <c r="B124" s="33">
        <v>1596206.9350000001</v>
      </c>
    </row>
    <row r="125" spans="1:2">
      <c r="A125">
        <v>0</v>
      </c>
      <c r="B125" s="33">
        <v>-901987.625</v>
      </c>
    </row>
    <row r="126" spans="1:2">
      <c r="A126">
        <v>0</v>
      </c>
      <c r="B126" s="33">
        <v>-2286930.94</v>
      </c>
    </row>
    <row r="127" spans="1:2">
      <c r="A127">
        <v>0</v>
      </c>
      <c r="B127" s="33">
        <v>-53088.19</v>
      </c>
    </row>
    <row r="128" spans="1:2">
      <c r="A128">
        <v>0</v>
      </c>
      <c r="B128" s="33">
        <v>1394840.125</v>
      </c>
    </row>
    <row r="129" spans="1:2">
      <c r="A129">
        <v>0</v>
      </c>
      <c r="B129" s="33">
        <v>-634744.93999999994</v>
      </c>
    </row>
    <row r="130" spans="1:2">
      <c r="A130">
        <v>0</v>
      </c>
      <c r="B130" s="33">
        <v>-855820.56499999994</v>
      </c>
    </row>
    <row r="131" spans="1:2">
      <c r="A131">
        <v>0</v>
      </c>
      <c r="B131" s="33">
        <v>90107.31</v>
      </c>
    </row>
    <row r="132" spans="1:2">
      <c r="A132">
        <v>0</v>
      </c>
      <c r="B132" s="33">
        <v>48635.125</v>
      </c>
    </row>
    <row r="133" spans="1:2">
      <c r="A133">
        <v>0</v>
      </c>
      <c r="B133" s="33">
        <v>2097225.625</v>
      </c>
    </row>
    <row r="134" spans="1:2">
      <c r="A134">
        <v>0</v>
      </c>
      <c r="B134" s="33">
        <v>-559960.18500000006</v>
      </c>
    </row>
    <row r="135" spans="1:2">
      <c r="A135">
        <v>0</v>
      </c>
      <c r="B135" s="33">
        <v>10509858.189999999</v>
      </c>
    </row>
    <row r="136" spans="1:2">
      <c r="A136">
        <v>0</v>
      </c>
      <c r="B136" s="33">
        <v>2195236.875</v>
      </c>
    </row>
    <row r="137" spans="1:2">
      <c r="A137">
        <v>0</v>
      </c>
      <c r="B137" s="33">
        <v>-1065370.5</v>
      </c>
    </row>
    <row r="138" spans="1:2">
      <c r="A138">
        <v>0</v>
      </c>
      <c r="B138" s="33">
        <v>424937.435</v>
      </c>
    </row>
    <row r="139" spans="1:2">
      <c r="A139">
        <v>0</v>
      </c>
      <c r="B139" s="33">
        <v>2108592</v>
      </c>
    </row>
    <row r="140" spans="1:2">
      <c r="A140">
        <v>0</v>
      </c>
      <c r="B140" s="33">
        <v>-472115.75</v>
      </c>
    </row>
    <row r="141" spans="1:2">
      <c r="A141">
        <v>0</v>
      </c>
      <c r="B141" s="33">
        <v>2794455.5</v>
      </c>
    </row>
    <row r="142" spans="1:2">
      <c r="A142">
        <v>0</v>
      </c>
      <c r="B142" s="33">
        <v>9697.75</v>
      </c>
    </row>
    <row r="143" spans="1:2">
      <c r="A143">
        <v>0</v>
      </c>
      <c r="B143" s="33">
        <v>3355033.625</v>
      </c>
    </row>
    <row r="144" spans="1:2">
      <c r="A144">
        <v>0</v>
      </c>
      <c r="B144" s="33">
        <v>130842.75</v>
      </c>
    </row>
    <row r="145" spans="1:2">
      <c r="A145">
        <v>0</v>
      </c>
      <c r="B145" s="33">
        <v>-1182711.8149999999</v>
      </c>
    </row>
    <row r="146" spans="1:2">
      <c r="A146">
        <v>0</v>
      </c>
      <c r="B146" s="33">
        <v>193390.19</v>
      </c>
    </row>
    <row r="147" spans="1:2">
      <c r="A147">
        <v>0</v>
      </c>
      <c r="B147" s="33">
        <v>2362690</v>
      </c>
    </row>
    <row r="148" spans="1:2">
      <c r="A148">
        <v>0</v>
      </c>
      <c r="B148" s="33">
        <v>-1800014.19</v>
      </c>
    </row>
    <row r="149" spans="1:2">
      <c r="A149">
        <v>0</v>
      </c>
      <c r="B149" s="33">
        <v>-1681789.8149999999</v>
      </c>
    </row>
    <row r="150" spans="1:2">
      <c r="A150">
        <v>0</v>
      </c>
      <c r="B150" s="33">
        <v>686549.375</v>
      </c>
    </row>
    <row r="151" spans="1:2">
      <c r="A151">
        <v>0</v>
      </c>
      <c r="B151" s="33">
        <v>9032.625</v>
      </c>
    </row>
    <row r="152" spans="1:2">
      <c r="A152">
        <v>0</v>
      </c>
      <c r="B152" s="33">
        <v>-1238653.4399999999</v>
      </c>
    </row>
    <row r="153" spans="1:2">
      <c r="A153">
        <v>0</v>
      </c>
      <c r="B153" s="33">
        <v>-2876248.875</v>
      </c>
    </row>
    <row r="154" spans="1:2">
      <c r="A154">
        <v>0</v>
      </c>
      <c r="B154" s="33">
        <v>-600413.06499999994</v>
      </c>
    </row>
    <row r="155" spans="1:2">
      <c r="A155">
        <v>0</v>
      </c>
      <c r="B155" s="33">
        <v>2586058.9350000001</v>
      </c>
    </row>
    <row r="156" spans="1:2">
      <c r="A156">
        <v>0</v>
      </c>
      <c r="B156" s="33">
        <v>1615312.56</v>
      </c>
    </row>
    <row r="157" spans="1:2">
      <c r="A157">
        <v>0</v>
      </c>
      <c r="B157" s="33">
        <v>1017136.375</v>
      </c>
    </row>
    <row r="158" spans="1:2">
      <c r="A158">
        <v>0</v>
      </c>
      <c r="B158" s="33">
        <v>2172036.06</v>
      </c>
    </row>
    <row r="159" spans="1:2">
      <c r="A159">
        <v>0</v>
      </c>
      <c r="B159" s="33">
        <v>-1155035.625</v>
      </c>
    </row>
    <row r="160" spans="1:2">
      <c r="A160">
        <v>0</v>
      </c>
      <c r="B160" s="33">
        <v>1418028.44</v>
      </c>
    </row>
    <row r="161" spans="1:2">
      <c r="A161">
        <v>0</v>
      </c>
      <c r="B161" s="33">
        <v>-671446.68500000006</v>
      </c>
    </row>
    <row r="162" spans="1:2">
      <c r="A162">
        <v>0</v>
      </c>
      <c r="B162" s="33">
        <v>-464872.065</v>
      </c>
    </row>
    <row r="163" spans="1:2">
      <c r="A163">
        <v>0</v>
      </c>
      <c r="B163" s="33">
        <v>-454557.625</v>
      </c>
    </row>
    <row r="164" spans="1:2">
      <c r="A164">
        <v>0</v>
      </c>
      <c r="B164" s="33">
        <v>1040915.125</v>
      </c>
    </row>
    <row r="165" spans="1:2">
      <c r="A165">
        <v>0</v>
      </c>
      <c r="B165" s="33">
        <v>-1079736.125</v>
      </c>
    </row>
    <row r="166" spans="1:2">
      <c r="A166">
        <v>0</v>
      </c>
      <c r="B166" s="33">
        <v>-1728487.44</v>
      </c>
    </row>
    <row r="167" spans="1:2">
      <c r="A167">
        <v>0</v>
      </c>
      <c r="B167" s="33">
        <v>42844.315000000002</v>
      </c>
    </row>
    <row r="168" spans="1:2">
      <c r="A168">
        <v>0</v>
      </c>
      <c r="B168" s="33">
        <v>-132060.44</v>
      </c>
    </row>
    <row r="169" spans="1:2">
      <c r="A169">
        <v>0</v>
      </c>
      <c r="B169" s="33">
        <v>-663119.125</v>
      </c>
    </row>
    <row r="170" spans="1:2">
      <c r="A170">
        <v>0</v>
      </c>
      <c r="B170" s="33">
        <v>-247050.125</v>
      </c>
    </row>
    <row r="171" spans="1:2">
      <c r="A171">
        <v>0</v>
      </c>
      <c r="B171" s="33">
        <v>-1767265.875</v>
      </c>
    </row>
    <row r="172" spans="1:2">
      <c r="A172">
        <v>0</v>
      </c>
      <c r="B172" s="33">
        <v>252892.5</v>
      </c>
    </row>
    <row r="173" spans="1:2">
      <c r="A173">
        <v>0</v>
      </c>
      <c r="B173" s="33">
        <v>-834626.81</v>
      </c>
    </row>
    <row r="174" spans="1:2">
      <c r="A174">
        <v>0</v>
      </c>
      <c r="B174" s="33">
        <v>447903.25</v>
      </c>
    </row>
    <row r="175" spans="1:2">
      <c r="A175">
        <v>0</v>
      </c>
      <c r="B175" s="33">
        <v>846260.56</v>
      </c>
    </row>
    <row r="176" spans="1:2">
      <c r="A176">
        <v>0</v>
      </c>
      <c r="B176" s="33">
        <v>-194134.75</v>
      </c>
    </row>
    <row r="177" spans="1:2">
      <c r="A177">
        <v>0</v>
      </c>
      <c r="B177" s="33">
        <v>-129012.435</v>
      </c>
    </row>
    <row r="178" spans="1:2">
      <c r="A178">
        <v>0</v>
      </c>
      <c r="B178" s="33">
        <v>-522155.875</v>
      </c>
    </row>
    <row r="179" spans="1:2">
      <c r="A179">
        <v>0</v>
      </c>
      <c r="B179" s="33">
        <v>2102655.9350000001</v>
      </c>
    </row>
    <row r="180" spans="1:2">
      <c r="A180">
        <v>0</v>
      </c>
      <c r="B180" s="33">
        <v>3250153.06</v>
      </c>
    </row>
    <row r="181" spans="1:2">
      <c r="A181">
        <v>0</v>
      </c>
      <c r="B181" s="33">
        <v>-359543.935</v>
      </c>
    </row>
    <row r="182" spans="1:2">
      <c r="A182">
        <v>0</v>
      </c>
      <c r="B182" s="33">
        <v>5446620.9349999996</v>
      </c>
    </row>
    <row r="183" spans="1:2">
      <c r="A183">
        <v>0</v>
      </c>
      <c r="B183" s="33">
        <v>-1044619.875</v>
      </c>
    </row>
    <row r="184" spans="1:2">
      <c r="A184">
        <v>0</v>
      </c>
      <c r="B184" s="33">
        <v>-885619.56499999994</v>
      </c>
    </row>
    <row r="185" spans="1:2">
      <c r="A185">
        <v>0</v>
      </c>
      <c r="B185" s="33">
        <v>-1460040.6850000001</v>
      </c>
    </row>
    <row r="186" spans="1:2">
      <c r="A186">
        <v>0</v>
      </c>
      <c r="B186" s="33">
        <v>-567802.43999999994</v>
      </c>
    </row>
    <row r="187" spans="1:2">
      <c r="A187">
        <v>0</v>
      </c>
      <c r="B187" s="33">
        <v>1281002.875</v>
      </c>
    </row>
    <row r="188" spans="1:2">
      <c r="A188">
        <v>0</v>
      </c>
      <c r="B188" s="33">
        <v>-1317593.1850000001</v>
      </c>
    </row>
    <row r="189" spans="1:2">
      <c r="A189">
        <v>0</v>
      </c>
      <c r="B189" s="33">
        <v>-24496.685000000001</v>
      </c>
    </row>
    <row r="190" spans="1:2">
      <c r="A190">
        <v>0</v>
      </c>
      <c r="B190" s="33">
        <v>2324498.44</v>
      </c>
    </row>
    <row r="191" spans="1:2">
      <c r="A191">
        <v>0</v>
      </c>
      <c r="B191" s="33">
        <v>3009.5</v>
      </c>
    </row>
    <row r="192" spans="1:2">
      <c r="A192">
        <v>0</v>
      </c>
      <c r="B192" s="33">
        <v>2458757.375</v>
      </c>
    </row>
    <row r="193" spans="1:2">
      <c r="A193">
        <v>0</v>
      </c>
      <c r="B193" s="33">
        <v>2084565</v>
      </c>
    </row>
    <row r="194" spans="1:2">
      <c r="A194">
        <v>0</v>
      </c>
      <c r="B194" s="33">
        <v>193137.06</v>
      </c>
    </row>
    <row r="195" spans="1:2">
      <c r="A195">
        <v>0</v>
      </c>
      <c r="B195" s="33">
        <v>-979961.875</v>
      </c>
    </row>
    <row r="196" spans="1:2">
      <c r="A196">
        <v>0</v>
      </c>
      <c r="B196" s="33">
        <v>822794.125</v>
      </c>
    </row>
    <row r="197" spans="1:2">
      <c r="A197">
        <v>0</v>
      </c>
      <c r="B197" s="33">
        <v>-351169.875</v>
      </c>
    </row>
    <row r="198" spans="1:2">
      <c r="A198">
        <v>0</v>
      </c>
      <c r="B198" s="33">
        <v>797544.375</v>
      </c>
    </row>
    <row r="199" spans="1:2">
      <c r="A199">
        <v>0</v>
      </c>
      <c r="B199" s="33">
        <v>-219591.5</v>
      </c>
    </row>
    <row r="200" spans="1:2">
      <c r="A200">
        <v>0</v>
      </c>
      <c r="B200" s="33">
        <v>-1890991.44</v>
      </c>
    </row>
    <row r="201" spans="1:2">
      <c r="A201">
        <v>0</v>
      </c>
      <c r="B201" s="33">
        <v>-1028199.56</v>
      </c>
    </row>
    <row r="202" spans="1:2">
      <c r="A202">
        <v>0</v>
      </c>
      <c r="B202" s="33">
        <v>-1330223.625</v>
      </c>
    </row>
    <row r="203" spans="1:2">
      <c r="A203">
        <v>0</v>
      </c>
      <c r="B203" s="33">
        <v>-836214.06</v>
      </c>
    </row>
    <row r="204" spans="1:2">
      <c r="A204">
        <v>0</v>
      </c>
      <c r="B204" s="33">
        <v>-1277372.375</v>
      </c>
    </row>
    <row r="205" spans="1:2">
      <c r="A205">
        <v>0</v>
      </c>
      <c r="B205" s="33">
        <v>-745824.75</v>
      </c>
    </row>
    <row r="206" spans="1:2">
      <c r="A206">
        <v>0</v>
      </c>
      <c r="B206" s="33">
        <v>1509318.25</v>
      </c>
    </row>
    <row r="207" spans="1:2">
      <c r="A207">
        <v>0</v>
      </c>
      <c r="B207" s="33">
        <v>-1914837.6850000001</v>
      </c>
    </row>
    <row r="208" spans="1:2">
      <c r="A208">
        <v>0</v>
      </c>
      <c r="B208" s="33">
        <v>1548786.25</v>
      </c>
    </row>
    <row r="209" spans="1:2">
      <c r="A209">
        <v>0</v>
      </c>
      <c r="B209" s="33">
        <v>649387.31000000006</v>
      </c>
    </row>
    <row r="210" spans="1:2">
      <c r="A210">
        <v>0</v>
      </c>
      <c r="B210" s="33">
        <v>219107.81</v>
      </c>
    </row>
    <row r="211" spans="1:2">
      <c r="A211">
        <v>0</v>
      </c>
      <c r="B211" s="33">
        <v>1729153.875</v>
      </c>
    </row>
    <row r="212" spans="1:2">
      <c r="A212">
        <v>0</v>
      </c>
      <c r="B212" s="33">
        <v>-855232.25</v>
      </c>
    </row>
    <row r="213" spans="1:2">
      <c r="A213">
        <v>0</v>
      </c>
      <c r="B213" s="33">
        <v>-1164991.8149999999</v>
      </c>
    </row>
    <row r="214" spans="1:2">
      <c r="A214">
        <v>0</v>
      </c>
      <c r="B214" s="33">
        <v>-216780.375</v>
      </c>
    </row>
    <row r="215" spans="1:2">
      <c r="A215">
        <v>0</v>
      </c>
      <c r="B215" s="33">
        <v>-219349.625</v>
      </c>
    </row>
    <row r="216" spans="1:2">
      <c r="A216">
        <v>0</v>
      </c>
      <c r="B216" s="33">
        <v>-666466.125</v>
      </c>
    </row>
    <row r="217" spans="1:2">
      <c r="A217">
        <v>0</v>
      </c>
      <c r="B217" s="33">
        <v>2630759.5</v>
      </c>
    </row>
    <row r="218" spans="1:2">
      <c r="A218">
        <v>0</v>
      </c>
      <c r="B218" s="33">
        <v>924077.625</v>
      </c>
    </row>
    <row r="219" spans="1:2">
      <c r="A219">
        <v>0</v>
      </c>
      <c r="B219" s="33">
        <v>2796451.44</v>
      </c>
    </row>
    <row r="220" spans="1:2">
      <c r="A220">
        <v>0</v>
      </c>
      <c r="B220" s="33">
        <v>-343937.875</v>
      </c>
    </row>
    <row r="221" spans="1:2">
      <c r="A221">
        <v>0</v>
      </c>
      <c r="B221" s="33">
        <v>-1953584.1850000001</v>
      </c>
    </row>
    <row r="222" spans="1:2">
      <c r="A222">
        <v>0</v>
      </c>
      <c r="B222" s="33">
        <v>-582412.93999999994</v>
      </c>
    </row>
    <row r="223" spans="1:2">
      <c r="A223">
        <v>0</v>
      </c>
      <c r="B223" s="33">
        <v>3386317.25</v>
      </c>
    </row>
    <row r="224" spans="1:2">
      <c r="A224">
        <v>0</v>
      </c>
      <c r="B224" s="33">
        <v>530422.75</v>
      </c>
    </row>
    <row r="225" spans="1:2">
      <c r="A225">
        <v>0</v>
      </c>
      <c r="B225" s="33">
        <v>-1594729.5</v>
      </c>
    </row>
    <row r="226" spans="1:2">
      <c r="A226">
        <v>0</v>
      </c>
      <c r="B226" s="33">
        <v>-1484113.5</v>
      </c>
    </row>
    <row r="227" spans="1:2">
      <c r="A227">
        <v>0</v>
      </c>
      <c r="B227" s="33">
        <v>745503.81</v>
      </c>
    </row>
    <row r="228" spans="1:2">
      <c r="A228">
        <v>0</v>
      </c>
      <c r="B228" s="33">
        <v>-1555262.625</v>
      </c>
    </row>
    <row r="229" spans="1:2">
      <c r="A229">
        <v>0</v>
      </c>
      <c r="B229" s="33">
        <v>3145370.3149999999</v>
      </c>
    </row>
    <row r="230" spans="1:2">
      <c r="A230">
        <v>0</v>
      </c>
      <c r="B230" s="33">
        <v>-1811303.31</v>
      </c>
    </row>
    <row r="231" spans="1:2">
      <c r="A231">
        <v>0</v>
      </c>
      <c r="B231" s="33">
        <v>-318437.75</v>
      </c>
    </row>
    <row r="232" spans="1:2">
      <c r="A232">
        <v>0</v>
      </c>
      <c r="B232" s="33">
        <v>628253.56499999994</v>
      </c>
    </row>
    <row r="233" spans="1:2">
      <c r="A233">
        <v>0</v>
      </c>
      <c r="B233" s="33">
        <v>3897528.625</v>
      </c>
    </row>
    <row r="234" spans="1:2">
      <c r="A234">
        <v>0</v>
      </c>
      <c r="B234" s="33">
        <v>688922.44</v>
      </c>
    </row>
    <row r="235" spans="1:2">
      <c r="A235">
        <v>0</v>
      </c>
      <c r="B235" s="33">
        <v>-57898.25</v>
      </c>
    </row>
    <row r="236" spans="1:2">
      <c r="A236">
        <v>0</v>
      </c>
      <c r="B236" s="33">
        <v>1553352.94</v>
      </c>
    </row>
    <row r="237" spans="1:2">
      <c r="A237">
        <v>0</v>
      </c>
      <c r="B237" s="33">
        <v>-17666.064999999999</v>
      </c>
    </row>
    <row r="238" spans="1:2">
      <c r="A238">
        <v>0</v>
      </c>
      <c r="B238" s="33">
        <v>754251.375</v>
      </c>
    </row>
    <row r="239" spans="1:2">
      <c r="A239">
        <v>0</v>
      </c>
      <c r="B239" s="33">
        <v>1714078.4350000001</v>
      </c>
    </row>
    <row r="240" spans="1:2">
      <c r="A240">
        <v>0</v>
      </c>
      <c r="B240" s="33">
        <v>1206806</v>
      </c>
    </row>
    <row r="241" spans="1:2">
      <c r="A241">
        <v>0</v>
      </c>
      <c r="B241" s="33">
        <v>402136.935</v>
      </c>
    </row>
    <row r="242" spans="1:2">
      <c r="A242">
        <v>0</v>
      </c>
      <c r="B242" s="33">
        <v>77653.625</v>
      </c>
    </row>
    <row r="243" spans="1:2">
      <c r="A243">
        <v>0</v>
      </c>
      <c r="B243" s="33">
        <v>533030.25</v>
      </c>
    </row>
    <row r="244" spans="1:2">
      <c r="A244">
        <v>0</v>
      </c>
      <c r="B244" s="33">
        <v>3637080.25</v>
      </c>
    </row>
    <row r="245" spans="1:2">
      <c r="A245">
        <v>0</v>
      </c>
      <c r="B245" s="33">
        <v>-534738.18500000006</v>
      </c>
    </row>
    <row r="246" spans="1:2">
      <c r="A246">
        <v>0</v>
      </c>
      <c r="B246" s="33">
        <v>340212.31</v>
      </c>
    </row>
    <row r="247" spans="1:2">
      <c r="A247">
        <v>0</v>
      </c>
      <c r="B247" s="33">
        <v>-108192.19</v>
      </c>
    </row>
    <row r="248" spans="1:2">
      <c r="A248">
        <v>0</v>
      </c>
      <c r="B248" s="33">
        <v>-1583309.19</v>
      </c>
    </row>
    <row r="249" spans="1:2">
      <c r="A249">
        <v>0</v>
      </c>
      <c r="B249" s="33">
        <v>4335368.9349999996</v>
      </c>
    </row>
    <row r="250" spans="1:2">
      <c r="A250">
        <v>0</v>
      </c>
      <c r="B250" s="33">
        <v>712334.5</v>
      </c>
    </row>
    <row r="251" spans="1:2">
      <c r="A251">
        <v>0</v>
      </c>
      <c r="B251" s="33">
        <v>4020779.44</v>
      </c>
    </row>
    <row r="252" spans="1:2">
      <c r="A252">
        <v>0</v>
      </c>
      <c r="B252" s="33">
        <v>186355.815</v>
      </c>
    </row>
    <row r="253" spans="1:2">
      <c r="A253">
        <v>0</v>
      </c>
      <c r="B253" s="33">
        <v>-901629.56499999994</v>
      </c>
    </row>
    <row r="254" spans="1:2">
      <c r="A254">
        <v>0</v>
      </c>
      <c r="B254" s="33">
        <v>2014870.75</v>
      </c>
    </row>
    <row r="255" spans="1:2">
      <c r="A255">
        <v>0</v>
      </c>
      <c r="B255" s="33">
        <v>-716918.375</v>
      </c>
    </row>
    <row r="256" spans="1:2">
      <c r="A256">
        <v>0</v>
      </c>
      <c r="B256" s="33">
        <v>-858170.44</v>
      </c>
    </row>
    <row r="257" spans="1:2">
      <c r="A257">
        <v>0</v>
      </c>
      <c r="B257" s="33">
        <v>371119.875</v>
      </c>
    </row>
    <row r="258" spans="1:2">
      <c r="A258">
        <v>0</v>
      </c>
      <c r="B258" s="33">
        <v>-78938.25</v>
      </c>
    </row>
    <row r="259" spans="1:2">
      <c r="A259">
        <v>0</v>
      </c>
      <c r="B259" s="33">
        <v>-596019.75</v>
      </c>
    </row>
    <row r="260" spans="1:2">
      <c r="A260">
        <v>0</v>
      </c>
      <c r="B260" s="33">
        <v>-1866880.875</v>
      </c>
    </row>
    <row r="261" spans="1:2">
      <c r="A261">
        <v>0</v>
      </c>
      <c r="B261" s="33">
        <v>492173</v>
      </c>
    </row>
    <row r="262" spans="1:2">
      <c r="A262">
        <v>0</v>
      </c>
      <c r="B262" s="33">
        <v>-1113869.125</v>
      </c>
    </row>
    <row r="263" spans="1:2">
      <c r="A263">
        <v>0</v>
      </c>
      <c r="B263" s="33">
        <v>-1399569.5</v>
      </c>
    </row>
    <row r="264" spans="1:2">
      <c r="A264">
        <v>0</v>
      </c>
      <c r="B264" s="33">
        <v>883499</v>
      </c>
    </row>
    <row r="265" spans="1:2">
      <c r="A265">
        <v>0</v>
      </c>
      <c r="B265" s="33">
        <v>-96357.19</v>
      </c>
    </row>
    <row r="266" spans="1:2">
      <c r="A266">
        <v>0</v>
      </c>
      <c r="B266" s="33">
        <v>3470684.9350000001</v>
      </c>
    </row>
    <row r="267" spans="1:2">
      <c r="A267">
        <v>0</v>
      </c>
      <c r="B267" s="33">
        <v>-213748.06</v>
      </c>
    </row>
    <row r="268" spans="1:2">
      <c r="A268">
        <v>0</v>
      </c>
      <c r="B268" s="33">
        <v>411853.375</v>
      </c>
    </row>
    <row r="269" spans="1:2">
      <c r="A269">
        <v>0</v>
      </c>
      <c r="B269" s="33">
        <v>61994</v>
      </c>
    </row>
    <row r="270" spans="1:2">
      <c r="A270">
        <v>0</v>
      </c>
      <c r="B270" s="33">
        <v>56543.875</v>
      </c>
    </row>
    <row r="271" spans="1:2">
      <c r="A271">
        <v>0</v>
      </c>
      <c r="B271" s="33">
        <v>1065779.625</v>
      </c>
    </row>
    <row r="272" spans="1:2">
      <c r="A272">
        <v>0</v>
      </c>
      <c r="B272" s="33">
        <v>-532305.81499999994</v>
      </c>
    </row>
    <row r="273" spans="1:2">
      <c r="A273">
        <v>0</v>
      </c>
      <c r="B273" s="33">
        <v>-975772.81</v>
      </c>
    </row>
    <row r="274" spans="1:2">
      <c r="A274">
        <v>0</v>
      </c>
      <c r="B274" s="33">
        <v>-130951.44</v>
      </c>
    </row>
    <row r="275" spans="1:2">
      <c r="A275">
        <v>0</v>
      </c>
      <c r="B275" s="33">
        <v>1732586.625</v>
      </c>
    </row>
    <row r="276" spans="1:2">
      <c r="A276">
        <v>0</v>
      </c>
      <c r="B276" s="33">
        <v>1219756.44</v>
      </c>
    </row>
    <row r="277" spans="1:2">
      <c r="A277">
        <v>0</v>
      </c>
      <c r="B277" s="33">
        <v>931680.68500000006</v>
      </c>
    </row>
    <row r="278" spans="1:2">
      <c r="A278">
        <v>0</v>
      </c>
      <c r="B278" s="33">
        <v>471363.5</v>
      </c>
    </row>
    <row r="279" spans="1:2">
      <c r="A279">
        <v>0</v>
      </c>
      <c r="B279" s="33">
        <v>-693236.06</v>
      </c>
    </row>
    <row r="280" spans="1:2">
      <c r="A280">
        <v>0</v>
      </c>
      <c r="B280" s="33">
        <v>-267890.75</v>
      </c>
    </row>
    <row r="281" spans="1:2">
      <c r="A281">
        <v>0</v>
      </c>
      <c r="B281" s="33">
        <v>834681.5</v>
      </c>
    </row>
    <row r="282" spans="1:2">
      <c r="A282">
        <v>0</v>
      </c>
      <c r="B282" s="33">
        <v>875899.875</v>
      </c>
    </row>
    <row r="283" spans="1:2">
      <c r="A283">
        <v>0</v>
      </c>
      <c r="B283" s="33">
        <v>103511.5</v>
      </c>
    </row>
    <row r="284" spans="1:2">
      <c r="A284">
        <v>0</v>
      </c>
      <c r="B284" s="33">
        <v>717666.81</v>
      </c>
    </row>
    <row r="285" spans="1:2">
      <c r="A285">
        <v>0</v>
      </c>
      <c r="B285" s="33">
        <v>120232.685</v>
      </c>
    </row>
    <row r="286" spans="1:2">
      <c r="A286">
        <v>0</v>
      </c>
      <c r="B286" s="33">
        <v>1962170.56</v>
      </c>
    </row>
    <row r="287" spans="1:2">
      <c r="A287">
        <v>0</v>
      </c>
      <c r="B287" s="33">
        <v>-1005401</v>
      </c>
    </row>
    <row r="288" spans="1:2">
      <c r="A288">
        <v>0</v>
      </c>
      <c r="B288" s="33">
        <v>2203432.375</v>
      </c>
    </row>
    <row r="289" spans="1:2">
      <c r="A289">
        <v>0</v>
      </c>
      <c r="B289" s="33">
        <v>1526035.625</v>
      </c>
    </row>
    <row r="290" spans="1:2">
      <c r="A290">
        <v>0</v>
      </c>
      <c r="B290" s="33">
        <v>248952.69</v>
      </c>
    </row>
    <row r="291" spans="1:2">
      <c r="A291">
        <v>0</v>
      </c>
      <c r="B291" s="33">
        <v>-1678117.125</v>
      </c>
    </row>
    <row r="292" spans="1:2">
      <c r="A292">
        <v>0</v>
      </c>
      <c r="B292" s="33">
        <v>5770190.6849999996</v>
      </c>
    </row>
    <row r="293" spans="1:2">
      <c r="A293">
        <v>0</v>
      </c>
      <c r="B293" s="33">
        <v>186129.31</v>
      </c>
    </row>
    <row r="294" spans="1:2">
      <c r="A294">
        <v>0</v>
      </c>
      <c r="B294" s="33">
        <v>-1054718.19</v>
      </c>
    </row>
    <row r="295" spans="1:2">
      <c r="A295">
        <v>0</v>
      </c>
      <c r="B295" s="33">
        <v>-151474</v>
      </c>
    </row>
    <row r="296" spans="1:2">
      <c r="A296">
        <v>0</v>
      </c>
      <c r="B296" s="33">
        <v>-461066.375</v>
      </c>
    </row>
    <row r="297" spans="1:2">
      <c r="A297">
        <v>0</v>
      </c>
      <c r="B297" s="33">
        <v>1505343.9350000001</v>
      </c>
    </row>
    <row r="298" spans="1:2">
      <c r="A298">
        <v>0</v>
      </c>
      <c r="B298" s="33">
        <v>622711.18500000006</v>
      </c>
    </row>
    <row r="299" spans="1:2">
      <c r="A299">
        <v>0</v>
      </c>
      <c r="B299" s="33">
        <v>-1094900.875</v>
      </c>
    </row>
    <row r="300" spans="1:2">
      <c r="A300">
        <v>0</v>
      </c>
      <c r="B300" s="33">
        <v>3463779.19</v>
      </c>
    </row>
    <row r="301" spans="1:2">
      <c r="A301">
        <v>0</v>
      </c>
      <c r="B301" s="33">
        <v>787731.18500000006</v>
      </c>
    </row>
    <row r="302" spans="1:2">
      <c r="A302">
        <v>0</v>
      </c>
      <c r="B302" s="33">
        <v>-298724.75</v>
      </c>
    </row>
    <row r="303" spans="1:2">
      <c r="A303">
        <v>0</v>
      </c>
      <c r="B303" s="33">
        <v>1184945.9350000001</v>
      </c>
    </row>
    <row r="304" spans="1:2">
      <c r="A304">
        <v>0</v>
      </c>
      <c r="B304" s="33">
        <v>-455169.625</v>
      </c>
    </row>
    <row r="305" spans="1:2">
      <c r="A305">
        <v>0</v>
      </c>
      <c r="B305" s="33">
        <v>-2224880.75</v>
      </c>
    </row>
    <row r="306" spans="1:2">
      <c r="A306">
        <v>0</v>
      </c>
      <c r="B306" s="33">
        <v>-641184.93500000006</v>
      </c>
    </row>
    <row r="307" spans="1:2">
      <c r="A307">
        <v>0</v>
      </c>
      <c r="B307" s="33">
        <v>-55908.315000000002</v>
      </c>
    </row>
    <row r="308" spans="1:2">
      <c r="A308">
        <v>0</v>
      </c>
      <c r="B308" s="33">
        <v>1020231.5649999999</v>
      </c>
    </row>
    <row r="309" spans="1:2">
      <c r="A309">
        <v>0</v>
      </c>
      <c r="B309" s="33">
        <v>-932294.19</v>
      </c>
    </row>
    <row r="310" spans="1:2">
      <c r="A310">
        <v>0</v>
      </c>
      <c r="B310" s="33">
        <v>365067.19</v>
      </c>
    </row>
    <row r="311" spans="1:2">
      <c r="A311">
        <v>0</v>
      </c>
      <c r="B311" s="33">
        <v>6161974.5</v>
      </c>
    </row>
    <row r="312" spans="1:2">
      <c r="A312">
        <v>0</v>
      </c>
      <c r="B312" s="33">
        <v>492178.25</v>
      </c>
    </row>
    <row r="313" spans="1:2">
      <c r="A313">
        <v>0</v>
      </c>
      <c r="B313" s="33">
        <v>-1831153.5</v>
      </c>
    </row>
    <row r="314" spans="1:2">
      <c r="A314">
        <v>0</v>
      </c>
      <c r="B314" s="33">
        <v>676540.375</v>
      </c>
    </row>
    <row r="315" spans="1:2">
      <c r="A315">
        <v>0</v>
      </c>
      <c r="B315" s="33">
        <v>-514691.06</v>
      </c>
    </row>
    <row r="316" spans="1:2">
      <c r="A316">
        <v>0</v>
      </c>
      <c r="B316" s="33">
        <v>1908355.75</v>
      </c>
    </row>
    <row r="317" spans="1:2">
      <c r="A317">
        <v>0</v>
      </c>
      <c r="B317" s="33">
        <v>508523.75</v>
      </c>
    </row>
    <row r="318" spans="1:2">
      <c r="A318">
        <v>0</v>
      </c>
      <c r="B318" s="33">
        <v>2258767.875</v>
      </c>
    </row>
    <row r="319" spans="1:2">
      <c r="A319">
        <v>0</v>
      </c>
      <c r="B319" s="33">
        <v>1559198.375</v>
      </c>
    </row>
    <row r="320" spans="1:2">
      <c r="A320">
        <v>0</v>
      </c>
      <c r="B320" s="33">
        <v>-521921.125</v>
      </c>
    </row>
    <row r="321" spans="1:2">
      <c r="A321">
        <v>0</v>
      </c>
      <c r="B321" s="33">
        <v>-1156348.06</v>
      </c>
    </row>
    <row r="322" spans="1:2">
      <c r="A322">
        <v>0</v>
      </c>
      <c r="B322" s="33">
        <v>331276.625</v>
      </c>
    </row>
    <row r="323" spans="1:2">
      <c r="A323">
        <v>0</v>
      </c>
      <c r="B323" s="33">
        <v>2859702.375</v>
      </c>
    </row>
    <row r="324" spans="1:2">
      <c r="A324">
        <v>0</v>
      </c>
      <c r="B324" s="33">
        <v>245979.75</v>
      </c>
    </row>
    <row r="325" spans="1:2">
      <c r="A325">
        <v>0</v>
      </c>
      <c r="B325" s="33">
        <v>-182375.875</v>
      </c>
    </row>
    <row r="326" spans="1:2">
      <c r="A326">
        <v>0</v>
      </c>
      <c r="B326" s="33">
        <v>413948.75</v>
      </c>
    </row>
    <row r="327" spans="1:2">
      <c r="A327">
        <v>0</v>
      </c>
      <c r="B327" s="33">
        <v>-1718501.25</v>
      </c>
    </row>
    <row r="328" spans="1:2">
      <c r="A328">
        <v>0</v>
      </c>
      <c r="B328" s="33">
        <v>-977296.81</v>
      </c>
    </row>
    <row r="329" spans="1:2">
      <c r="A329">
        <v>0</v>
      </c>
      <c r="B329" s="33">
        <v>960075.125</v>
      </c>
    </row>
    <row r="330" spans="1:2">
      <c r="A330">
        <v>0</v>
      </c>
      <c r="B330" s="33">
        <v>1885237.125</v>
      </c>
    </row>
    <row r="331" spans="1:2">
      <c r="A331">
        <v>0</v>
      </c>
      <c r="B331" s="33">
        <v>122493.565</v>
      </c>
    </row>
    <row r="332" spans="1:2">
      <c r="A332">
        <v>0</v>
      </c>
      <c r="B332" s="33">
        <v>1569151.8149999999</v>
      </c>
    </row>
    <row r="333" spans="1:2">
      <c r="A333">
        <v>0</v>
      </c>
      <c r="B333" s="33">
        <v>2152838</v>
      </c>
    </row>
    <row r="334" spans="1:2">
      <c r="A334">
        <v>0</v>
      </c>
      <c r="B334" s="33">
        <v>251080.81</v>
      </c>
    </row>
    <row r="335" spans="1:2">
      <c r="A335">
        <v>0</v>
      </c>
      <c r="B335" s="33">
        <v>-443339.375</v>
      </c>
    </row>
    <row r="336" spans="1:2">
      <c r="A336">
        <v>0</v>
      </c>
      <c r="B336" s="33">
        <v>4873691.25</v>
      </c>
    </row>
    <row r="337" spans="1:2">
      <c r="A337">
        <v>0</v>
      </c>
      <c r="B337" s="33">
        <v>390691.185</v>
      </c>
    </row>
    <row r="338" spans="1:2">
      <c r="A338">
        <v>0</v>
      </c>
      <c r="B338" s="33">
        <v>2850060.19</v>
      </c>
    </row>
    <row r="339" spans="1:2">
      <c r="A339">
        <v>0</v>
      </c>
      <c r="B339" s="33">
        <v>-1993706.125</v>
      </c>
    </row>
    <row r="340" spans="1:2">
      <c r="A340">
        <v>0</v>
      </c>
      <c r="B340" s="33">
        <v>2762728.375</v>
      </c>
    </row>
    <row r="341" spans="1:2">
      <c r="A341">
        <v>0</v>
      </c>
      <c r="B341" s="33">
        <v>-591729.68500000006</v>
      </c>
    </row>
    <row r="342" spans="1:2">
      <c r="A342">
        <v>0</v>
      </c>
      <c r="B342" s="33">
        <v>-2231514.44</v>
      </c>
    </row>
    <row r="343" spans="1:2">
      <c r="A343">
        <v>0</v>
      </c>
      <c r="B343" s="33">
        <v>-609298.31000000006</v>
      </c>
    </row>
    <row r="344" spans="1:2">
      <c r="A344">
        <v>0</v>
      </c>
      <c r="B344" s="33">
        <v>3759308.625</v>
      </c>
    </row>
    <row r="345" spans="1:2">
      <c r="A345">
        <v>0</v>
      </c>
      <c r="B345" s="33">
        <v>-278762</v>
      </c>
    </row>
    <row r="346" spans="1:2">
      <c r="A346">
        <v>0</v>
      </c>
      <c r="B346" s="33">
        <v>1771672.31</v>
      </c>
    </row>
    <row r="347" spans="1:2">
      <c r="A347">
        <v>0</v>
      </c>
      <c r="B347" s="33">
        <v>-82543.875</v>
      </c>
    </row>
    <row r="348" spans="1:2">
      <c r="A348">
        <v>0</v>
      </c>
      <c r="B348" s="33">
        <v>2902071.5</v>
      </c>
    </row>
    <row r="349" spans="1:2">
      <c r="A349">
        <v>0</v>
      </c>
      <c r="B349" s="33">
        <v>-1838574.3149999999</v>
      </c>
    </row>
    <row r="350" spans="1:2">
      <c r="A350">
        <v>0</v>
      </c>
      <c r="B350" s="33">
        <v>1096764.5649999999</v>
      </c>
    </row>
    <row r="351" spans="1:2">
      <c r="A351">
        <v>0</v>
      </c>
      <c r="B351" s="33">
        <v>59934.75</v>
      </c>
    </row>
    <row r="352" spans="1:2">
      <c r="A352">
        <v>0</v>
      </c>
      <c r="B352" s="33">
        <v>-44324.375</v>
      </c>
    </row>
    <row r="353" spans="1:2">
      <c r="A353">
        <v>0</v>
      </c>
      <c r="B353" s="33">
        <v>-1185065.81</v>
      </c>
    </row>
    <row r="354" spans="1:2">
      <c r="A354">
        <v>0</v>
      </c>
      <c r="B354" s="33">
        <v>1385917.1850000001</v>
      </c>
    </row>
    <row r="355" spans="1:2">
      <c r="A355">
        <v>0</v>
      </c>
      <c r="B355" s="33">
        <v>-390941.125</v>
      </c>
    </row>
    <row r="356" spans="1:2">
      <c r="A356">
        <v>0</v>
      </c>
      <c r="B356" s="33">
        <v>1717857.06</v>
      </c>
    </row>
    <row r="357" spans="1:2">
      <c r="A357">
        <v>0</v>
      </c>
      <c r="B357" s="33">
        <v>-1549773.8149999999</v>
      </c>
    </row>
    <row r="358" spans="1:2">
      <c r="A358">
        <v>0</v>
      </c>
      <c r="B358" s="33">
        <v>-1019030.875</v>
      </c>
    </row>
    <row r="359" spans="1:2">
      <c r="A359">
        <v>0</v>
      </c>
      <c r="B359" s="33">
        <v>1809174.375</v>
      </c>
    </row>
    <row r="360" spans="1:2">
      <c r="A360">
        <v>0</v>
      </c>
      <c r="B360" s="33">
        <v>365600.06</v>
      </c>
    </row>
    <row r="361" spans="1:2">
      <c r="A361">
        <v>0</v>
      </c>
      <c r="B361" s="33">
        <v>-1280195</v>
      </c>
    </row>
    <row r="362" spans="1:2">
      <c r="A362">
        <v>0</v>
      </c>
      <c r="B362" s="33">
        <v>4208974.875</v>
      </c>
    </row>
    <row r="363" spans="1:2">
      <c r="A363">
        <v>0</v>
      </c>
      <c r="B363" s="33">
        <v>-259546.94</v>
      </c>
    </row>
    <row r="364" spans="1:2">
      <c r="A364">
        <v>0</v>
      </c>
      <c r="B364" s="33">
        <v>-1383499.25</v>
      </c>
    </row>
    <row r="365" spans="1:2">
      <c r="A365">
        <v>0</v>
      </c>
      <c r="B365" s="33">
        <v>-463283.435</v>
      </c>
    </row>
    <row r="366" spans="1:2">
      <c r="A366">
        <v>0</v>
      </c>
      <c r="B366" s="33">
        <v>5059298.125</v>
      </c>
    </row>
    <row r="367" spans="1:2">
      <c r="A367">
        <v>0</v>
      </c>
      <c r="B367" s="33">
        <v>-763412.69</v>
      </c>
    </row>
    <row r="368" spans="1:2">
      <c r="A368">
        <v>0</v>
      </c>
      <c r="B368" s="33">
        <v>-382347.375</v>
      </c>
    </row>
    <row r="369" spans="1:2">
      <c r="A369">
        <v>0</v>
      </c>
      <c r="B369" s="33">
        <v>1958310.5649999999</v>
      </c>
    </row>
    <row r="370" spans="1:2">
      <c r="A370">
        <v>0</v>
      </c>
      <c r="B370" s="33">
        <v>297617.31</v>
      </c>
    </row>
    <row r="371" spans="1:2">
      <c r="A371">
        <v>0</v>
      </c>
      <c r="B371" s="33">
        <v>-1650573.5</v>
      </c>
    </row>
    <row r="372" spans="1:2">
      <c r="A372">
        <v>0</v>
      </c>
      <c r="B372" s="33">
        <v>-797289.125</v>
      </c>
    </row>
    <row r="373" spans="1:2">
      <c r="A373">
        <v>0</v>
      </c>
      <c r="B373" s="33">
        <v>-318827.5</v>
      </c>
    </row>
    <row r="374" spans="1:2">
      <c r="A374">
        <v>0</v>
      </c>
      <c r="B374" s="33">
        <v>-147235.625</v>
      </c>
    </row>
    <row r="375" spans="1:2">
      <c r="A375">
        <v>0</v>
      </c>
      <c r="B375" s="33">
        <v>-130576.06</v>
      </c>
    </row>
    <row r="376" spans="1:2">
      <c r="A376">
        <v>0</v>
      </c>
      <c r="B376" s="33">
        <v>-2004711.625</v>
      </c>
    </row>
    <row r="377" spans="1:2">
      <c r="A377">
        <v>0</v>
      </c>
      <c r="B377" s="33">
        <v>497005.69</v>
      </c>
    </row>
    <row r="378" spans="1:2">
      <c r="A378">
        <v>0</v>
      </c>
      <c r="B378" s="33">
        <v>-1368678.375</v>
      </c>
    </row>
    <row r="379" spans="1:2">
      <c r="A379">
        <v>0</v>
      </c>
      <c r="B379" s="33">
        <v>744016.06</v>
      </c>
    </row>
    <row r="380" spans="1:2">
      <c r="A380">
        <v>0</v>
      </c>
      <c r="B380" s="33">
        <v>-1778998.5</v>
      </c>
    </row>
    <row r="381" spans="1:2">
      <c r="A381">
        <v>0</v>
      </c>
      <c r="B381" s="33">
        <v>606424.5</v>
      </c>
    </row>
    <row r="382" spans="1:2">
      <c r="A382">
        <v>0</v>
      </c>
      <c r="B382" s="33">
        <v>272817.185</v>
      </c>
    </row>
    <row r="383" spans="1:2">
      <c r="A383">
        <v>0</v>
      </c>
      <c r="B383" s="33">
        <v>-1550252.875</v>
      </c>
    </row>
    <row r="384" spans="1:2">
      <c r="A384">
        <v>0</v>
      </c>
      <c r="B384" s="33">
        <v>4497612.4400000004</v>
      </c>
    </row>
    <row r="385" spans="1:2">
      <c r="A385">
        <v>0</v>
      </c>
      <c r="B385" s="33">
        <v>-522665.625</v>
      </c>
    </row>
    <row r="386" spans="1:2">
      <c r="A386">
        <v>0</v>
      </c>
      <c r="B386" s="33">
        <v>-1297165.875</v>
      </c>
    </row>
    <row r="387" spans="1:2">
      <c r="A387">
        <v>0</v>
      </c>
      <c r="B387" s="33">
        <v>1518627.69</v>
      </c>
    </row>
    <row r="388" spans="1:2">
      <c r="A388">
        <v>0</v>
      </c>
      <c r="B388" s="33">
        <v>-677799.31499999994</v>
      </c>
    </row>
    <row r="389" spans="1:2">
      <c r="A389">
        <v>0</v>
      </c>
      <c r="B389" s="33">
        <v>-940203.5</v>
      </c>
    </row>
    <row r="390" spans="1:2">
      <c r="A390">
        <v>0</v>
      </c>
      <c r="B390" s="33">
        <v>3972535.1850000001</v>
      </c>
    </row>
    <row r="391" spans="1:2">
      <c r="A391">
        <v>0</v>
      </c>
      <c r="B391" s="33">
        <v>3222344.69</v>
      </c>
    </row>
    <row r="392" spans="1:2">
      <c r="A392">
        <v>0</v>
      </c>
      <c r="B392" s="33">
        <v>-1415344.125</v>
      </c>
    </row>
    <row r="393" spans="1:2">
      <c r="A393">
        <v>0</v>
      </c>
      <c r="B393" s="33">
        <v>-454259.5</v>
      </c>
    </row>
    <row r="394" spans="1:2">
      <c r="A394">
        <v>0</v>
      </c>
      <c r="B394" s="33">
        <v>598090.125</v>
      </c>
    </row>
    <row r="395" spans="1:2">
      <c r="A395">
        <v>0</v>
      </c>
      <c r="B395" s="33">
        <v>399268.5</v>
      </c>
    </row>
    <row r="396" spans="1:2">
      <c r="A396">
        <v>0</v>
      </c>
      <c r="B396" s="33">
        <v>-1799987.8149999999</v>
      </c>
    </row>
    <row r="397" spans="1:2">
      <c r="A397">
        <v>0</v>
      </c>
      <c r="B397" s="33">
        <v>-1894669.75</v>
      </c>
    </row>
    <row r="398" spans="1:2">
      <c r="A398">
        <v>0</v>
      </c>
      <c r="B398" s="33">
        <v>593580.31000000006</v>
      </c>
    </row>
    <row r="399" spans="1:2">
      <c r="A399">
        <v>0</v>
      </c>
      <c r="B399" s="33">
        <v>-841448.75</v>
      </c>
    </row>
    <row r="400" spans="1:2">
      <c r="A400">
        <v>0</v>
      </c>
      <c r="B400" s="33">
        <v>656085.75</v>
      </c>
    </row>
    <row r="401" spans="1:2">
      <c r="A401">
        <v>0</v>
      </c>
      <c r="B401" s="33">
        <v>2055491.875</v>
      </c>
    </row>
    <row r="402" spans="1:2">
      <c r="A402">
        <v>0</v>
      </c>
      <c r="B402" s="33">
        <v>334267.75</v>
      </c>
    </row>
    <row r="403" spans="1:2">
      <c r="A403">
        <v>0</v>
      </c>
      <c r="B403" s="33">
        <v>-269737.25</v>
      </c>
    </row>
    <row r="404" spans="1:2">
      <c r="A404">
        <v>0</v>
      </c>
      <c r="B404" s="33">
        <v>-1337690.5</v>
      </c>
    </row>
    <row r="405" spans="1:2">
      <c r="A405">
        <v>0</v>
      </c>
      <c r="B405" s="33">
        <v>-1043742.5</v>
      </c>
    </row>
    <row r="406" spans="1:2">
      <c r="A406">
        <v>0</v>
      </c>
      <c r="B406" s="33">
        <v>-1510578.69</v>
      </c>
    </row>
    <row r="407" spans="1:2">
      <c r="A407">
        <v>0</v>
      </c>
      <c r="B407" s="33">
        <v>2971867.31</v>
      </c>
    </row>
    <row r="408" spans="1:2">
      <c r="A408">
        <v>0</v>
      </c>
      <c r="B408" s="33">
        <v>-1064941.875</v>
      </c>
    </row>
    <row r="409" spans="1:2">
      <c r="A409">
        <v>0</v>
      </c>
      <c r="B409" s="33">
        <v>1822143.31</v>
      </c>
    </row>
    <row r="410" spans="1:2">
      <c r="A410">
        <v>0</v>
      </c>
      <c r="B410" s="33">
        <v>232509.56</v>
      </c>
    </row>
    <row r="411" spans="1:2">
      <c r="A411">
        <v>0</v>
      </c>
      <c r="B411" s="33">
        <v>-1340676</v>
      </c>
    </row>
    <row r="412" spans="1:2">
      <c r="A412">
        <v>0</v>
      </c>
      <c r="B412" s="33">
        <v>714353.81</v>
      </c>
    </row>
    <row r="413" spans="1:2">
      <c r="A413">
        <v>0</v>
      </c>
      <c r="B413" s="33">
        <v>245443.5</v>
      </c>
    </row>
    <row r="414" spans="1:2">
      <c r="A414">
        <v>0</v>
      </c>
      <c r="B414" s="33">
        <v>-607561.5</v>
      </c>
    </row>
    <row r="415" spans="1:2">
      <c r="A415">
        <v>0</v>
      </c>
      <c r="B415" s="33">
        <v>-525784.375</v>
      </c>
    </row>
    <row r="416" spans="1:2">
      <c r="A416">
        <v>0</v>
      </c>
      <c r="B416" s="33">
        <v>-334477.94</v>
      </c>
    </row>
    <row r="417" spans="1:2">
      <c r="A417">
        <v>0</v>
      </c>
      <c r="B417" s="33">
        <v>486774.31</v>
      </c>
    </row>
    <row r="418" spans="1:2">
      <c r="A418">
        <v>0</v>
      </c>
      <c r="B418" s="33">
        <v>-420878.685</v>
      </c>
    </row>
    <row r="419" spans="1:2">
      <c r="A419">
        <v>0</v>
      </c>
      <c r="B419" s="33">
        <v>-820982.56499999994</v>
      </c>
    </row>
    <row r="420" spans="1:2">
      <c r="A420">
        <v>0</v>
      </c>
      <c r="B420" s="33">
        <v>-128810.75</v>
      </c>
    </row>
    <row r="421" spans="1:2">
      <c r="A421">
        <v>0</v>
      </c>
      <c r="B421" s="33">
        <v>-158474.875</v>
      </c>
    </row>
    <row r="422" spans="1:2">
      <c r="A422">
        <v>0</v>
      </c>
      <c r="B422" s="33">
        <v>924090</v>
      </c>
    </row>
    <row r="423" spans="1:2">
      <c r="A423">
        <v>0</v>
      </c>
      <c r="B423" s="33">
        <v>2687775.5</v>
      </c>
    </row>
    <row r="424" spans="1:2">
      <c r="A424">
        <v>0</v>
      </c>
      <c r="B424" s="33">
        <v>1256039.625</v>
      </c>
    </row>
    <row r="425" spans="1:2">
      <c r="A425">
        <v>0</v>
      </c>
      <c r="B425" s="33">
        <v>-604405</v>
      </c>
    </row>
    <row r="426" spans="1:2">
      <c r="A426">
        <v>0</v>
      </c>
      <c r="B426" s="33">
        <v>-446935</v>
      </c>
    </row>
    <row r="427" spans="1:2">
      <c r="A427">
        <v>0</v>
      </c>
      <c r="B427" s="33">
        <v>-1235319.3149999999</v>
      </c>
    </row>
    <row r="428" spans="1:2">
      <c r="A428">
        <v>0</v>
      </c>
      <c r="B428" s="33">
        <v>1030987.875</v>
      </c>
    </row>
    <row r="429" spans="1:2">
      <c r="A429">
        <v>0</v>
      </c>
      <c r="B429" s="33">
        <v>7304732.125</v>
      </c>
    </row>
    <row r="430" spans="1:2">
      <c r="A430">
        <v>0</v>
      </c>
      <c r="B430" s="33">
        <v>-32809.375</v>
      </c>
    </row>
    <row r="431" spans="1:2">
      <c r="A431">
        <v>0</v>
      </c>
      <c r="B431" s="33">
        <v>-2545808.25</v>
      </c>
    </row>
    <row r="432" spans="1:2">
      <c r="A432">
        <v>0</v>
      </c>
      <c r="B432" s="33">
        <v>-7809.75</v>
      </c>
    </row>
    <row r="433" spans="1:2">
      <c r="A433">
        <v>0</v>
      </c>
      <c r="B433" s="33">
        <v>1212867.3149999999</v>
      </c>
    </row>
    <row r="434" spans="1:2">
      <c r="A434">
        <v>0</v>
      </c>
      <c r="B434" s="33">
        <v>-220587</v>
      </c>
    </row>
    <row r="435" spans="1:2">
      <c r="A435">
        <v>0</v>
      </c>
      <c r="B435" s="33">
        <v>-79325.94</v>
      </c>
    </row>
    <row r="436" spans="1:2">
      <c r="A436">
        <v>0</v>
      </c>
      <c r="B436" s="33">
        <v>698676.81499999994</v>
      </c>
    </row>
    <row r="437" spans="1:2">
      <c r="A437">
        <v>0</v>
      </c>
      <c r="B437" s="33">
        <v>-1319347.375</v>
      </c>
    </row>
    <row r="438" spans="1:2">
      <c r="A438">
        <v>0</v>
      </c>
      <c r="B438" s="33">
        <v>964354.81</v>
      </c>
    </row>
    <row r="439" spans="1:2">
      <c r="A439">
        <v>0</v>
      </c>
      <c r="B439" s="33">
        <v>-708852.5</v>
      </c>
    </row>
    <row r="440" spans="1:2">
      <c r="A440">
        <v>0</v>
      </c>
      <c r="B440" s="33">
        <v>-388504.31</v>
      </c>
    </row>
    <row r="441" spans="1:2">
      <c r="A441">
        <v>0</v>
      </c>
      <c r="B441" s="33">
        <v>-1456736.5649999999</v>
      </c>
    </row>
    <row r="442" spans="1:2">
      <c r="A442">
        <v>0</v>
      </c>
      <c r="B442" s="33">
        <v>726831</v>
      </c>
    </row>
    <row r="443" spans="1:2">
      <c r="A443">
        <v>0</v>
      </c>
      <c r="B443" s="33">
        <v>918122.43500000006</v>
      </c>
    </row>
    <row r="444" spans="1:2">
      <c r="A444">
        <v>0</v>
      </c>
      <c r="B444" s="33">
        <v>2443129.1850000001</v>
      </c>
    </row>
    <row r="445" spans="1:2">
      <c r="A445">
        <v>0</v>
      </c>
      <c r="B445" s="33">
        <v>270869.065</v>
      </c>
    </row>
    <row r="446" spans="1:2">
      <c r="A446">
        <v>0</v>
      </c>
      <c r="B446" s="33">
        <v>-1619461.375</v>
      </c>
    </row>
    <row r="447" spans="1:2">
      <c r="A447">
        <v>0</v>
      </c>
      <c r="B447" s="33">
        <v>3033136</v>
      </c>
    </row>
    <row r="448" spans="1:2">
      <c r="A448">
        <v>0</v>
      </c>
      <c r="B448" s="33">
        <v>-305315.5</v>
      </c>
    </row>
    <row r="449" spans="1:2">
      <c r="A449">
        <v>0</v>
      </c>
      <c r="B449" s="33">
        <v>449637</v>
      </c>
    </row>
    <row r="450" spans="1:2">
      <c r="A450">
        <v>0</v>
      </c>
      <c r="B450" s="33">
        <v>-582487.31000000006</v>
      </c>
    </row>
    <row r="451" spans="1:2">
      <c r="A451">
        <v>0</v>
      </c>
      <c r="B451" s="33">
        <v>-2242297.56</v>
      </c>
    </row>
    <row r="452" spans="1:2">
      <c r="A452">
        <v>0</v>
      </c>
      <c r="B452" s="33">
        <v>-553264.5</v>
      </c>
    </row>
    <row r="453" spans="1:2">
      <c r="A453">
        <v>0</v>
      </c>
      <c r="B453" s="33">
        <v>-569748.68500000006</v>
      </c>
    </row>
    <row r="454" spans="1:2">
      <c r="A454">
        <v>0</v>
      </c>
      <c r="B454" s="33">
        <v>207231.125</v>
      </c>
    </row>
    <row r="455" spans="1:2">
      <c r="A455">
        <v>0</v>
      </c>
      <c r="B455" s="33">
        <v>2630049.56</v>
      </c>
    </row>
    <row r="456" spans="1:2">
      <c r="A456">
        <v>0</v>
      </c>
      <c r="B456" s="33">
        <v>-1697147</v>
      </c>
    </row>
    <row r="457" spans="1:2">
      <c r="A457">
        <v>0</v>
      </c>
      <c r="B457" s="33">
        <v>-941404.44</v>
      </c>
    </row>
    <row r="458" spans="1:2">
      <c r="A458">
        <v>0</v>
      </c>
      <c r="B458" s="33">
        <v>556602.68999999994</v>
      </c>
    </row>
    <row r="459" spans="1:2">
      <c r="A459">
        <v>0</v>
      </c>
      <c r="B459" s="33">
        <v>-543333.93500000006</v>
      </c>
    </row>
    <row r="460" spans="1:2">
      <c r="A460">
        <v>0</v>
      </c>
      <c r="B460" s="33">
        <v>3807256.25</v>
      </c>
    </row>
    <row r="461" spans="1:2">
      <c r="A461">
        <v>0</v>
      </c>
      <c r="B461" s="33">
        <v>-195106</v>
      </c>
    </row>
    <row r="462" spans="1:2">
      <c r="A462">
        <v>0</v>
      </c>
      <c r="B462" s="33">
        <v>-1282274.375</v>
      </c>
    </row>
    <row r="463" spans="1:2">
      <c r="A463">
        <v>0</v>
      </c>
      <c r="B463" s="33">
        <v>5247055</v>
      </c>
    </row>
    <row r="464" spans="1:2">
      <c r="A464">
        <v>0</v>
      </c>
      <c r="B464" s="33">
        <v>855302</v>
      </c>
    </row>
    <row r="465" spans="1:2">
      <c r="A465">
        <v>0</v>
      </c>
      <c r="B465" s="33">
        <v>-232222.19</v>
      </c>
    </row>
    <row r="466" spans="1:2">
      <c r="A466">
        <v>0</v>
      </c>
      <c r="B466" s="33">
        <v>-617182</v>
      </c>
    </row>
    <row r="467" spans="1:2">
      <c r="A467">
        <v>0</v>
      </c>
      <c r="B467" s="33">
        <v>-1057162.9350000001</v>
      </c>
    </row>
    <row r="468" spans="1:2">
      <c r="A468">
        <v>0</v>
      </c>
      <c r="B468" s="33">
        <v>-531578.75</v>
      </c>
    </row>
    <row r="469" spans="1:2">
      <c r="A469">
        <v>0</v>
      </c>
      <c r="B469" s="33">
        <v>302616.5</v>
      </c>
    </row>
    <row r="470" spans="1:2">
      <c r="A470">
        <v>0</v>
      </c>
      <c r="B470" s="33">
        <v>-1227235.94</v>
      </c>
    </row>
    <row r="471" spans="1:2">
      <c r="A471">
        <v>0</v>
      </c>
      <c r="B471" s="33">
        <v>-722299.125</v>
      </c>
    </row>
    <row r="472" spans="1:2">
      <c r="A472">
        <v>0</v>
      </c>
      <c r="B472" s="33">
        <v>-1214395.25</v>
      </c>
    </row>
    <row r="473" spans="1:2">
      <c r="A473">
        <v>0</v>
      </c>
      <c r="B473" s="33">
        <v>-321250.75</v>
      </c>
    </row>
    <row r="474" spans="1:2">
      <c r="A474">
        <v>0</v>
      </c>
      <c r="B474" s="33">
        <v>2574285.3149999999</v>
      </c>
    </row>
    <row r="475" spans="1:2">
      <c r="A475">
        <v>0</v>
      </c>
      <c r="B475" s="33">
        <v>3076151.125</v>
      </c>
    </row>
    <row r="476" spans="1:2">
      <c r="A476">
        <v>0</v>
      </c>
      <c r="B476" s="33">
        <v>-144920</v>
      </c>
    </row>
    <row r="477" spans="1:2">
      <c r="A477">
        <v>0</v>
      </c>
      <c r="B477" s="33">
        <v>5657966.125</v>
      </c>
    </row>
    <row r="478" spans="1:2">
      <c r="A478">
        <v>0</v>
      </c>
      <c r="B478" s="33">
        <v>-1150442.0649999999</v>
      </c>
    </row>
    <row r="479" spans="1:2">
      <c r="A479">
        <v>0</v>
      </c>
      <c r="B479" s="33">
        <v>-169560</v>
      </c>
    </row>
    <row r="480" spans="1:2">
      <c r="A480">
        <v>0</v>
      </c>
      <c r="B480" s="33">
        <v>3222846.25</v>
      </c>
    </row>
    <row r="481" spans="1:2">
      <c r="A481">
        <v>0</v>
      </c>
      <c r="B481" s="33">
        <v>-112694.375</v>
      </c>
    </row>
    <row r="482" spans="1:2">
      <c r="A482">
        <v>0</v>
      </c>
      <c r="B482" s="33">
        <v>-852806.56499999994</v>
      </c>
    </row>
    <row r="483" spans="1:2">
      <c r="A483">
        <v>0</v>
      </c>
      <c r="B483" s="33">
        <v>247181.81</v>
      </c>
    </row>
    <row r="484" spans="1:2">
      <c r="A484">
        <v>0</v>
      </c>
      <c r="B484" s="33">
        <v>482806.44</v>
      </c>
    </row>
    <row r="485" spans="1:2">
      <c r="A485">
        <v>0</v>
      </c>
      <c r="B485" s="33">
        <v>-1066060.375</v>
      </c>
    </row>
    <row r="486" spans="1:2">
      <c r="A486">
        <v>0</v>
      </c>
      <c r="B486" s="33">
        <v>2732846.5649999999</v>
      </c>
    </row>
    <row r="487" spans="1:2">
      <c r="A487">
        <v>0</v>
      </c>
      <c r="B487" s="33">
        <v>-1419838.875</v>
      </c>
    </row>
    <row r="488" spans="1:2">
      <c r="A488">
        <v>0</v>
      </c>
      <c r="B488" s="33">
        <v>-206470.315</v>
      </c>
    </row>
    <row r="489" spans="1:2">
      <c r="A489">
        <v>0</v>
      </c>
      <c r="B489" s="33">
        <v>1872536.25</v>
      </c>
    </row>
    <row r="490" spans="1:2">
      <c r="A490">
        <v>0</v>
      </c>
      <c r="B490" s="33">
        <v>-2553211.8149999999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시스템선정</vt:lpstr>
      <vt:lpstr>일수익비교</vt:lpstr>
      <vt:lpstr>최초7배</vt:lpstr>
      <vt:lpstr>기초7배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Anyhelp</cp:lastModifiedBy>
  <cp:lastPrinted>2014-11-26T08:27:04Z</cp:lastPrinted>
  <dcterms:created xsi:type="dcterms:W3CDTF">1997-01-10T04:21:27Z</dcterms:created>
  <dcterms:modified xsi:type="dcterms:W3CDTF">2015-06-15T22:10:04Z</dcterms:modified>
</cp:coreProperties>
</file>