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ni.c.c\Documents\"/>
    </mc:Choice>
  </mc:AlternateContent>
  <xr:revisionPtr revIDLastSave="0" documentId="8_{073AD400-7647-40EB-AF59-5D4B59629B0E}" xr6:coauthVersionLast="47" xr6:coauthVersionMax="47" xr10:uidLastSave="{00000000-0000-0000-0000-000000000000}"/>
  <bookViews>
    <workbookView xWindow="-108" yWindow="-108" windowWidth="23256" windowHeight="12576" activeTab="3" xr2:uid="{0C8DA4D8-AC55-4BE2-B946-29FA8386F9E0}"/>
  </bookViews>
  <sheets>
    <sheet name="Sheet2" sheetId="2" r:id="rId1"/>
    <sheet name="Sheet3" sheetId="3" r:id="rId2"/>
    <sheet name="Sheet4" sheetId="4" r:id="rId3"/>
    <sheet name="Sheet1" sheetId="1" r:id="rId4"/>
  </sheets>
  <definedNames>
    <definedName name="_xlnm._FilterDatabase" localSheetId="3" hidden="1">Sheet1!$C$1:$C$32</definedName>
  </definedNames>
  <calcPr calcId="191029"/>
  <pivotCaches>
    <pivotCache cacheId="16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  <c r="O2" i="1" a="1"/>
  <c r="O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<sst xmlns="http://schemas.openxmlformats.org/spreadsheetml/2006/main" count="178" uniqueCount="76">
  <si>
    <t>Date</t>
  </si>
  <si>
    <t>Product</t>
  </si>
  <si>
    <t>Region</t>
  </si>
  <si>
    <t>Salesperson</t>
  </si>
  <si>
    <t>Profit</t>
  </si>
  <si>
    <t>Quantity</t>
  </si>
  <si>
    <t>Price</t>
  </si>
  <si>
    <t>North</t>
  </si>
  <si>
    <t>South</t>
  </si>
  <si>
    <t>East</t>
  </si>
  <si>
    <t>West</t>
  </si>
  <si>
    <t>Yoga Mat</t>
  </si>
  <si>
    <t>Sketchbook</t>
  </si>
  <si>
    <t>Candle</t>
  </si>
  <si>
    <t>Sunglasses</t>
  </si>
  <si>
    <t>Olive Oil</t>
  </si>
  <si>
    <t>Tea</t>
  </si>
  <si>
    <t>Coffee</t>
  </si>
  <si>
    <t>Chocolate</t>
  </si>
  <si>
    <t>Cheese</t>
  </si>
  <si>
    <t>Jeans</t>
  </si>
  <si>
    <t>Scarf</t>
  </si>
  <si>
    <t>Face Mask</t>
  </si>
  <si>
    <t>Perfume</t>
  </si>
  <si>
    <t>Gym Bag</t>
  </si>
  <si>
    <t>Highlighters</t>
  </si>
  <si>
    <t>Wall Clock</t>
  </si>
  <si>
    <t>Winter Gloves</t>
  </si>
  <si>
    <t>Leather Belt</t>
  </si>
  <si>
    <t>Nuts</t>
  </si>
  <si>
    <t>Rice</t>
  </si>
  <si>
    <t>Dried Fruits</t>
  </si>
  <si>
    <t>Pasta</t>
  </si>
  <si>
    <t>Herbals</t>
  </si>
  <si>
    <t>Socks</t>
  </si>
  <si>
    <t>Sports Cap</t>
  </si>
  <si>
    <t>Essential Oil</t>
  </si>
  <si>
    <t>Frame</t>
  </si>
  <si>
    <t xml:space="preserve"> Coasters</t>
  </si>
  <si>
    <t>Soap</t>
  </si>
  <si>
    <t>Shampoo</t>
  </si>
  <si>
    <t>Harry</t>
  </si>
  <si>
    <t>Ron</t>
  </si>
  <si>
    <t>Hermione</t>
  </si>
  <si>
    <t>Fred</t>
  </si>
  <si>
    <t>George</t>
  </si>
  <si>
    <t>Draco</t>
  </si>
  <si>
    <t>Snape</t>
  </si>
  <si>
    <t>Hagrid</t>
  </si>
  <si>
    <t>Luna</t>
  </si>
  <si>
    <t>Voldmort</t>
  </si>
  <si>
    <t>Filter:</t>
  </si>
  <si>
    <t>Profit Flags</t>
  </si>
  <si>
    <t>Bonus Rate</t>
  </si>
  <si>
    <t>Profit Range</t>
  </si>
  <si>
    <t>Bonus Value</t>
  </si>
  <si>
    <t xml:space="preserve">Bonus </t>
  </si>
  <si>
    <t>Row Labels</t>
  </si>
  <si>
    <t>Grand Total</t>
  </si>
  <si>
    <t>Sum of Profit</t>
  </si>
  <si>
    <t>Column Labels</t>
  </si>
  <si>
    <t>Total Sum of Profit</t>
  </si>
  <si>
    <t>Total Sum of Bonus Amount</t>
  </si>
  <si>
    <t>Sum of Bonus Amount</t>
  </si>
  <si>
    <t>Sum of Quantity</t>
  </si>
  <si>
    <t>Jan</t>
  </si>
  <si>
    <t>Feb</t>
  </si>
  <si>
    <t>Mar</t>
  </si>
  <si>
    <t>Apr</t>
  </si>
  <si>
    <t>May</t>
  </si>
  <si>
    <t>Jun</t>
  </si>
  <si>
    <t>Jul</t>
  </si>
  <si>
    <t>Aug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</si>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</sst>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6">
    <dxf>
      <fill>
        <patternFill>
          <bgColor rgb="FF00B050"/>
        </patternFill>
      </fill>
    </dxf>
    <dxf>
      <font>
        <color rgb="FF00B050"/>
      </font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[Sales_Data.xlsx]Sheet4!PivotTable3</c:name>
    <c:fmtId val="1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4925" cap="rnd">
            <a:solidFill>
              <a:schemeClr val="accent1"/>
            </a:solidFill>
            <a:round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Sum of Profit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Sheet4!$A$4:$A$8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Sheet4!$B$4:$B$8</c:f>
              <c:numCache>
                <c:formatCode>General</c:formatCode>
                <c:ptCount val="4"/>
                <c:pt idx="0">
                  <c:v>2535</c:v>
                </c:pt>
                <c:pt idx="1">
                  <c:v>2254</c:v>
                </c:pt>
                <c:pt idx="2">
                  <c:v>3605</c:v>
                </c:pt>
                <c:pt idx="3">
                  <c:v>2349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E4-478A-AE09-935D9D877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67870496"/>
        <c:axId val="667872296"/>
      </c:barChart>
      <c:lineChart>
        <c:grouping val="standard"/>
        <c:varyColors val="0"/>
        <c:ser>
          <c:idx val="1"/>
          <c:order val="1"/>
          <c:tx>
            <c:strRef>
              <c:f>Sheet4!$C$3</c:f>
              <c:strCache>
                <c:ptCount val="1"/>
                <c:pt idx="0">
                  <c:v>Sum of Quantity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strRef>
              <c:f>Sheet4!$A$4:$A$8</c:f>
              <c:strCache>
                <c:ptCount val="4"/>
                <c:pt idx="0">
                  <c:v>East</c:v>
                </c:pt>
                <c:pt idx="1">
                  <c:v>North</c:v>
                </c:pt>
                <c:pt idx="2">
                  <c:v>South</c:v>
                </c:pt>
                <c:pt idx="3">
                  <c:v>West</c:v>
                </c:pt>
              </c:strCache>
            </c:strRef>
          </c:cat>
          <c:val>
            <c:numRef>
              <c:f>Sheet4!$C$4:$C$8</c:f>
              <c:numCache>
                <c:formatCode>General</c:formatCode>
                <c:ptCount val="4"/>
                <c:pt idx="0">
                  <c:v>90</c:v>
                </c:pt>
                <c:pt idx="1">
                  <c:v>111</c:v>
                </c:pt>
                <c:pt idx="2">
                  <c:v>165</c:v>
                </c:pt>
                <c:pt idx="3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CE4-478A-AE09-935D9D8774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7875896"/>
        <c:axId val="667875176"/>
      </c:lineChart>
      <c:catAx>
        <c:axId val="667870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872296"/>
        <c:crosses val="autoZero"/>
        <c:auto val="1"/>
        <c:lblAlgn val="ctr"/>
        <c:lblOffset val="100"/>
        <c:noMultiLvlLbl val="0"/>
      </c:catAx>
      <c:valAx>
        <c:axId val="667872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870496"/>
        <c:crosses val="autoZero"/>
        <c:crossBetween val="between"/>
      </c:valAx>
      <c:valAx>
        <c:axId val="66787517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875896"/>
        <c:crosses val="max"/>
        <c:crossBetween val="between"/>
      </c:valAx>
      <c:catAx>
        <c:axId val="6678758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6787517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358140</xdr:colOff>
      <xdr:row>2</xdr:row>
      <xdr:rowOff>26670</xdr:rowOff>
    </xdr:from>
    <xdr:to>
      <xdr:col>11</xdr:col>
      <xdr:colOff>53340</xdr:colOff>
      <xdr:row>17</xdr:row>
      <xdr:rowOff>26670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0599886-466F-52FC-F21B-4F9178A3EE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nni.c.c" refreshedDate="45740.901718287038" createdVersion="8" refreshedVersion="8" minRefreshableVersion="3" recordCount="30" xr:uid="{23959848-8263-494B-8736-ADDD89498A95}">
  <cacheSource type="worksheet">
    <worksheetSource ref="A1:J31" sheet="Sheet1"/>
  </cacheSource>
  <cacheFields count="12">
    <cacheField name="Date" numFmtId="164">
      <sharedItems containsSemiMixedTypes="0" containsNonDate="0" containsDate="1" containsString="0" minDate="2022-02-22T00:00:00" maxDate="2222-02-23T00:00:00" count="31">
        <d v="2022-02-22T00:00:00"/>
        <d v="2022-05-24T00:00:00"/>
        <d v="2022-04-04T00:00:00"/>
        <d v="2025-07-28T00:00:00"/>
        <d v="2024-01-01T00:00:00"/>
        <d v="2023-08-19T00:00:00"/>
        <d v="2023-08-03T00:00:00"/>
        <d v="2022-05-29T00:00:00"/>
        <d v="2024-10-18T00:00:00"/>
        <d v="2024-05-23T00:00:00"/>
        <d v="2024-12-11T00:00:00"/>
        <d v="2024-02-01T00:00:00"/>
        <d v="2024-02-05T00:00:00"/>
        <d v="2024-03-01T00:00:00"/>
        <d v="2024-04-06T00:00:00"/>
        <d v="2023-11-01T00:00:00"/>
        <d v="2023-07-09T00:00:00"/>
        <d v="2023-06-26T00:00:00"/>
        <d v="2024-12-02T00:00:00"/>
        <d v="2023-03-07T00:00:00"/>
        <d v="2023-06-07T00:00:00"/>
        <d v="2023-05-02T00:00:00"/>
        <d v="2025-06-21T00:00:00"/>
        <d v="2024-06-24T00:00:00"/>
        <d v="2024-06-23T00:00:00"/>
        <d v="2025-01-30T00:00:00"/>
        <d v="2023-04-05T00:00:00"/>
        <d v="2023-03-23T00:00:00"/>
        <d v="2023-04-17T00:00:00"/>
        <d v="2025-04-02T00:00:00"/>
        <d v="2222-02-22T00:00:00" u="1"/>
      </sharedItems>
      <fieldGroup par="11"/>
    </cacheField>
    <cacheField name="Product" numFmtId="0">
      <sharedItems/>
    </cacheField>
    <cacheField name="Quantity" numFmtId="0">
      <sharedItems containsSemiMixedTypes="0" containsString="0" containsNumber="1" containsInteger="1" minValue="5" maxValue="30"/>
    </cacheField>
    <cacheField name="Price" numFmtId="0">
      <sharedItems containsSemiMixedTypes="0" containsString="0" containsNumber="1" containsInteger="1" minValue="21" maxValue="1000"/>
    </cacheField>
    <cacheField name="Region" numFmtId="0">
      <sharedItems count="4">
        <s v="West"/>
        <s v="South"/>
        <s v="North"/>
        <s v="East"/>
      </sharedItems>
    </cacheField>
    <cacheField name="Salesperson" numFmtId="0">
      <sharedItems count="10">
        <s v="Voldmort"/>
        <s v="Luna"/>
        <s v="Harry"/>
        <s v="Draco"/>
        <s v="Ron"/>
        <s v="Fred"/>
        <s v="Hagrid"/>
        <s v="George"/>
        <s v="Snape"/>
        <s v="Hermione"/>
      </sharedItems>
    </cacheField>
    <cacheField name="Profit" numFmtId="0">
      <sharedItems containsSemiMixedTypes="0" containsString="0" containsNumber="1" containsInteger="1" minValue="55" maxValue="1100"/>
    </cacheField>
    <cacheField name="Profit Flags" numFmtId="0">
      <sharedItems/>
    </cacheField>
    <cacheField name="Bonus " numFmtId="0">
      <sharedItems containsSemiMixedTypes="0" containsString="0" containsNumber="1" minValue="0" maxValue="0.1"/>
    </cacheField>
    <cacheField name="Bonus Value" numFmtId="0">
      <sharedItems containsSemiMixedTypes="0" containsString="0" containsNumber="1" minValue="0" maxValue="110"/>
    </cacheField>
    <cacheField name="Bonus Amount" numFmtId="0" formula="Profit*'Bonus '" databaseField="0"/>
    <cacheField name="Months (Date)" numFmtId="0" databaseField="0">
      <fieldGroup base="0">
        <rangePr groupBy="months" startDate="2022-02-22T00:00:00" endDate="2222-02-23T00:00:00"/>
        <groupItems count="14">
          <s v="&lt;2/22/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/23/22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x v="0"/>
    <s v="Shampoo"/>
    <n v="5"/>
    <n v="57"/>
    <x v="0"/>
    <x v="0"/>
    <n v="995"/>
    <s v="High"/>
    <n v="0.1"/>
    <n v="99.5"/>
  </r>
  <r>
    <x v="1"/>
    <s v="Gym Bag"/>
    <n v="19"/>
    <n v="68"/>
    <x v="1"/>
    <x v="1"/>
    <n v="900"/>
    <s v="High"/>
    <n v="0.1"/>
    <n v="90"/>
  </r>
  <r>
    <x v="2"/>
    <s v="Pasta"/>
    <n v="28"/>
    <n v="95"/>
    <x v="1"/>
    <x v="2"/>
    <n v="760"/>
    <s v="High"/>
    <n v="0.08"/>
    <n v="60.800000000000004"/>
  </r>
  <r>
    <x v="3"/>
    <s v="Frame"/>
    <n v="19"/>
    <n v="56"/>
    <x v="1"/>
    <x v="1"/>
    <n v="80"/>
    <s v=""/>
    <n v="0"/>
    <n v="0"/>
  </r>
  <r>
    <x v="4"/>
    <s v="Yoga Mat"/>
    <n v="15"/>
    <n v="1000"/>
    <x v="2"/>
    <x v="3"/>
    <n v="700"/>
    <s v="High"/>
    <n v="0.08"/>
    <n v="56"/>
  </r>
  <r>
    <x v="5"/>
    <s v="Herbals"/>
    <n v="6"/>
    <n v="160"/>
    <x v="1"/>
    <x v="3"/>
    <n v="685"/>
    <s v="High"/>
    <n v="0.06"/>
    <n v="41.1"/>
  </r>
  <r>
    <x v="6"/>
    <s v="Winter Gloves"/>
    <n v="14"/>
    <n v="46"/>
    <x v="3"/>
    <x v="4"/>
    <n v="125"/>
    <s v=""/>
    <n v="0.02"/>
    <n v="2.5"/>
  </r>
  <r>
    <x v="7"/>
    <s v="Tea"/>
    <n v="18"/>
    <n v="50"/>
    <x v="3"/>
    <x v="4"/>
    <n v="600"/>
    <s v="High"/>
    <n v="0.06"/>
    <n v="36"/>
  </r>
  <r>
    <x v="8"/>
    <s v="Wall Clock"/>
    <n v="30"/>
    <n v="756"/>
    <x v="0"/>
    <x v="5"/>
    <n v="550"/>
    <s v="High"/>
    <n v="0.06"/>
    <n v="33"/>
  </r>
  <r>
    <x v="9"/>
    <s v="Soap"/>
    <n v="23"/>
    <n v="68"/>
    <x v="2"/>
    <x v="6"/>
    <n v="540"/>
    <s v="High"/>
    <n v="0.06"/>
    <n v="32.4"/>
  </r>
  <r>
    <x v="10"/>
    <s v=" Coasters"/>
    <n v="26"/>
    <n v="354"/>
    <x v="1"/>
    <x v="7"/>
    <n v="470"/>
    <s v="High"/>
    <n v="0.04"/>
    <n v="18.8"/>
  </r>
  <r>
    <x v="11"/>
    <s v="Sketchbook"/>
    <n v="8"/>
    <n v="500"/>
    <x v="3"/>
    <x v="6"/>
    <n v="450"/>
    <s v="High"/>
    <n v="0.04"/>
    <n v="18"/>
  </r>
  <r>
    <x v="12"/>
    <s v="Chocolate"/>
    <n v="10"/>
    <n v="175"/>
    <x v="0"/>
    <x v="0"/>
    <n v="350"/>
    <s v="High"/>
    <n v="0.04"/>
    <n v="14"/>
  </r>
  <r>
    <x v="13"/>
    <s v="Candle"/>
    <n v="20"/>
    <n v="300"/>
    <x v="1"/>
    <x v="2"/>
    <n v="320"/>
    <s v="High"/>
    <n v="0.04"/>
    <n v="12.8"/>
  </r>
  <r>
    <x v="14"/>
    <s v="Jeans"/>
    <n v="14"/>
    <n v="250"/>
    <x v="3"/>
    <x v="5"/>
    <n v="1100"/>
    <s v="High"/>
    <n v="0.1"/>
    <n v="110"/>
  </r>
  <r>
    <x v="15"/>
    <s v="Coffee"/>
    <n v="22"/>
    <n v="85"/>
    <x v="1"/>
    <x v="8"/>
    <n v="260"/>
    <s v=""/>
    <n v="0.02"/>
    <n v="5.2"/>
  </r>
  <r>
    <x v="16"/>
    <s v="Leather Belt"/>
    <n v="6"/>
    <n v="211"/>
    <x v="0"/>
    <x v="8"/>
    <n v="222"/>
    <s v=""/>
    <n v="0.02"/>
    <n v="4.4400000000000004"/>
  </r>
  <r>
    <x v="17"/>
    <s v="Nuts"/>
    <n v="15"/>
    <n v="48"/>
    <x v="0"/>
    <x v="0"/>
    <n v="98"/>
    <s v=""/>
    <n v="0"/>
    <n v="0"/>
  </r>
  <r>
    <x v="18"/>
    <s v="Socks"/>
    <n v="8"/>
    <n v="333"/>
    <x v="2"/>
    <x v="7"/>
    <n v="172"/>
    <s v=""/>
    <n v="0.02"/>
    <n v="3.44"/>
  </r>
  <r>
    <x v="19"/>
    <s v="Scarf"/>
    <n v="25"/>
    <n v="420"/>
    <x v="1"/>
    <x v="9"/>
    <n v="130"/>
    <s v=""/>
    <n v="0.02"/>
    <n v="2.6"/>
  </r>
  <r>
    <x v="20"/>
    <s v="Cheese"/>
    <n v="16"/>
    <n v="420"/>
    <x v="2"/>
    <x v="3"/>
    <n v="120"/>
    <s v=""/>
    <n v="0.02"/>
    <n v="2.4"/>
  </r>
  <r>
    <x v="21"/>
    <s v="Olive Oil"/>
    <n v="5"/>
    <n v="30"/>
    <x v="2"/>
    <x v="7"/>
    <n v="90"/>
    <s v=""/>
    <n v="0"/>
    <n v="0"/>
  </r>
  <r>
    <x v="22"/>
    <s v="Dried Fruits"/>
    <n v="18"/>
    <n v="48"/>
    <x v="3"/>
    <x v="0"/>
    <n v="80"/>
    <s v=""/>
    <n v="0"/>
    <n v="0"/>
  </r>
  <r>
    <x v="23"/>
    <s v="Face Mask"/>
    <n v="17"/>
    <n v="1000"/>
    <x v="2"/>
    <x v="8"/>
    <n v="510"/>
    <s v="High"/>
    <n v="0.06"/>
    <n v="30.599999999999998"/>
  </r>
  <r>
    <x v="24"/>
    <s v="Sports Cap"/>
    <n v="24"/>
    <n v="21"/>
    <x v="0"/>
    <x v="8"/>
    <n v="66"/>
    <s v=""/>
    <n v="0"/>
    <n v="0"/>
  </r>
  <r>
    <x v="25"/>
    <s v="Highlighters"/>
    <n v="11"/>
    <n v="24"/>
    <x v="3"/>
    <x v="6"/>
    <n v="60"/>
    <s v=""/>
    <n v="0"/>
    <n v="0"/>
  </r>
  <r>
    <x v="26"/>
    <s v="Essential Oil"/>
    <n v="7"/>
    <n v="324"/>
    <x v="3"/>
    <x v="5"/>
    <n v="120"/>
    <s v=""/>
    <n v="0.02"/>
    <n v="2.4"/>
  </r>
  <r>
    <x v="27"/>
    <s v="Perfume"/>
    <n v="21"/>
    <n v="50"/>
    <x v="2"/>
    <x v="3"/>
    <n v="55"/>
    <s v=""/>
    <n v="0"/>
    <n v="0"/>
  </r>
  <r>
    <x v="28"/>
    <s v="Rice"/>
    <n v="6"/>
    <n v="845"/>
    <x v="2"/>
    <x v="9"/>
    <n v="67"/>
    <s v=""/>
    <n v="0"/>
    <n v="0"/>
  </r>
  <r>
    <x v="29"/>
    <s v="Sunglasses"/>
    <n v="12"/>
    <n v="200"/>
    <x v="0"/>
    <x v="1"/>
    <n v="68"/>
    <s v="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B6A057-691A-40FC-BC71-C696C3AB50F9}" name="PivotTable1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W10" firstHeaderRow="1" firstDataRow="3" firstDataCol="1"/>
  <pivotFields count="12">
    <pivotField numFmtId="164" showAll="0">
      <items count="32">
        <item x="0"/>
        <item x="2"/>
        <item x="1"/>
        <item x="7"/>
        <item x="19"/>
        <item x="27"/>
        <item x="26"/>
        <item x="28"/>
        <item x="21"/>
        <item x="20"/>
        <item x="17"/>
        <item x="16"/>
        <item x="6"/>
        <item x="5"/>
        <item x="15"/>
        <item x="4"/>
        <item x="11"/>
        <item x="12"/>
        <item x="13"/>
        <item x="14"/>
        <item x="9"/>
        <item x="24"/>
        <item x="23"/>
        <item x="8"/>
        <item x="18"/>
        <item x="10"/>
        <item x="25"/>
        <item x="29"/>
        <item x="22"/>
        <item x="3"/>
        <item m="1" x="30"/>
        <item t="default"/>
      </items>
    </pivotField>
    <pivotField showAll="0"/>
    <pivotField showAll="0"/>
    <pivotField showAll="0"/>
    <pivotField axis="axisRow" showAll="0">
      <items count="5">
        <item x="3"/>
        <item x="2"/>
        <item x="1"/>
        <item x="0"/>
        <item t="default"/>
      </items>
    </pivotField>
    <pivotField axis="axisCol" showAll="0" sortType="ascending">
      <items count="11">
        <item x="3"/>
        <item x="5"/>
        <item x="7"/>
        <item x="6"/>
        <item x="2"/>
        <item x="9"/>
        <item x="1"/>
        <item x="4"/>
        <item x="8"/>
        <item x="0"/>
        <item t="default"/>
      </items>
    </pivotField>
    <pivotField dataField="1" showAll="0"/>
    <pivotField showAll="0"/>
    <pivotField showAll="0"/>
    <pivotField showAll="0"/>
    <pivotField dataField="1" dragToRow="0" dragToCol="0" dragToPage="0" showAll="0" defaultSubtota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2">
    <field x="5"/>
    <field x="-2"/>
  </colFields>
  <colItems count="2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>
      <x v="5"/>
      <x/>
    </i>
    <i r="1" i="1">
      <x v="1"/>
    </i>
    <i>
      <x v="6"/>
      <x/>
    </i>
    <i r="1" i="1">
      <x v="1"/>
    </i>
    <i>
      <x v="7"/>
      <x/>
    </i>
    <i r="1" i="1">
      <x v="1"/>
    </i>
    <i>
      <x v="8"/>
      <x/>
    </i>
    <i r="1" i="1">
      <x v="1"/>
    </i>
    <i>
      <x v="9"/>
      <x/>
    </i>
    <i r="1" i="1">
      <x v="1"/>
    </i>
    <i t="grand">
      <x/>
    </i>
    <i t="grand" i="1">
      <x/>
    </i>
  </colItems>
  <dataFields count="2">
    <dataField name="Sum of Profit" fld="6" baseField="0" baseItem="0"/>
    <dataField name="Sum of Bonus Amount" fld="10" baseField="0" baseItem="0"/>
  </dataFields>
  <pivotTableStyleInfo name="PivotStyleMedium26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BB5D15-65D6-45CE-BDA7-0FCA2347EF5F}" name="PivotTable2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2">
    <pivotField numFmtId="164" showAll="0">
      <items count="32">
        <item x="0"/>
        <item x="2"/>
        <item x="1"/>
        <item x="7"/>
        <item x="19"/>
        <item x="27"/>
        <item x="26"/>
        <item x="28"/>
        <item x="21"/>
        <item x="20"/>
        <item x="17"/>
        <item x="16"/>
        <item x="6"/>
        <item x="5"/>
        <item x="15"/>
        <item x="4"/>
        <item x="11"/>
        <item x="12"/>
        <item x="13"/>
        <item x="14"/>
        <item x="9"/>
        <item x="24"/>
        <item x="23"/>
        <item x="8"/>
        <item x="18"/>
        <item x="10"/>
        <item x="25"/>
        <item x="29"/>
        <item x="22"/>
        <item x="3"/>
        <item m="1" x="3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11"/>
  </rowFields>
  <rowItems count="12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0"/>
    </i>
    <i>
      <x v="11"/>
    </i>
    <i>
      <x v="12"/>
    </i>
    <i t="grand">
      <x/>
    </i>
  </rowItems>
  <colItems count="1">
    <i/>
  </colItems>
  <dataFields count="1">
    <dataField name="Sum of Quantity" fld="2" baseField="0" baseItem="0"/>
  </dataFields>
  <pivotTableStyleInfo name="PivotStyleLight18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4BABC7-EDB4-4D98-926D-B7609D0FE411}" name="PivotTable3" cacheId="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C8" firstHeaderRow="0" firstDataRow="1" firstDataCol="1"/>
  <pivotFields count="12">
    <pivotField numFmtId="164" showAll="0">
      <items count="32">
        <item x="0"/>
        <item x="2"/>
        <item x="1"/>
        <item x="7"/>
        <item x="19"/>
        <item x="27"/>
        <item x="26"/>
        <item x="28"/>
        <item x="21"/>
        <item x="20"/>
        <item x="17"/>
        <item x="16"/>
        <item x="6"/>
        <item x="5"/>
        <item x="15"/>
        <item x="4"/>
        <item x="11"/>
        <item x="12"/>
        <item x="13"/>
        <item x="14"/>
        <item x="9"/>
        <item x="24"/>
        <item x="23"/>
        <item x="8"/>
        <item x="18"/>
        <item x="10"/>
        <item x="25"/>
        <item x="29"/>
        <item x="22"/>
        <item x="3"/>
        <item m="1" x="30"/>
        <item t="default"/>
      </items>
    </pivotField>
    <pivotField showAll="0"/>
    <pivotField dataField="1" showAll="0"/>
    <pivotField showAll="0"/>
    <pivotField axis="axisRow" showAll="0">
      <items count="5">
        <item x="3"/>
        <item x="2"/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dragToRow="0" dragToCol="0" dragToPage="0"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Profit" fld="6" baseField="0" baseItem="0"/>
    <dataField name="Sum of Quantity" fld="2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EC74-8712-4987-A906-F7C898D003B6}">
  <dimension ref="A3:W10"/>
  <sheetViews>
    <sheetView workbookViewId="0">
      <selection activeCell="A3" sqref="A3"/>
    </sheetView>
  </sheetViews>
  <sheetFormatPr defaultRowHeight="14.4" x14ac:dyDescent="0.3"/>
  <cols>
    <col min="1" max="1" width="12.44140625" bestFit="1" customWidth="1"/>
    <col min="2" max="2" width="15.5546875" bestFit="1" customWidth="1"/>
    <col min="3" max="3" width="19" bestFit="1" customWidth="1"/>
    <col min="4" max="4" width="11.5546875" bestFit="1" customWidth="1"/>
    <col min="5" max="5" width="19" bestFit="1" customWidth="1"/>
    <col min="6" max="6" width="11.5546875" bestFit="1" customWidth="1"/>
    <col min="7" max="7" width="19" bestFit="1" customWidth="1"/>
    <col min="8" max="8" width="11.5546875" bestFit="1" customWidth="1"/>
    <col min="9" max="9" width="19" bestFit="1" customWidth="1"/>
    <col min="10" max="10" width="11.5546875" bestFit="1" customWidth="1"/>
    <col min="11" max="11" width="19" bestFit="1" customWidth="1"/>
    <col min="12" max="12" width="11.5546875" bestFit="1" customWidth="1"/>
    <col min="13" max="13" width="19" bestFit="1" customWidth="1"/>
    <col min="14" max="14" width="11.5546875" bestFit="1" customWidth="1"/>
    <col min="15" max="15" width="19" bestFit="1" customWidth="1"/>
    <col min="16" max="16" width="11.5546875" bestFit="1" customWidth="1"/>
    <col min="17" max="17" width="19" bestFit="1" customWidth="1"/>
    <col min="18" max="18" width="11.5546875" bestFit="1" customWidth="1"/>
    <col min="19" max="19" width="19" bestFit="1" customWidth="1"/>
    <col min="20" max="20" width="11.5546875" bestFit="1" customWidth="1"/>
    <col min="21" max="21" width="19" bestFit="1" customWidth="1"/>
    <col min="22" max="22" width="16.109375" bestFit="1" customWidth="1"/>
    <col min="23" max="23" width="23.5546875" bestFit="1" customWidth="1"/>
  </cols>
  <sheetData>
    <row r="3" spans="1:23" x14ac:dyDescent="0.3">
      <c r="B3" s="5" t="s">
        <v>60</v>
      </c>
    </row>
    <row r="4" spans="1:23" x14ac:dyDescent="0.3">
      <c r="B4" t="s">
        <v>46</v>
      </c>
      <c r="D4" t="s">
        <v>44</v>
      </c>
      <c r="F4" t="s">
        <v>45</v>
      </c>
      <c r="H4" t="s">
        <v>48</v>
      </c>
      <c r="J4" t="s">
        <v>41</v>
      </c>
      <c r="L4" t="s">
        <v>43</v>
      </c>
      <c r="N4" t="s">
        <v>49</v>
      </c>
      <c r="P4" t="s">
        <v>42</v>
      </c>
      <c r="R4" t="s">
        <v>47</v>
      </c>
      <c r="T4" t="s">
        <v>50</v>
      </c>
      <c r="V4" t="s">
        <v>61</v>
      </c>
      <c r="W4" t="s">
        <v>62</v>
      </c>
    </row>
    <row r="5" spans="1:23" x14ac:dyDescent="0.3">
      <c r="A5" s="5" t="s">
        <v>57</v>
      </c>
      <c r="B5" t="s">
        <v>59</v>
      </c>
      <c r="C5" t="s">
        <v>63</v>
      </c>
      <c r="D5" t="s">
        <v>59</v>
      </c>
      <c r="E5" t="s">
        <v>63</v>
      </c>
      <c r="F5" t="s">
        <v>59</v>
      </c>
      <c r="G5" t="s">
        <v>63</v>
      </c>
      <c r="H5" t="s">
        <v>59</v>
      </c>
      <c r="I5" t="s">
        <v>63</v>
      </c>
      <c r="J5" t="s">
        <v>59</v>
      </c>
      <c r="K5" t="s">
        <v>63</v>
      </c>
      <c r="L5" t="s">
        <v>59</v>
      </c>
      <c r="M5" t="s">
        <v>63</v>
      </c>
      <c r="N5" t="s">
        <v>59</v>
      </c>
      <c r="O5" t="s">
        <v>63</v>
      </c>
      <c r="P5" t="s">
        <v>59</v>
      </c>
      <c r="Q5" t="s">
        <v>63</v>
      </c>
      <c r="R5" t="s">
        <v>59</v>
      </c>
      <c r="S5" t="s">
        <v>63</v>
      </c>
      <c r="T5" t="s">
        <v>59</v>
      </c>
      <c r="U5" t="s">
        <v>63</v>
      </c>
    </row>
    <row r="6" spans="1:23" x14ac:dyDescent="0.3">
      <c r="A6" s="6" t="s">
        <v>9</v>
      </c>
      <c r="B6" s="7"/>
      <c r="C6" s="7">
        <v>0</v>
      </c>
      <c r="D6" s="7">
        <v>1220</v>
      </c>
      <c r="E6" s="7">
        <v>146.4</v>
      </c>
      <c r="F6" s="7"/>
      <c r="G6" s="7">
        <v>0</v>
      </c>
      <c r="H6" s="7">
        <v>510</v>
      </c>
      <c r="I6" s="7">
        <v>20.400000000000002</v>
      </c>
      <c r="J6" s="7"/>
      <c r="K6" s="7">
        <v>0</v>
      </c>
      <c r="L6" s="7"/>
      <c r="M6" s="7">
        <v>0</v>
      </c>
      <c r="N6" s="7"/>
      <c r="O6" s="7">
        <v>0</v>
      </c>
      <c r="P6" s="7">
        <v>725</v>
      </c>
      <c r="Q6" s="7">
        <v>58</v>
      </c>
      <c r="R6" s="7"/>
      <c r="S6" s="7">
        <v>0</v>
      </c>
      <c r="T6" s="7">
        <v>80</v>
      </c>
      <c r="U6" s="7">
        <v>0</v>
      </c>
      <c r="V6" s="7">
        <v>2535</v>
      </c>
      <c r="W6" s="7">
        <v>608.4</v>
      </c>
    </row>
    <row r="7" spans="1:23" x14ac:dyDescent="0.3">
      <c r="A7" s="6" t="s">
        <v>7</v>
      </c>
      <c r="B7" s="7">
        <v>875</v>
      </c>
      <c r="C7" s="7">
        <v>87.5</v>
      </c>
      <c r="D7" s="7"/>
      <c r="E7" s="7">
        <v>0</v>
      </c>
      <c r="F7" s="7">
        <v>262</v>
      </c>
      <c r="G7" s="7">
        <v>5.24</v>
      </c>
      <c r="H7" s="7">
        <v>540</v>
      </c>
      <c r="I7" s="7">
        <v>32.4</v>
      </c>
      <c r="J7" s="7"/>
      <c r="K7" s="7">
        <v>0</v>
      </c>
      <c r="L7" s="7">
        <v>67</v>
      </c>
      <c r="M7" s="7">
        <v>0</v>
      </c>
      <c r="N7" s="7"/>
      <c r="O7" s="7">
        <v>0</v>
      </c>
      <c r="P7" s="7"/>
      <c r="Q7" s="7">
        <v>0</v>
      </c>
      <c r="R7" s="7">
        <v>510</v>
      </c>
      <c r="S7" s="7">
        <v>30.599999999999998</v>
      </c>
      <c r="T7" s="7"/>
      <c r="U7" s="7">
        <v>0</v>
      </c>
      <c r="V7" s="7">
        <v>2254</v>
      </c>
      <c r="W7" s="7">
        <v>540.96</v>
      </c>
    </row>
    <row r="8" spans="1:23" x14ac:dyDescent="0.3">
      <c r="A8" s="6" t="s">
        <v>8</v>
      </c>
      <c r="B8" s="7">
        <v>685</v>
      </c>
      <c r="C8" s="7">
        <v>41.1</v>
      </c>
      <c r="D8" s="7"/>
      <c r="E8" s="7">
        <v>0</v>
      </c>
      <c r="F8" s="7">
        <v>470</v>
      </c>
      <c r="G8" s="7">
        <v>18.8</v>
      </c>
      <c r="H8" s="7"/>
      <c r="I8" s="7">
        <v>0</v>
      </c>
      <c r="J8" s="7">
        <v>1080</v>
      </c>
      <c r="K8" s="7">
        <v>129.6</v>
      </c>
      <c r="L8" s="7">
        <v>130</v>
      </c>
      <c r="M8" s="7">
        <v>2.6</v>
      </c>
      <c r="N8" s="7">
        <v>980</v>
      </c>
      <c r="O8" s="7">
        <v>98</v>
      </c>
      <c r="P8" s="7"/>
      <c r="Q8" s="7">
        <v>0</v>
      </c>
      <c r="R8" s="7">
        <v>260</v>
      </c>
      <c r="S8" s="7">
        <v>5.2</v>
      </c>
      <c r="T8" s="7"/>
      <c r="U8" s="7">
        <v>0</v>
      </c>
      <c r="V8" s="7">
        <v>3605</v>
      </c>
      <c r="W8" s="7">
        <v>1297.8</v>
      </c>
    </row>
    <row r="9" spans="1:23" x14ac:dyDescent="0.3">
      <c r="A9" s="6" t="s">
        <v>10</v>
      </c>
      <c r="B9" s="7"/>
      <c r="C9" s="7">
        <v>0</v>
      </c>
      <c r="D9" s="7">
        <v>550</v>
      </c>
      <c r="E9" s="7">
        <v>33</v>
      </c>
      <c r="F9" s="7"/>
      <c r="G9" s="7">
        <v>0</v>
      </c>
      <c r="H9" s="7"/>
      <c r="I9" s="7">
        <v>0</v>
      </c>
      <c r="J9" s="7"/>
      <c r="K9" s="7">
        <v>0</v>
      </c>
      <c r="L9" s="7"/>
      <c r="M9" s="7">
        <v>0</v>
      </c>
      <c r="N9" s="7">
        <v>68</v>
      </c>
      <c r="O9" s="7">
        <v>0</v>
      </c>
      <c r="P9" s="7"/>
      <c r="Q9" s="7">
        <v>0</v>
      </c>
      <c r="R9" s="7">
        <v>288</v>
      </c>
      <c r="S9" s="7">
        <v>5.76</v>
      </c>
      <c r="T9" s="7">
        <v>1443</v>
      </c>
      <c r="U9" s="7">
        <v>202.02</v>
      </c>
      <c r="V9" s="7">
        <v>2349</v>
      </c>
      <c r="W9" s="7">
        <v>516.78</v>
      </c>
    </row>
    <row r="10" spans="1:23" x14ac:dyDescent="0.3">
      <c r="A10" s="6" t="s">
        <v>58</v>
      </c>
      <c r="B10" s="7">
        <v>1560</v>
      </c>
      <c r="C10" s="7">
        <v>249.6</v>
      </c>
      <c r="D10" s="7">
        <v>1770</v>
      </c>
      <c r="E10" s="7">
        <v>318.59999999999997</v>
      </c>
      <c r="F10" s="7">
        <v>732</v>
      </c>
      <c r="G10" s="7">
        <v>43.92</v>
      </c>
      <c r="H10" s="7">
        <v>1050</v>
      </c>
      <c r="I10" s="7">
        <v>105</v>
      </c>
      <c r="J10" s="7">
        <v>1080</v>
      </c>
      <c r="K10" s="7">
        <v>129.6</v>
      </c>
      <c r="L10" s="7">
        <v>197</v>
      </c>
      <c r="M10" s="7">
        <v>3.94</v>
      </c>
      <c r="N10" s="7">
        <v>1048</v>
      </c>
      <c r="O10" s="7">
        <v>104.80000000000001</v>
      </c>
      <c r="P10" s="7">
        <v>725</v>
      </c>
      <c r="Q10" s="7">
        <v>58</v>
      </c>
      <c r="R10" s="7">
        <v>1058</v>
      </c>
      <c r="S10" s="7">
        <v>105.80000000000001</v>
      </c>
      <c r="T10" s="7">
        <v>1523</v>
      </c>
      <c r="U10" s="7">
        <v>213.22000000000003</v>
      </c>
      <c r="V10" s="7">
        <v>10743</v>
      </c>
      <c r="W10" s="7">
        <v>11387.58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01E9-3781-4436-A913-92531A168D58}">
  <dimension ref="A3:B15"/>
  <sheetViews>
    <sheetView workbookViewId="0">
      <selection activeCell="B4" sqref="B4"/>
    </sheetView>
  </sheetViews>
  <sheetFormatPr defaultRowHeight="14.4" x14ac:dyDescent="0.3"/>
  <cols>
    <col min="1" max="1" width="12.44140625" bestFit="1" customWidth="1"/>
    <col min="2" max="2" width="14.21875" bestFit="1" customWidth="1"/>
  </cols>
  <sheetData>
    <row r="3" spans="1:2" x14ac:dyDescent="0.3">
      <c r="A3" s="5" t="s">
        <v>57</v>
      </c>
      <c r="B3" t="s">
        <v>64</v>
      </c>
    </row>
    <row r="4" spans="1:2" x14ac:dyDescent="0.3">
      <c r="A4" s="6" t="s">
        <v>65</v>
      </c>
      <c r="B4" s="7">
        <v>26</v>
      </c>
    </row>
    <row r="5" spans="1:2" x14ac:dyDescent="0.3">
      <c r="A5" s="6" t="s">
        <v>66</v>
      </c>
      <c r="B5" s="7">
        <v>23</v>
      </c>
    </row>
    <row r="6" spans="1:2" x14ac:dyDescent="0.3">
      <c r="A6" s="6" t="s">
        <v>67</v>
      </c>
      <c r="B6" s="7">
        <v>66</v>
      </c>
    </row>
    <row r="7" spans="1:2" x14ac:dyDescent="0.3">
      <c r="A7" s="6" t="s">
        <v>68</v>
      </c>
      <c r="B7" s="7">
        <v>67</v>
      </c>
    </row>
    <row r="8" spans="1:2" x14ac:dyDescent="0.3">
      <c r="A8" s="6" t="s">
        <v>69</v>
      </c>
      <c r="B8" s="7">
        <v>65</v>
      </c>
    </row>
    <row r="9" spans="1:2" x14ac:dyDescent="0.3">
      <c r="A9" s="6" t="s">
        <v>70</v>
      </c>
      <c r="B9" s="7">
        <v>90</v>
      </c>
    </row>
    <row r="10" spans="1:2" x14ac:dyDescent="0.3">
      <c r="A10" s="6" t="s">
        <v>71</v>
      </c>
      <c r="B10" s="7">
        <v>25</v>
      </c>
    </row>
    <row r="11" spans="1:2" x14ac:dyDescent="0.3">
      <c r="A11" s="6" t="s">
        <v>72</v>
      </c>
      <c r="B11" s="7">
        <v>20</v>
      </c>
    </row>
    <row r="12" spans="1:2" x14ac:dyDescent="0.3">
      <c r="A12" s="6" t="s">
        <v>73</v>
      </c>
      <c r="B12" s="7">
        <v>30</v>
      </c>
    </row>
    <row r="13" spans="1:2" x14ac:dyDescent="0.3">
      <c r="A13" s="6" t="s">
        <v>74</v>
      </c>
      <c r="B13" s="7">
        <v>22</v>
      </c>
    </row>
    <row r="14" spans="1:2" x14ac:dyDescent="0.3">
      <c r="A14" s="6" t="s">
        <v>75</v>
      </c>
      <c r="B14" s="7">
        <v>34</v>
      </c>
    </row>
    <row r="15" spans="1:2" x14ac:dyDescent="0.3">
      <c r="A15" s="6" t="s">
        <v>58</v>
      </c>
      <c r="B15" s="7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58BA-0B5E-4C12-9A7D-957A4E73434A}">
  <dimension ref="A3:C8"/>
  <sheetViews>
    <sheetView workbookViewId="0">
      <selection activeCell="F22" sqref="F22"/>
    </sheetView>
  </sheetViews>
  <sheetFormatPr defaultRowHeight="14.4" x14ac:dyDescent="0.3"/>
  <cols>
    <col min="1" max="1" width="12.44140625" bestFit="1" customWidth="1"/>
    <col min="2" max="2" width="11.5546875" bestFit="1" customWidth="1"/>
    <col min="3" max="3" width="14.21875" bestFit="1" customWidth="1"/>
  </cols>
  <sheetData>
    <row r="3" spans="1:3" x14ac:dyDescent="0.3">
      <c r="A3" s="5" t="s">
        <v>57</v>
      </c>
      <c r="B3" t="s">
        <v>59</v>
      </c>
      <c r="C3" t="s">
        <v>64</v>
      </c>
    </row>
    <row r="4" spans="1:3" x14ac:dyDescent="0.3">
      <c r="A4" s="6" t="s">
        <v>9</v>
      </c>
      <c r="B4" s="7">
        <v>2535</v>
      </c>
      <c r="C4" s="7">
        <v>90</v>
      </c>
    </row>
    <row r="5" spans="1:3" x14ac:dyDescent="0.3">
      <c r="A5" s="6" t="s">
        <v>7</v>
      </c>
      <c r="B5" s="7">
        <v>2254</v>
      </c>
      <c r="C5" s="7">
        <v>111</v>
      </c>
    </row>
    <row r="6" spans="1:3" x14ac:dyDescent="0.3">
      <c r="A6" s="6" t="s">
        <v>8</v>
      </c>
      <c r="B6" s="7">
        <v>3605</v>
      </c>
      <c r="C6" s="7">
        <v>165</v>
      </c>
    </row>
    <row r="7" spans="1:3" x14ac:dyDescent="0.3">
      <c r="A7" s="6" t="s">
        <v>10</v>
      </c>
      <c r="B7" s="7">
        <v>2349</v>
      </c>
      <c r="C7" s="7">
        <v>102</v>
      </c>
    </row>
    <row r="8" spans="1:3" x14ac:dyDescent="0.3">
      <c r="A8" s="6" t="s">
        <v>58</v>
      </c>
      <c r="B8" s="7">
        <v>10743</v>
      </c>
      <c r="C8" s="7">
        <v>468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E13B-740F-43F3-9513-F87B32C78003}">
  <dimension ref="A1:Y31"/>
  <sheetViews>
    <sheetView tabSelected="1" workbookViewId="0">
      <selection activeCell="A3" sqref="A3"/>
    </sheetView>
  </sheetViews>
  <sheetFormatPr defaultRowHeight="14.4" x14ac:dyDescent="0.3"/>
  <cols>
    <col min="1" max="1" width="10.33203125" style="3" bestFit="1" customWidth="1"/>
    <col min="2" max="2" width="12.109375" bestFit="1" customWidth="1"/>
    <col min="3" max="3" width="8.88671875" bestFit="1" customWidth="1"/>
    <col min="4" max="4" width="5.77734375" bestFit="1" customWidth="1"/>
    <col min="5" max="5" width="7.21875" bestFit="1" customWidth="1"/>
    <col min="6" max="6" width="12.44140625" bestFit="1" customWidth="1"/>
    <col min="7" max="7" width="6" bestFit="1" customWidth="1"/>
    <col min="8" max="8" width="11.21875" bestFit="1" customWidth="1"/>
    <col min="9" max="9" width="7.21875" bestFit="1" customWidth="1"/>
    <col min="10" max="10" width="12.44140625" bestFit="1" customWidth="1"/>
    <col min="11" max="11" width="11.21875" customWidth="1"/>
    <col min="12" max="12" width="13.88671875" bestFit="1" customWidth="1"/>
    <col min="13" max="13" width="11.21875" customWidth="1"/>
    <col min="15" max="15" width="10.33203125" style="3" bestFit="1" customWidth="1"/>
  </cols>
  <sheetData>
    <row r="1" spans="1:25" ht="15.6" x14ac:dyDescent="0.3">
      <c r="A1" s="2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52</v>
      </c>
      <c r="I1" s="1" t="s">
        <v>56</v>
      </c>
      <c r="J1" s="1" t="s">
        <v>55</v>
      </c>
      <c r="K1" s="1"/>
      <c r="L1" s="1" t="s">
        <v>54</v>
      </c>
      <c r="M1" s="1" t="s">
        <v>53</v>
      </c>
      <c r="O1" s="2" t="s">
        <v>51</v>
      </c>
    </row>
    <row r="2" spans="1:25" x14ac:dyDescent="0.3">
      <c r="A2" s="3">
        <v>44614</v>
      </c>
      <c r="B2" t="s">
        <v>40</v>
      </c>
      <c r="C2">
        <v>5</v>
      </c>
      <c r="D2">
        <v>57</v>
      </c>
      <c r="E2" t="s">
        <v>10</v>
      </c>
      <c r="F2" t="s">
        <v>50</v>
      </c>
      <c r="G2">
        <v>995</v>
      </c>
      <c r="H2" t="str">
        <f>IF(G2&gt;300, "High", "")</f>
        <v>High</v>
      </c>
      <c r="I2">
        <f>VLOOKUP(G2, $L$2:$M$7, 2,TRUE)</f>
        <v>0.1</v>
      </c>
      <c r="J2">
        <f>G2 * I2</f>
        <v>99.5</v>
      </c>
      <c r="L2">
        <v>50</v>
      </c>
      <c r="M2" s="4">
        <v>0</v>
      </c>
      <c r="O2" s="3" cm="1">
        <f t="array" ref="O2:U22">_xlfn._xlws.FILTER(A2:G31, C2:C31&gt;10, "None")</f>
        <v>44705</v>
      </c>
      <c r="P2" t="str">
        <v>Gym Bag</v>
      </c>
      <c r="Q2">
        <v>19</v>
      </c>
      <c r="R2">
        <v>68</v>
      </c>
      <c r="S2" t="str">
        <v>South</v>
      </c>
      <c r="T2" t="str">
        <v>Luna</v>
      </c>
      <c r="U2">
        <v>900</v>
      </c>
      <c r="X2" t="s">
        <v>46</v>
      </c>
      <c r="Y2" t="s">
        <v>7</v>
      </c>
    </row>
    <row r="3" spans="1:25" x14ac:dyDescent="0.3">
      <c r="A3" s="3">
        <v>44705</v>
      </c>
      <c r="B3" t="s">
        <v>24</v>
      </c>
      <c r="C3">
        <v>19</v>
      </c>
      <c r="D3">
        <v>68</v>
      </c>
      <c r="E3" t="s">
        <v>8</v>
      </c>
      <c r="F3" t="s">
        <v>49</v>
      </c>
      <c r="G3">
        <v>900</v>
      </c>
      <c r="H3" t="str">
        <f t="shared" ref="H3:H31" si="0">IF(G3&gt;300, "High", "")</f>
        <v>High</v>
      </c>
      <c r="I3">
        <f t="shared" ref="I3:I31" si="1">VLOOKUP(G3, $L$2:$M$7, 2,TRUE)</f>
        <v>0.1</v>
      </c>
      <c r="J3">
        <f t="shared" ref="J3:J31" si="2">G3 * I3</f>
        <v>90</v>
      </c>
      <c r="L3">
        <v>100</v>
      </c>
      <c r="M3" s="4">
        <v>0.02</v>
      </c>
      <c r="O3" s="3">
        <v>44655</v>
      </c>
      <c r="P3" t="str">
        <v>Pasta</v>
      </c>
      <c r="Q3">
        <v>28</v>
      </c>
      <c r="R3">
        <v>95</v>
      </c>
      <c r="S3" t="str">
        <v>South</v>
      </c>
      <c r="T3" t="str">
        <v>Harry</v>
      </c>
      <c r="U3">
        <v>760</v>
      </c>
      <c r="X3" t="s">
        <v>44</v>
      </c>
      <c r="Y3" t="s">
        <v>8</v>
      </c>
    </row>
    <row r="4" spans="1:25" x14ac:dyDescent="0.3">
      <c r="A4" s="3">
        <v>44655</v>
      </c>
      <c r="B4" t="s">
        <v>32</v>
      </c>
      <c r="C4">
        <v>28</v>
      </c>
      <c r="D4">
        <v>95</v>
      </c>
      <c r="E4" t="s">
        <v>8</v>
      </c>
      <c r="F4" t="s">
        <v>41</v>
      </c>
      <c r="G4">
        <v>760</v>
      </c>
      <c r="H4" t="str">
        <f t="shared" si="0"/>
        <v>High</v>
      </c>
      <c r="I4">
        <f t="shared" si="1"/>
        <v>0.08</v>
      </c>
      <c r="J4">
        <f t="shared" si="2"/>
        <v>60.800000000000004</v>
      </c>
      <c r="L4">
        <v>300</v>
      </c>
      <c r="M4" s="4">
        <v>0.04</v>
      </c>
      <c r="O4" s="3">
        <v>45866</v>
      </c>
      <c r="P4" t="str">
        <v>Frame</v>
      </c>
      <c r="Q4">
        <v>19</v>
      </c>
      <c r="R4">
        <v>56</v>
      </c>
      <c r="S4" t="str">
        <v>South</v>
      </c>
      <c r="T4" t="str">
        <v>Luna</v>
      </c>
      <c r="U4">
        <v>80</v>
      </c>
      <c r="X4" t="s">
        <v>45</v>
      </c>
      <c r="Y4" t="s">
        <v>9</v>
      </c>
    </row>
    <row r="5" spans="1:25" x14ac:dyDescent="0.3">
      <c r="A5" s="3">
        <v>45866</v>
      </c>
      <c r="B5" t="s">
        <v>37</v>
      </c>
      <c r="C5">
        <v>19</v>
      </c>
      <c r="D5">
        <v>56</v>
      </c>
      <c r="E5" t="s">
        <v>8</v>
      </c>
      <c r="F5" t="s">
        <v>49</v>
      </c>
      <c r="G5">
        <v>80</v>
      </c>
      <c r="H5" t="str">
        <f t="shared" si="0"/>
        <v/>
      </c>
      <c r="I5">
        <f t="shared" si="1"/>
        <v>0</v>
      </c>
      <c r="J5">
        <f t="shared" si="2"/>
        <v>0</v>
      </c>
      <c r="L5">
        <v>500</v>
      </c>
      <c r="M5" s="4">
        <v>0.06</v>
      </c>
      <c r="O5" s="3">
        <v>45292</v>
      </c>
      <c r="P5" t="str">
        <v>Yoga Mat</v>
      </c>
      <c r="Q5">
        <v>15</v>
      </c>
      <c r="R5">
        <v>1000</v>
      </c>
      <c r="S5" t="str">
        <v>North</v>
      </c>
      <c r="T5" t="str">
        <v>Draco</v>
      </c>
      <c r="U5">
        <v>700</v>
      </c>
      <c r="X5" t="s">
        <v>48</v>
      </c>
      <c r="Y5" t="s">
        <v>10</v>
      </c>
    </row>
    <row r="6" spans="1:25" x14ac:dyDescent="0.3">
      <c r="A6" s="3">
        <v>45292</v>
      </c>
      <c r="B6" t="s">
        <v>11</v>
      </c>
      <c r="C6">
        <v>15</v>
      </c>
      <c r="D6">
        <v>1000</v>
      </c>
      <c r="E6" t="s">
        <v>7</v>
      </c>
      <c r="F6" t="s">
        <v>46</v>
      </c>
      <c r="G6">
        <v>700</v>
      </c>
      <c r="H6" t="str">
        <f t="shared" si="0"/>
        <v>High</v>
      </c>
      <c r="I6">
        <f t="shared" si="1"/>
        <v>0.08</v>
      </c>
      <c r="J6">
        <f t="shared" si="2"/>
        <v>56</v>
      </c>
      <c r="L6">
        <v>700</v>
      </c>
      <c r="M6" s="4">
        <v>0.08</v>
      </c>
      <c r="O6" s="3">
        <v>45141</v>
      </c>
      <c r="P6" t="str">
        <v>Winter Gloves</v>
      </c>
      <c r="Q6">
        <v>14</v>
      </c>
      <c r="R6">
        <v>46</v>
      </c>
      <c r="S6" t="str">
        <v>East</v>
      </c>
      <c r="T6" t="str">
        <v>Ron</v>
      </c>
      <c r="U6">
        <v>125</v>
      </c>
      <c r="X6" t="s">
        <v>41</v>
      </c>
    </row>
    <row r="7" spans="1:25" x14ac:dyDescent="0.3">
      <c r="A7" s="3">
        <v>45157</v>
      </c>
      <c r="B7" t="s">
        <v>33</v>
      </c>
      <c r="C7">
        <v>6</v>
      </c>
      <c r="D7">
        <v>160</v>
      </c>
      <c r="E7" t="s">
        <v>8</v>
      </c>
      <c r="F7" t="s">
        <v>46</v>
      </c>
      <c r="G7">
        <v>685</v>
      </c>
      <c r="H7" t="str">
        <f t="shared" si="0"/>
        <v>High</v>
      </c>
      <c r="I7">
        <f t="shared" si="1"/>
        <v>0.06</v>
      </c>
      <c r="J7">
        <f t="shared" si="2"/>
        <v>41.1</v>
      </c>
      <c r="L7">
        <v>900</v>
      </c>
      <c r="M7" s="4">
        <v>0.1</v>
      </c>
      <c r="O7" s="3">
        <v>44710</v>
      </c>
      <c r="P7" t="str">
        <v>Tea</v>
      </c>
      <c r="Q7">
        <v>18</v>
      </c>
      <c r="R7">
        <v>50</v>
      </c>
      <c r="S7" t="str">
        <v>East</v>
      </c>
      <c r="T7" t="str">
        <v>Ron</v>
      </c>
      <c r="U7">
        <v>600</v>
      </c>
      <c r="X7" t="s">
        <v>43</v>
      </c>
    </row>
    <row r="8" spans="1:25" x14ac:dyDescent="0.3">
      <c r="A8" s="3">
        <v>45141</v>
      </c>
      <c r="B8" t="s">
        <v>27</v>
      </c>
      <c r="C8">
        <v>14</v>
      </c>
      <c r="D8">
        <v>46</v>
      </c>
      <c r="E8" t="s">
        <v>9</v>
      </c>
      <c r="F8" t="s">
        <v>42</v>
      </c>
      <c r="G8">
        <v>125</v>
      </c>
      <c r="H8" t="str">
        <f t="shared" si="0"/>
        <v/>
      </c>
      <c r="I8">
        <f t="shared" si="1"/>
        <v>0.02</v>
      </c>
      <c r="J8">
        <f t="shared" si="2"/>
        <v>2.5</v>
      </c>
      <c r="O8" s="3">
        <v>45583</v>
      </c>
      <c r="P8" t="str">
        <v>Wall Clock</v>
      </c>
      <c r="Q8">
        <v>30</v>
      </c>
      <c r="R8">
        <v>756</v>
      </c>
      <c r="S8" t="str">
        <v>West</v>
      </c>
      <c r="T8" t="str">
        <v>Fred</v>
      </c>
      <c r="U8">
        <v>550</v>
      </c>
      <c r="X8" t="s">
        <v>49</v>
      </c>
    </row>
    <row r="9" spans="1:25" x14ac:dyDescent="0.3">
      <c r="A9" s="3">
        <v>44710</v>
      </c>
      <c r="B9" t="s">
        <v>16</v>
      </c>
      <c r="C9">
        <v>18</v>
      </c>
      <c r="D9">
        <v>50</v>
      </c>
      <c r="E9" t="s">
        <v>9</v>
      </c>
      <c r="F9" t="s">
        <v>42</v>
      </c>
      <c r="G9">
        <v>600</v>
      </c>
      <c r="H9" t="str">
        <f t="shared" si="0"/>
        <v>High</v>
      </c>
      <c r="I9">
        <f t="shared" si="1"/>
        <v>0.06</v>
      </c>
      <c r="J9">
        <f t="shared" si="2"/>
        <v>36</v>
      </c>
      <c r="O9" s="3">
        <v>45435</v>
      </c>
      <c r="P9" t="str">
        <v>Soap</v>
      </c>
      <c r="Q9">
        <v>23</v>
      </c>
      <c r="R9">
        <v>68</v>
      </c>
      <c r="S9" t="str">
        <v>North</v>
      </c>
      <c r="T9" t="str">
        <v>Hagrid</v>
      </c>
      <c r="U9">
        <v>540</v>
      </c>
      <c r="X9" t="s">
        <v>42</v>
      </c>
    </row>
    <row r="10" spans="1:25" x14ac:dyDescent="0.3">
      <c r="A10" s="3">
        <v>45583</v>
      </c>
      <c r="B10" t="s">
        <v>26</v>
      </c>
      <c r="C10">
        <v>30</v>
      </c>
      <c r="D10">
        <v>756</v>
      </c>
      <c r="E10" t="s">
        <v>10</v>
      </c>
      <c r="F10" t="s">
        <v>44</v>
      </c>
      <c r="G10">
        <v>550</v>
      </c>
      <c r="H10" t="str">
        <f t="shared" si="0"/>
        <v>High</v>
      </c>
      <c r="I10">
        <f t="shared" si="1"/>
        <v>0.06</v>
      </c>
      <c r="J10">
        <f t="shared" si="2"/>
        <v>33</v>
      </c>
      <c r="O10" s="3">
        <v>45637</v>
      </c>
      <c r="P10" t="str">
        <v xml:space="preserve"> Coasters</v>
      </c>
      <c r="Q10">
        <v>26</v>
      </c>
      <c r="R10">
        <v>354</v>
      </c>
      <c r="S10" t="str">
        <v>South</v>
      </c>
      <c r="T10" t="str">
        <v>George</v>
      </c>
      <c r="U10">
        <v>470</v>
      </c>
      <c r="X10" t="s">
        <v>47</v>
      </c>
    </row>
    <row r="11" spans="1:25" x14ac:dyDescent="0.3">
      <c r="A11" s="3">
        <v>45435</v>
      </c>
      <c r="B11" t="s">
        <v>39</v>
      </c>
      <c r="C11">
        <v>23</v>
      </c>
      <c r="D11">
        <v>68</v>
      </c>
      <c r="E11" t="s">
        <v>7</v>
      </c>
      <c r="F11" t="s">
        <v>48</v>
      </c>
      <c r="G11">
        <v>540</v>
      </c>
      <c r="H11" t="str">
        <f t="shared" si="0"/>
        <v>High</v>
      </c>
      <c r="I11">
        <f t="shared" si="1"/>
        <v>0.06</v>
      </c>
      <c r="J11">
        <f t="shared" si="2"/>
        <v>32.4</v>
      </c>
      <c r="O11" s="3">
        <v>45352</v>
      </c>
      <c r="P11" t="str">
        <v>Candle</v>
      </c>
      <c r="Q11">
        <v>20</v>
      </c>
      <c r="R11">
        <v>300</v>
      </c>
      <c r="S11" t="str">
        <v>South</v>
      </c>
      <c r="T11" t="str">
        <v>Harry</v>
      </c>
      <c r="U11">
        <v>320</v>
      </c>
      <c r="X11" t="s">
        <v>50</v>
      </c>
    </row>
    <row r="12" spans="1:25" x14ac:dyDescent="0.3">
      <c r="A12" s="3">
        <v>45637</v>
      </c>
      <c r="B12" t="s">
        <v>38</v>
      </c>
      <c r="C12">
        <v>26</v>
      </c>
      <c r="D12">
        <v>354</v>
      </c>
      <c r="E12" t="s">
        <v>8</v>
      </c>
      <c r="F12" t="s">
        <v>45</v>
      </c>
      <c r="G12">
        <v>470</v>
      </c>
      <c r="H12" t="str">
        <f t="shared" si="0"/>
        <v>High</v>
      </c>
      <c r="I12">
        <f t="shared" si="1"/>
        <v>0.04</v>
      </c>
      <c r="J12">
        <f t="shared" si="2"/>
        <v>18.8</v>
      </c>
      <c r="O12" s="3">
        <v>45388</v>
      </c>
      <c r="P12" t="str">
        <v>Jeans</v>
      </c>
      <c r="Q12">
        <v>14</v>
      </c>
      <c r="R12">
        <v>250</v>
      </c>
      <c r="S12" t="str">
        <v>East</v>
      </c>
      <c r="T12" t="str">
        <v>Fred</v>
      </c>
      <c r="U12">
        <v>1100</v>
      </c>
    </row>
    <row r="13" spans="1:25" x14ac:dyDescent="0.3">
      <c r="A13" s="3">
        <v>45323</v>
      </c>
      <c r="B13" t="s">
        <v>12</v>
      </c>
      <c r="C13">
        <v>8</v>
      </c>
      <c r="D13">
        <v>500</v>
      </c>
      <c r="E13" t="s">
        <v>9</v>
      </c>
      <c r="F13" t="s">
        <v>48</v>
      </c>
      <c r="G13">
        <v>450</v>
      </c>
      <c r="H13" t="str">
        <f t="shared" si="0"/>
        <v>High</v>
      </c>
      <c r="I13">
        <f t="shared" si="1"/>
        <v>0.04</v>
      </c>
      <c r="J13">
        <f t="shared" si="2"/>
        <v>18</v>
      </c>
      <c r="O13" s="3">
        <v>45231</v>
      </c>
      <c r="P13" t="str">
        <v>Coffee</v>
      </c>
      <c r="Q13">
        <v>22</v>
      </c>
      <c r="R13">
        <v>85</v>
      </c>
      <c r="S13" t="str">
        <v>South</v>
      </c>
      <c r="T13" t="str">
        <v>Snape</v>
      </c>
      <c r="U13">
        <v>260</v>
      </c>
    </row>
    <row r="14" spans="1:25" x14ac:dyDescent="0.3">
      <c r="A14" s="3">
        <v>45327</v>
      </c>
      <c r="B14" t="s">
        <v>18</v>
      </c>
      <c r="C14">
        <v>10</v>
      </c>
      <c r="D14">
        <v>175</v>
      </c>
      <c r="E14" t="s">
        <v>10</v>
      </c>
      <c r="F14" t="s">
        <v>50</v>
      </c>
      <c r="G14">
        <v>350</v>
      </c>
      <c r="H14" t="str">
        <f t="shared" si="0"/>
        <v>High</v>
      </c>
      <c r="I14">
        <f t="shared" si="1"/>
        <v>0.04</v>
      </c>
      <c r="J14">
        <f t="shared" si="2"/>
        <v>14</v>
      </c>
      <c r="O14" s="3">
        <v>45103</v>
      </c>
      <c r="P14" t="str">
        <v>Nuts</v>
      </c>
      <c r="Q14">
        <v>15</v>
      </c>
      <c r="R14">
        <v>48</v>
      </c>
      <c r="S14" t="str">
        <v>West</v>
      </c>
      <c r="T14" t="str">
        <v>Voldmort</v>
      </c>
      <c r="U14">
        <v>98</v>
      </c>
    </row>
    <row r="15" spans="1:25" x14ac:dyDescent="0.3">
      <c r="A15" s="3">
        <v>45352</v>
      </c>
      <c r="B15" t="s">
        <v>13</v>
      </c>
      <c r="C15">
        <v>20</v>
      </c>
      <c r="D15">
        <v>300</v>
      </c>
      <c r="E15" t="s">
        <v>8</v>
      </c>
      <c r="F15" t="s">
        <v>41</v>
      </c>
      <c r="G15">
        <v>320</v>
      </c>
      <c r="H15" t="str">
        <f t="shared" si="0"/>
        <v>High</v>
      </c>
      <c r="I15">
        <f t="shared" si="1"/>
        <v>0.04</v>
      </c>
      <c r="J15">
        <f t="shared" si="2"/>
        <v>12.8</v>
      </c>
      <c r="O15" s="3">
        <v>44992</v>
      </c>
      <c r="P15" t="str">
        <v>Scarf</v>
      </c>
      <c r="Q15">
        <v>25</v>
      </c>
      <c r="R15">
        <v>420</v>
      </c>
      <c r="S15" t="str">
        <v>South</v>
      </c>
      <c r="T15" t="str">
        <v>Hermione</v>
      </c>
      <c r="U15">
        <v>130</v>
      </c>
    </row>
    <row r="16" spans="1:25" x14ac:dyDescent="0.3">
      <c r="A16" s="3">
        <v>45388</v>
      </c>
      <c r="B16" t="s">
        <v>20</v>
      </c>
      <c r="C16">
        <v>14</v>
      </c>
      <c r="D16">
        <v>250</v>
      </c>
      <c r="E16" t="s">
        <v>9</v>
      </c>
      <c r="F16" t="s">
        <v>44</v>
      </c>
      <c r="G16">
        <v>1100</v>
      </c>
      <c r="H16" t="str">
        <f t="shared" si="0"/>
        <v>High</v>
      </c>
      <c r="I16">
        <f t="shared" si="1"/>
        <v>0.1</v>
      </c>
      <c r="J16">
        <f t="shared" si="2"/>
        <v>110</v>
      </c>
      <c r="O16" s="3">
        <v>45084</v>
      </c>
      <c r="P16" t="str">
        <v>Cheese</v>
      </c>
      <c r="Q16">
        <v>16</v>
      </c>
      <c r="R16">
        <v>420</v>
      </c>
      <c r="S16" t="str">
        <v>North</v>
      </c>
      <c r="T16" t="str">
        <v>Draco</v>
      </c>
      <c r="U16">
        <v>120</v>
      </c>
    </row>
    <row r="17" spans="1:21" x14ac:dyDescent="0.3">
      <c r="A17" s="3">
        <v>45231</v>
      </c>
      <c r="B17" t="s">
        <v>17</v>
      </c>
      <c r="C17">
        <v>22</v>
      </c>
      <c r="D17">
        <v>85</v>
      </c>
      <c r="E17" t="s">
        <v>8</v>
      </c>
      <c r="F17" t="s">
        <v>47</v>
      </c>
      <c r="G17">
        <v>260</v>
      </c>
      <c r="H17" t="str">
        <f t="shared" si="0"/>
        <v/>
      </c>
      <c r="I17">
        <f t="shared" si="1"/>
        <v>0.02</v>
      </c>
      <c r="J17">
        <f t="shared" si="2"/>
        <v>5.2</v>
      </c>
      <c r="O17" s="3">
        <v>45829</v>
      </c>
      <c r="P17" t="str">
        <v>Dried Fruits</v>
      </c>
      <c r="Q17">
        <v>18</v>
      </c>
      <c r="R17">
        <v>48</v>
      </c>
      <c r="S17" t="str">
        <v>East</v>
      </c>
      <c r="T17" t="str">
        <v>Voldmort</v>
      </c>
      <c r="U17">
        <v>80</v>
      </c>
    </row>
    <row r="18" spans="1:21" x14ac:dyDescent="0.3">
      <c r="A18" s="3">
        <v>45116</v>
      </c>
      <c r="B18" t="s">
        <v>28</v>
      </c>
      <c r="C18">
        <v>6</v>
      </c>
      <c r="D18">
        <v>211</v>
      </c>
      <c r="E18" t="s">
        <v>10</v>
      </c>
      <c r="F18" t="s">
        <v>47</v>
      </c>
      <c r="G18">
        <v>222</v>
      </c>
      <c r="H18" t="str">
        <f t="shared" si="0"/>
        <v/>
      </c>
      <c r="I18">
        <f t="shared" si="1"/>
        <v>0.02</v>
      </c>
      <c r="J18">
        <f t="shared" si="2"/>
        <v>4.4400000000000004</v>
      </c>
      <c r="O18" s="3">
        <v>45467</v>
      </c>
      <c r="P18" t="str">
        <v>Face Mask</v>
      </c>
      <c r="Q18">
        <v>17</v>
      </c>
      <c r="R18">
        <v>1000</v>
      </c>
      <c r="S18" t="str">
        <v>North</v>
      </c>
      <c r="T18" t="str">
        <v>Snape</v>
      </c>
      <c r="U18">
        <v>510</v>
      </c>
    </row>
    <row r="19" spans="1:21" x14ac:dyDescent="0.3">
      <c r="A19" s="3">
        <v>45103</v>
      </c>
      <c r="B19" t="s">
        <v>29</v>
      </c>
      <c r="C19">
        <v>15</v>
      </c>
      <c r="D19">
        <v>48</v>
      </c>
      <c r="E19" t="s">
        <v>10</v>
      </c>
      <c r="F19" t="s">
        <v>50</v>
      </c>
      <c r="G19">
        <v>98</v>
      </c>
      <c r="H19" t="str">
        <f t="shared" si="0"/>
        <v/>
      </c>
      <c r="I19">
        <f t="shared" si="1"/>
        <v>0</v>
      </c>
      <c r="J19">
        <f t="shared" si="2"/>
        <v>0</v>
      </c>
      <c r="O19" s="3">
        <v>45466</v>
      </c>
      <c r="P19" t="str">
        <v>Sports Cap</v>
      </c>
      <c r="Q19">
        <v>24</v>
      </c>
      <c r="R19">
        <v>21</v>
      </c>
      <c r="S19" t="str">
        <v>West</v>
      </c>
      <c r="T19" t="str">
        <v>Snape</v>
      </c>
      <c r="U19">
        <v>66</v>
      </c>
    </row>
    <row r="20" spans="1:21" x14ac:dyDescent="0.3">
      <c r="A20" s="3">
        <v>45628</v>
      </c>
      <c r="B20" t="s">
        <v>34</v>
      </c>
      <c r="C20">
        <v>8</v>
      </c>
      <c r="D20">
        <v>333</v>
      </c>
      <c r="E20" t="s">
        <v>7</v>
      </c>
      <c r="F20" t="s">
        <v>45</v>
      </c>
      <c r="G20">
        <v>172</v>
      </c>
      <c r="H20" t="str">
        <f t="shared" si="0"/>
        <v/>
      </c>
      <c r="I20">
        <f t="shared" si="1"/>
        <v>0.02</v>
      </c>
      <c r="J20">
        <f t="shared" si="2"/>
        <v>3.44</v>
      </c>
      <c r="O20" s="3">
        <v>45687</v>
      </c>
      <c r="P20" t="str">
        <v>Highlighters</v>
      </c>
      <c r="Q20">
        <v>11</v>
      </c>
      <c r="R20">
        <v>24</v>
      </c>
      <c r="S20" t="str">
        <v>East</v>
      </c>
      <c r="T20" t="str">
        <v>Hagrid</v>
      </c>
      <c r="U20">
        <v>60</v>
      </c>
    </row>
    <row r="21" spans="1:21" x14ac:dyDescent="0.3">
      <c r="A21" s="3">
        <v>44992</v>
      </c>
      <c r="B21" t="s">
        <v>21</v>
      </c>
      <c r="C21">
        <v>25</v>
      </c>
      <c r="D21">
        <v>420</v>
      </c>
      <c r="E21" t="s">
        <v>8</v>
      </c>
      <c r="F21" t="s">
        <v>43</v>
      </c>
      <c r="G21">
        <v>130</v>
      </c>
      <c r="H21" t="str">
        <f t="shared" si="0"/>
        <v/>
      </c>
      <c r="I21">
        <f t="shared" si="1"/>
        <v>0.02</v>
      </c>
      <c r="J21">
        <f t="shared" si="2"/>
        <v>2.6</v>
      </c>
      <c r="O21" s="3">
        <v>45008</v>
      </c>
      <c r="P21" t="str">
        <v>Perfume</v>
      </c>
      <c r="Q21">
        <v>21</v>
      </c>
      <c r="R21">
        <v>50</v>
      </c>
      <c r="S21" t="str">
        <v>North</v>
      </c>
      <c r="T21" t="str">
        <v>Draco</v>
      </c>
      <c r="U21">
        <v>55</v>
      </c>
    </row>
    <row r="22" spans="1:21" x14ac:dyDescent="0.3">
      <c r="A22" s="3">
        <v>45084</v>
      </c>
      <c r="B22" t="s">
        <v>19</v>
      </c>
      <c r="C22">
        <v>16</v>
      </c>
      <c r="D22">
        <v>420</v>
      </c>
      <c r="E22" t="s">
        <v>7</v>
      </c>
      <c r="F22" t="s">
        <v>46</v>
      </c>
      <c r="G22">
        <v>120</v>
      </c>
      <c r="H22" t="str">
        <f t="shared" si="0"/>
        <v/>
      </c>
      <c r="I22">
        <f t="shared" si="1"/>
        <v>0.02</v>
      </c>
      <c r="J22">
        <f t="shared" si="2"/>
        <v>2.4</v>
      </c>
      <c r="O22" s="3">
        <v>45749</v>
      </c>
      <c r="P22" t="str">
        <v>Sunglasses</v>
      </c>
      <c r="Q22">
        <v>12</v>
      </c>
      <c r="R22">
        <v>200</v>
      </c>
      <c r="S22" t="str">
        <v>West</v>
      </c>
      <c r="T22" t="str">
        <v>Luna</v>
      </c>
      <c r="U22">
        <v>68</v>
      </c>
    </row>
    <row r="23" spans="1:21" x14ac:dyDescent="0.3">
      <c r="A23" s="3">
        <v>45048</v>
      </c>
      <c r="B23" t="s">
        <v>15</v>
      </c>
      <c r="C23">
        <v>5</v>
      </c>
      <c r="D23">
        <v>30</v>
      </c>
      <c r="E23" t="s">
        <v>7</v>
      </c>
      <c r="F23" t="s">
        <v>45</v>
      </c>
      <c r="G23">
        <v>90</v>
      </c>
      <c r="H23" t="str">
        <f t="shared" si="0"/>
        <v/>
      </c>
      <c r="I23">
        <f t="shared" si="1"/>
        <v>0</v>
      </c>
      <c r="J23">
        <f t="shared" si="2"/>
        <v>0</v>
      </c>
    </row>
    <row r="24" spans="1:21" x14ac:dyDescent="0.3">
      <c r="A24" s="3">
        <v>45829</v>
      </c>
      <c r="B24" t="s">
        <v>31</v>
      </c>
      <c r="C24">
        <v>18</v>
      </c>
      <c r="D24">
        <v>48</v>
      </c>
      <c r="E24" t="s">
        <v>9</v>
      </c>
      <c r="F24" t="s">
        <v>50</v>
      </c>
      <c r="G24">
        <v>80</v>
      </c>
      <c r="H24" t="str">
        <f t="shared" si="0"/>
        <v/>
      </c>
      <c r="I24">
        <f t="shared" si="1"/>
        <v>0</v>
      </c>
      <c r="J24">
        <f t="shared" si="2"/>
        <v>0</v>
      </c>
    </row>
    <row r="25" spans="1:21" x14ac:dyDescent="0.3">
      <c r="A25" s="3">
        <v>45467</v>
      </c>
      <c r="B25" t="s">
        <v>22</v>
      </c>
      <c r="C25">
        <v>17</v>
      </c>
      <c r="D25">
        <v>1000</v>
      </c>
      <c r="E25" t="s">
        <v>7</v>
      </c>
      <c r="F25" t="s">
        <v>47</v>
      </c>
      <c r="G25">
        <v>510</v>
      </c>
      <c r="H25" t="str">
        <f t="shared" si="0"/>
        <v>High</v>
      </c>
      <c r="I25">
        <f t="shared" si="1"/>
        <v>0.06</v>
      </c>
      <c r="J25">
        <f t="shared" si="2"/>
        <v>30.599999999999998</v>
      </c>
    </row>
    <row r="26" spans="1:21" x14ac:dyDescent="0.3">
      <c r="A26" s="3">
        <v>45466</v>
      </c>
      <c r="B26" t="s">
        <v>35</v>
      </c>
      <c r="C26">
        <v>24</v>
      </c>
      <c r="D26">
        <v>21</v>
      </c>
      <c r="E26" t="s">
        <v>10</v>
      </c>
      <c r="F26" t="s">
        <v>47</v>
      </c>
      <c r="G26">
        <v>66</v>
      </c>
      <c r="H26" t="str">
        <f t="shared" si="0"/>
        <v/>
      </c>
      <c r="I26">
        <f t="shared" si="1"/>
        <v>0</v>
      </c>
      <c r="J26">
        <f t="shared" si="2"/>
        <v>0</v>
      </c>
    </row>
    <row r="27" spans="1:21" x14ac:dyDescent="0.3">
      <c r="A27" s="3">
        <v>45687</v>
      </c>
      <c r="B27" t="s">
        <v>25</v>
      </c>
      <c r="C27">
        <v>11</v>
      </c>
      <c r="D27">
        <v>24</v>
      </c>
      <c r="E27" t="s">
        <v>9</v>
      </c>
      <c r="F27" t="s">
        <v>48</v>
      </c>
      <c r="G27">
        <v>60</v>
      </c>
      <c r="H27" t="str">
        <f t="shared" si="0"/>
        <v/>
      </c>
      <c r="I27">
        <f t="shared" si="1"/>
        <v>0</v>
      </c>
      <c r="J27">
        <f t="shared" si="2"/>
        <v>0</v>
      </c>
    </row>
    <row r="28" spans="1:21" x14ac:dyDescent="0.3">
      <c r="A28" s="3">
        <v>45021</v>
      </c>
      <c r="B28" t="s">
        <v>36</v>
      </c>
      <c r="C28">
        <v>7</v>
      </c>
      <c r="D28">
        <v>324</v>
      </c>
      <c r="E28" t="s">
        <v>9</v>
      </c>
      <c r="F28" t="s">
        <v>44</v>
      </c>
      <c r="G28">
        <v>120</v>
      </c>
      <c r="H28" t="str">
        <f t="shared" si="0"/>
        <v/>
      </c>
      <c r="I28">
        <f t="shared" si="1"/>
        <v>0.02</v>
      </c>
      <c r="J28">
        <f t="shared" si="2"/>
        <v>2.4</v>
      </c>
    </row>
    <row r="29" spans="1:21" x14ac:dyDescent="0.3">
      <c r="A29" s="3">
        <v>45008</v>
      </c>
      <c r="B29" t="s">
        <v>23</v>
      </c>
      <c r="C29">
        <v>21</v>
      </c>
      <c r="D29">
        <v>50</v>
      </c>
      <c r="E29" t="s">
        <v>7</v>
      </c>
      <c r="F29" t="s">
        <v>46</v>
      </c>
      <c r="G29">
        <v>55</v>
      </c>
      <c r="H29" t="str">
        <f t="shared" si="0"/>
        <v/>
      </c>
      <c r="I29">
        <f t="shared" si="1"/>
        <v>0</v>
      </c>
      <c r="J29">
        <f t="shared" si="2"/>
        <v>0</v>
      </c>
    </row>
    <row r="30" spans="1:21" x14ac:dyDescent="0.3">
      <c r="A30" s="3">
        <v>45033</v>
      </c>
      <c r="B30" t="s">
        <v>30</v>
      </c>
      <c r="C30">
        <v>6</v>
      </c>
      <c r="D30">
        <v>845</v>
      </c>
      <c r="E30" t="s">
        <v>7</v>
      </c>
      <c r="F30" t="s">
        <v>43</v>
      </c>
      <c r="G30">
        <v>67</v>
      </c>
      <c r="H30" t="str">
        <f t="shared" si="0"/>
        <v/>
      </c>
      <c r="I30">
        <f t="shared" si="1"/>
        <v>0</v>
      </c>
      <c r="J30">
        <f t="shared" si="2"/>
        <v>0</v>
      </c>
    </row>
    <row r="31" spans="1:21" x14ac:dyDescent="0.3">
      <c r="A31" s="3">
        <v>45749</v>
      </c>
      <c r="B31" t="s">
        <v>14</v>
      </c>
      <c r="C31">
        <v>12</v>
      </c>
      <c r="D31">
        <v>200</v>
      </c>
      <c r="E31" t="s">
        <v>10</v>
      </c>
      <c r="F31" t="s">
        <v>49</v>
      </c>
      <c r="G31">
        <v>68</v>
      </c>
      <c r="H31" t="str">
        <f t="shared" si="0"/>
        <v/>
      </c>
      <c r="I31">
        <f t="shared" si="1"/>
        <v>0</v>
      </c>
      <c r="J31">
        <f t="shared" si="2"/>
        <v>0</v>
      </c>
    </row>
  </sheetData>
  <autoFilter ref="C1:C32" xr:uid="{B543E13B-740F-43F3-9513-F87B32C78003}"/>
  <sortState xmlns:xlrd2="http://schemas.microsoft.com/office/spreadsheetml/2017/richdata2" ref="A2:G31">
    <sortCondition descending="1" ref="G2:G31"/>
    <sortCondition ref="E2:E31"/>
  </sortState>
  <conditionalFormatting sqref="G1:G1048576 H1:M1">
    <cfRule type="expression" dxfId="5" priority="5">
      <formula>"G&gt;500"</formula>
    </cfRule>
    <cfRule type="colorScale" priority="7">
      <colorScale>
        <cfvo type="num" val="g&lt;100"/>
        <cfvo type="num" val="g&gt;500"/>
        <color rgb="FFFF0000"/>
        <color rgb="FF00B050"/>
      </colorScale>
    </cfRule>
    <cfRule type="colorScale" priority="8">
      <colorScale>
        <cfvo type="formula" val="&quot;Profit&lt;100&quot;"/>
        <cfvo type="formula" val="&quot;Profit &gt;500&quot;"/>
        <color rgb="FFFF0000"/>
        <color rgb="FF00B050"/>
      </colorScale>
    </cfRule>
  </conditionalFormatting>
  <conditionalFormatting sqref="G1:G1048576">
    <cfRule type="expression" dxfId="4" priority="3">
      <formula>g&gt;500</formula>
    </cfRule>
  </conditionalFormatting>
  <conditionalFormatting sqref="G2:G31">
    <cfRule type="expression" dxfId="3" priority="1">
      <formula xml:space="preserve"> G2 &lt;100</formula>
    </cfRule>
    <cfRule type="expression" dxfId="2" priority="2">
      <formula>G2&gt;500</formula>
    </cfRule>
  </conditionalFormatting>
  <conditionalFormatting sqref="H1:M1 G1:G1048576">
    <cfRule type="expression" dxfId="1" priority="6">
      <formula>g&gt;500</formula>
    </cfRule>
  </conditionalFormatting>
  <conditionalFormatting sqref="H1:M1">
    <cfRule type="expression" dxfId="0" priority="4">
      <formula>g&gt;500</formula>
    </cfRule>
  </conditionalFormatting>
  <dataValidations count="2">
    <dataValidation type="list" allowBlank="1" showInputMessage="1" showErrorMessage="1" sqref="E1:E1048576" xr:uid="{3611AC54-F73F-4039-BAA3-7BF0D7769A13}">
      <formula1>$Y$2:$Y$5</formula1>
    </dataValidation>
    <dataValidation type="list" allowBlank="1" showInputMessage="1" showErrorMessage="1" sqref="F1:F1048576" xr:uid="{889AE5D1-1D6A-45FB-A595-C9F1346F19CC}">
      <formula1>$X$2:$X$11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sohaila samy</dc:creator>
  <cp:lastModifiedBy>sohaila samy</cp:lastModifiedBy>
  <dcterms:created xsi:type="dcterms:W3CDTF">2025-03-20T09:24:52Z</dcterms:created>
  <dcterms:modified xsi:type="dcterms:W3CDTF">2025-03-24T19:43:18Z</dcterms:modified>
</cp:coreProperties>
</file>