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2" i="1"/>
  <c r="B8" i="1" l="1"/>
  <c r="B33" i="1" l="1"/>
  <c r="B16" i="1" l="1"/>
  <c r="B18" i="1" l="1"/>
  <c r="B23" i="1" l="1"/>
  <c r="B25" i="1" l="1"/>
  <c r="B27" i="1" s="1"/>
  <c r="B35" i="1" s="1"/>
</calcChain>
</file>

<file path=xl/sharedStrings.xml><?xml version="1.0" encoding="utf-8"?>
<sst xmlns="http://schemas.openxmlformats.org/spreadsheetml/2006/main" count="48" uniqueCount="43">
  <si>
    <t>BASE</t>
  </si>
  <si>
    <t>GROSS INCOME</t>
  </si>
  <si>
    <t>BEFORE-TAX DEDUCTIONS</t>
  </si>
  <si>
    <t>Adjustments (Medical, Parking Deduction, etc.)</t>
  </si>
  <si>
    <t>FLEXMED (VISION, MEDICINE, CYRO)</t>
  </si>
  <si>
    <t>FED TAXABLE GROSS</t>
  </si>
  <si>
    <t>TOTAL TAXES</t>
  </si>
  <si>
    <t>Fed Withholding</t>
  </si>
  <si>
    <t>Fed MED/EE</t>
  </si>
  <si>
    <t>Fed OASDI/EE</t>
  </si>
  <si>
    <t>AFTER-TAX INCOME</t>
  </si>
  <si>
    <t>AFTER-TAX DEDUCTIONS</t>
  </si>
  <si>
    <t>GROUP LIFE INSURANCE</t>
  </si>
  <si>
    <t>SUPPLEMENTAL LIFE 3X SALARY</t>
  </si>
  <si>
    <t>LONG TERM DISABILITY</t>
  </si>
  <si>
    <t>NET INCOME</t>
  </si>
  <si>
    <t>BONUS</t>
  </si>
  <si>
    <t>DENTAL PLUS</t>
  </si>
  <si>
    <t>401K</t>
  </si>
  <si>
    <t>Tax Rate</t>
  </si>
  <si>
    <t>For Single Filers</t>
  </si>
  <si>
    <t>For Married Individuals Filing Joint Returns</t>
  </si>
  <si>
    <t>&lt;---------</t>
  </si>
  <si>
    <t>S</t>
  </si>
  <si>
    <t>W4 Exemptions (DEFAULT)</t>
  </si>
  <si>
    <t>Tax Deduction Code</t>
  </si>
  <si>
    <t>Description</t>
  </si>
  <si>
    <t>Federal Income Tax</t>
  </si>
  <si>
    <t>W-4 Rate</t>
  </si>
  <si>
    <t>Medicare</t>
  </si>
  <si>
    <t>Addl Med</t>
  </si>
  <si>
    <t>Additional Medicare Tax</t>
  </si>
  <si>
    <t>0.9% on wages earned in excess of $200,000</t>
  </si>
  <si>
    <t>Social Security</t>
  </si>
  <si>
    <t>6.2% on first $147,000 wages earned</t>
  </si>
  <si>
    <t>Fed MED/EE (1.45%)</t>
  </si>
  <si>
    <t>Fed OASDI/EE (6.2%)</t>
  </si>
  <si>
    <t>Fed Withholding (24%)</t>
  </si>
  <si>
    <t>Pulled from System Clock</t>
  </si>
  <si>
    <t>Married (M) or Single (S) (input:)</t>
  </si>
  <si>
    <t>Monthly Hours Worked (input:)</t>
  </si>
  <si>
    <t>Labor Rate (input:)</t>
  </si>
  <si>
    <t>403b (Catch-Ups)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</si>
</sst>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.00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165" fontId="2" fillId="0" borderId="0" xfId="0" applyNumberFormat="1" applyFont="1"/>
    <xf numFmtId="165" fontId="0" fillId="0" borderId="1" xfId="0" applyNumberFormat="1" applyBorder="1"/>
    <xf numFmtId="165" fontId="1" fillId="0" borderId="0" xfId="0" applyNumberFormat="1" applyFont="1"/>
    <xf numFmtId="165" fontId="0" fillId="0" borderId="0" xfId="0" applyNumberFormat="1"/>
    <xf numFmtId="17" fontId="1" fillId="0" borderId="0" xfId="0" applyNumberFormat="1" applyFont="1"/>
    <xf numFmtId="165" fontId="1" fillId="0" borderId="1" xfId="0" applyNumberFormat="1" applyFont="1" applyBorder="1"/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9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9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6" fontId="0" fillId="0" borderId="2" xfId="0" applyNumberFormat="1" applyBorder="1"/>
    <xf numFmtId="166" fontId="0" fillId="0" borderId="5" xfId="0" applyNumberFormat="1" applyBorder="1"/>
    <xf numFmtId="166" fontId="0" fillId="0" borderId="7" xfId="0" applyNumberFormat="1" applyBorder="1"/>
    <xf numFmtId="0" fontId="3" fillId="0" borderId="0" xfId="0" applyFont="1"/>
    <xf numFmtId="165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B12" sqref="B12"/>
    </sheetView>
  </sheetViews>
  <sheetFormatPr defaultRowHeight="15" x14ac:dyDescent="0.25"/>
  <cols>
    <col min="1" max="1" width="45.42578125" customWidth="1"/>
    <col min="4" max="4" width="11" customWidth="1"/>
    <col min="5" max="5" width="6.7109375" customWidth="1"/>
    <col min="6" max="6" width="9.5703125" customWidth="1"/>
    <col min="7" max="7" width="15" customWidth="1"/>
    <col min="8" max="8" width="8" customWidth="1"/>
    <col min="9" max="9" width="11.42578125" customWidth="1"/>
    <col min="10" max="10" width="27.140625" customWidth="1"/>
  </cols>
  <sheetData>
    <row r="1" spans="1:4" x14ac:dyDescent="0.25">
      <c r="A1" s="34" t="s">
        <v>39</v>
      </c>
      <c r="B1" s="34" t="s">
        <v>23</v>
      </c>
    </row>
    <row r="2" spans="1:4" x14ac:dyDescent="0.25">
      <c r="A2" s="34" t="s">
        <v>40</v>
      </c>
      <c r="B2" s="34">
        <v>160</v>
      </c>
    </row>
    <row r="3" spans="1:4" x14ac:dyDescent="0.25">
      <c r="A3" s="34" t="s">
        <v>41</v>
      </c>
      <c r="B3" s="35">
        <v>50</v>
      </c>
    </row>
    <row r="5" spans="1:4" x14ac:dyDescent="0.25">
      <c r="B5" s="7">
        <v>44805</v>
      </c>
      <c r="C5" t="s">
        <v>22</v>
      </c>
      <c r="D5" t="s">
        <v>38</v>
      </c>
    </row>
    <row r="6" spans="1:4" x14ac:dyDescent="0.25">
      <c r="A6" t="s">
        <v>0</v>
      </c>
      <c r="B6" s="3">
        <v>8000</v>
      </c>
    </row>
    <row r="7" spans="1:4" x14ac:dyDescent="0.25">
      <c r="A7" t="s">
        <v>16</v>
      </c>
      <c r="B7" s="4">
        <v>0</v>
      </c>
    </row>
    <row r="8" spans="1:4" x14ac:dyDescent="0.25">
      <c r="A8" s="1" t="s">
        <v>1</v>
      </c>
      <c r="B8" s="5">
        <f>SUM(B6:B7)</f>
        <v>8000</v>
      </c>
    </row>
    <row r="9" spans="1:4" x14ac:dyDescent="0.25">
      <c r="B9" s="5"/>
    </row>
    <row r="10" spans="1:4" x14ac:dyDescent="0.25">
      <c r="A10" s="2" t="s">
        <v>2</v>
      </c>
      <c r="B10" s="8"/>
    </row>
    <row r="11" spans="1:4" x14ac:dyDescent="0.25">
      <c r="A11" t="s">
        <v>3</v>
      </c>
      <c r="B11" s="6">
        <v>0</v>
      </c>
    </row>
    <row r="12" spans="1:4" x14ac:dyDescent="0.25">
      <c r="A12" t="s">
        <v>18</v>
      </c>
      <c r="B12" s="6">
        <v>1500</v>
      </c>
      <c r="C12" t="s">
        <v>22</v>
      </c>
      <c r="D12" s="6">
        <v>20000</v>
      </c>
    </row>
    <row r="13" spans="1:4" x14ac:dyDescent="0.25">
      <c r="A13" t="s">
        <v>17</v>
      </c>
      <c r="B13" s="6">
        <v>0</v>
      </c>
    </row>
    <row r="14" spans="1:4" x14ac:dyDescent="0.25">
      <c r="A14" t="s">
        <v>4</v>
      </c>
      <c r="B14" s="6">
        <v>0</v>
      </c>
    </row>
    <row r="15" spans="1:4" x14ac:dyDescent="0.25">
      <c r="A15" t="s">
        <v>42</v>
      </c>
      <c r="B15" s="4">
        <v>0</v>
      </c>
      <c r="C15" t="s">
        <v>22</v>
      </c>
      <c r="D15" s="6">
        <v>7000</v>
      </c>
    </row>
    <row r="16" spans="1:4" x14ac:dyDescent="0.25">
      <c r="A16" s="1"/>
      <c r="B16" s="5">
        <f>SUM(B11:B15)</f>
        <v>1500</v>
      </c>
    </row>
    <row r="17" spans="1:12" x14ac:dyDescent="0.25">
      <c r="A17" s="1"/>
      <c r="B17" s="5"/>
    </row>
    <row r="18" spans="1:12" ht="15.75" thickBot="1" x14ac:dyDescent="0.3">
      <c r="A18" s="1" t="s">
        <v>5</v>
      </c>
      <c r="B18" s="5">
        <f>B8-B16</f>
        <v>6500</v>
      </c>
      <c r="D18" s="1" t="s">
        <v>19</v>
      </c>
      <c r="E18" s="11"/>
      <c r="F18" s="36" t="s">
        <v>20</v>
      </c>
      <c r="G18" s="36"/>
      <c r="H18" s="11"/>
      <c r="I18" s="37" t="s">
        <v>21</v>
      </c>
      <c r="J18" s="37"/>
    </row>
    <row r="19" spans="1:12" x14ac:dyDescent="0.25">
      <c r="A19" s="1"/>
      <c r="B19" s="5"/>
      <c r="D19" s="22">
        <v>0.1</v>
      </c>
      <c r="E19" s="23"/>
      <c r="F19" s="31">
        <v>0</v>
      </c>
      <c r="G19" s="24">
        <v>10275</v>
      </c>
      <c r="H19" s="23"/>
      <c r="I19" s="23">
        <v>0</v>
      </c>
      <c r="J19" s="24">
        <v>20550</v>
      </c>
    </row>
    <row r="20" spans="1:12" x14ac:dyDescent="0.25">
      <c r="A20" s="2" t="s">
        <v>6</v>
      </c>
      <c r="B20" s="4"/>
      <c r="D20" s="25">
        <v>0.12</v>
      </c>
      <c r="E20" s="26"/>
      <c r="F20" s="32">
        <v>10275</v>
      </c>
      <c r="G20" s="27">
        <v>41775</v>
      </c>
      <c r="H20" s="26"/>
      <c r="I20" s="26">
        <v>20550</v>
      </c>
      <c r="J20" s="27">
        <v>83550</v>
      </c>
    </row>
    <row r="21" spans="1:12" x14ac:dyDescent="0.25">
      <c r="A21" s="1" t="s">
        <v>24</v>
      </c>
      <c r="B21" s="9">
        <v>0</v>
      </c>
      <c r="D21" s="25">
        <v>0.22</v>
      </c>
      <c r="E21" s="26"/>
      <c r="F21" s="32">
        <v>41775</v>
      </c>
      <c r="G21" s="27">
        <v>89075</v>
      </c>
      <c r="H21" s="26"/>
      <c r="I21" s="26">
        <v>83550</v>
      </c>
      <c r="J21" s="27">
        <v>178150</v>
      </c>
    </row>
    <row r="22" spans="1:12" ht="15.75" thickBot="1" x14ac:dyDescent="0.3">
      <c r="A22" t="s">
        <v>37</v>
      </c>
      <c r="B22" s="6">
        <f>B18*0.24</f>
        <v>1560</v>
      </c>
      <c r="C22" t="s">
        <v>22</v>
      </c>
      <c r="D22" s="28">
        <v>0.24</v>
      </c>
      <c r="E22" s="29"/>
      <c r="F22" s="33">
        <v>89075</v>
      </c>
      <c r="G22" s="30">
        <v>170050</v>
      </c>
      <c r="H22" s="29"/>
      <c r="I22" s="29">
        <v>178150</v>
      </c>
      <c r="J22" s="30">
        <v>340100</v>
      </c>
    </row>
    <row r="23" spans="1:12" x14ac:dyDescent="0.25">
      <c r="A23" t="s">
        <v>35</v>
      </c>
      <c r="B23" s="6">
        <f>B18*0.0145</f>
        <v>94.25</v>
      </c>
    </row>
    <row r="24" spans="1:12" ht="15.75" thickBot="1" x14ac:dyDescent="0.3">
      <c r="A24" t="s">
        <v>36</v>
      </c>
      <c r="B24" s="4">
        <f>B18*0.062</f>
        <v>403</v>
      </c>
      <c r="C24" t="s">
        <v>22</v>
      </c>
      <c r="D24" s="1" t="s">
        <v>25</v>
      </c>
      <c r="E24" s="1"/>
      <c r="F24" s="1"/>
      <c r="G24" s="1" t="s">
        <v>26</v>
      </c>
      <c r="H24" s="1"/>
      <c r="I24" s="1"/>
      <c r="J24" s="1" t="s">
        <v>19</v>
      </c>
    </row>
    <row r="25" spans="1:12" x14ac:dyDescent="0.25">
      <c r="B25" s="5">
        <f>SUM(B22:B24)</f>
        <v>2057.25</v>
      </c>
      <c r="D25" s="12" t="s">
        <v>7</v>
      </c>
      <c r="E25" s="13"/>
      <c r="F25" s="13"/>
      <c r="G25" s="13" t="s">
        <v>27</v>
      </c>
      <c r="H25" s="13"/>
      <c r="I25" s="13"/>
      <c r="J25" s="13" t="s">
        <v>28</v>
      </c>
      <c r="K25" s="13"/>
      <c r="L25" s="14"/>
    </row>
    <row r="26" spans="1:12" x14ac:dyDescent="0.25">
      <c r="B26" s="6"/>
      <c r="D26" s="15" t="s">
        <v>8</v>
      </c>
      <c r="E26" s="16"/>
      <c r="F26" s="16"/>
      <c r="G26" s="16" t="s">
        <v>29</v>
      </c>
      <c r="H26" s="16"/>
      <c r="I26" s="16"/>
      <c r="J26" s="17">
        <v>1.4500000000000001E-2</v>
      </c>
      <c r="K26" s="16"/>
      <c r="L26" s="18"/>
    </row>
    <row r="27" spans="1:12" x14ac:dyDescent="0.25">
      <c r="A27" s="1" t="s">
        <v>10</v>
      </c>
      <c r="B27" s="5">
        <f>B18-B25</f>
        <v>4442.75</v>
      </c>
      <c r="D27" s="15" t="s">
        <v>30</v>
      </c>
      <c r="E27" s="16"/>
      <c r="F27" s="16"/>
      <c r="G27" s="16" t="s">
        <v>31</v>
      </c>
      <c r="H27" s="16"/>
      <c r="I27" s="16"/>
      <c r="J27" s="16" t="s">
        <v>32</v>
      </c>
      <c r="K27" s="16"/>
      <c r="L27" s="18"/>
    </row>
    <row r="28" spans="1:12" ht="15.75" thickBot="1" x14ac:dyDescent="0.3">
      <c r="B28" s="6"/>
      <c r="D28" s="19" t="s">
        <v>9</v>
      </c>
      <c r="E28" s="20"/>
      <c r="F28" s="20"/>
      <c r="G28" s="20" t="s">
        <v>33</v>
      </c>
      <c r="H28" s="20"/>
      <c r="I28" s="20"/>
      <c r="J28" s="20" t="s">
        <v>34</v>
      </c>
      <c r="K28" s="20"/>
      <c r="L28" s="21"/>
    </row>
    <row r="29" spans="1:12" x14ac:dyDescent="0.25">
      <c r="A29" s="2" t="s">
        <v>11</v>
      </c>
      <c r="B29" s="4"/>
    </row>
    <row r="30" spans="1:12" x14ac:dyDescent="0.25">
      <c r="A30" t="s">
        <v>12</v>
      </c>
      <c r="B30" s="6">
        <v>0</v>
      </c>
    </row>
    <row r="31" spans="1:12" x14ac:dyDescent="0.25">
      <c r="A31" t="s">
        <v>13</v>
      </c>
      <c r="B31" s="6">
        <v>0</v>
      </c>
    </row>
    <row r="32" spans="1:12" x14ac:dyDescent="0.25">
      <c r="A32" t="s">
        <v>14</v>
      </c>
      <c r="B32" s="4">
        <v>60</v>
      </c>
    </row>
    <row r="33" spans="1:4" x14ac:dyDescent="0.25">
      <c r="B33" s="5">
        <f>SUM(B30:B32)</f>
        <v>60</v>
      </c>
    </row>
    <row r="34" spans="1:4" x14ac:dyDescent="0.25">
      <c r="B34" s="5"/>
    </row>
    <row r="35" spans="1:4" x14ac:dyDescent="0.25">
      <c r="A35" s="1" t="s">
        <v>15</v>
      </c>
      <c r="B35" s="5">
        <f>B27-B33</f>
        <v>4382.75</v>
      </c>
      <c r="D35" s="10"/>
    </row>
  </sheetData>
  <mergeCells count="2">
    <mergeCell ref="F18:G18"/>
    <mergeCell ref="I18:J18"/>
  </mergeCells>
  <pageMargins left="0.7" right="0.7" top="0.75" bottom="0.75" header="0.3" footer="0.3"/>
  <pageSetup orientation="portrait" horizontalDpi="1200" verticalDpi="1200" r:id="rId1"/>
  <ignoredErrors>
    <ignoredError sqref="B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James Arlington</dc:creator>
  <cp:lastModifiedBy>Dell</cp:lastModifiedBy>
  <dcterms:created xsi:type="dcterms:W3CDTF">2022-08-11T23:05:18Z</dcterms:created>
  <dcterms:modified xsi:type="dcterms:W3CDTF">2022-08-14T23:56:30Z</dcterms:modified>
</cp:coreProperties>
</file>