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d.ad.syr.edu\03\e1c9c9\Documents\Documents\IST 645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3" i="1" l="1"/>
  <c r="F108" i="1" l="1"/>
  <c r="F98" i="1"/>
  <c r="F99" i="1"/>
  <c r="F100" i="1"/>
  <c r="F101" i="1"/>
  <c r="F102" i="1"/>
  <c r="F103" i="1"/>
  <c r="F104" i="1"/>
  <c r="F105" i="1"/>
  <c r="F106" i="1"/>
  <c r="F97" i="1"/>
  <c r="F90" i="1"/>
  <c r="F89" i="1"/>
  <c r="F88" i="1"/>
  <c r="C88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20" i="1"/>
  <c r="F21" i="1"/>
  <c r="F22" i="1"/>
  <c r="F23" i="1"/>
  <c r="F24" i="1"/>
  <c r="F19" i="1"/>
  <c r="F18" i="1"/>
  <c r="D13" i="1"/>
</calcChain>
</file>

<file path=xl/sharedStrings.xml><?xml version="1.0" encoding="utf-8"?>
<sst xmlns="http://schemas.openxmlformats.org/spreadsheetml/2006/main" count="102" uniqueCount="100">
  <si>
    <t xml:space="preserve">   Initiate Project</t>
  </si>
  <si>
    <t xml:space="preserve">      Kickoff Meeting</t>
  </si>
  <si>
    <t xml:space="preserve">      Meeting with Management, team and stakeholders</t>
  </si>
  <si>
    <t xml:space="preserve">      Develop Project Charter &amp; Scope proposal</t>
  </si>
  <si>
    <t xml:space="preserve">      Review and approval of project charter</t>
  </si>
  <si>
    <t xml:space="preserve">   Team Meeting for Project Plan</t>
  </si>
  <si>
    <t xml:space="preserve">   Planning</t>
  </si>
  <si>
    <t xml:space="preserve">      Requirements Gathering</t>
  </si>
  <si>
    <t xml:space="preserve">         Obtain input from Procurement Dept (FiberTel) on the preferred supplier and furniture</t>
  </si>
  <si>
    <t xml:space="preserve">         Obtain client input(FiberTel) on the PCs and other network hardware</t>
  </si>
  <si>
    <t xml:space="preserve">         Obtain Client input (FiberTel) on the transition assistance to MetroTech for Operation Support System</t>
  </si>
  <si>
    <t xml:space="preserve">         Obtain client input for Adirondack's assets transferred into the new Office space</t>
  </si>
  <si>
    <t xml:space="preserve">      Assessment of Requirements</t>
  </si>
  <si>
    <t xml:space="preserve">         Determine Network Wiring Configuration</t>
  </si>
  <si>
    <t xml:space="preserve">         Verify Internet Access Systems Connectivity</t>
  </si>
  <si>
    <t xml:space="preserve">         Determine Furniture placement</t>
  </si>
  <si>
    <t xml:space="preserve">         Document specific networking requirements</t>
  </si>
  <si>
    <t xml:space="preserve">         Finalize design of new computer stations and Tables</t>
  </si>
  <si>
    <t xml:space="preserve">         Verify required software applications</t>
  </si>
  <si>
    <t xml:space="preserve">         Verify required network hardware and other peripheral equipment</t>
  </si>
  <si>
    <t xml:space="preserve">   Team Meeting for Procurement</t>
  </si>
  <si>
    <t xml:space="preserve">   Procurement</t>
  </si>
  <si>
    <t xml:space="preserve">      Procurement Order prep</t>
  </si>
  <si>
    <t xml:space="preserve">         Build list of required items</t>
  </si>
  <si>
    <t xml:space="preserve">         Obtain cost quotations from vendors</t>
  </si>
  <si>
    <t xml:space="preserve">         Refine and adjust project scope</t>
  </si>
  <si>
    <t xml:space="preserve">         Finalize Vendors for different products</t>
  </si>
  <si>
    <t xml:space="preserve">         Determine purchasing and financing procedures</t>
  </si>
  <si>
    <t xml:space="preserve">      Place orders &amp; Verify</t>
  </si>
  <si>
    <t xml:space="preserve">         Issue purchase orders for Hardware</t>
  </si>
  <si>
    <t xml:space="preserve">         Issue purchase orders for furniture</t>
  </si>
  <si>
    <t xml:space="preserve">         Verify correctness of hardware orders</t>
  </si>
  <si>
    <t xml:space="preserve">         Verify correctness of furniture orders</t>
  </si>
  <si>
    <t xml:space="preserve">      Procure Linux Server from MetroTech</t>
  </si>
  <si>
    <t xml:space="preserve">   Team Meeting for Execution</t>
  </si>
  <si>
    <t xml:space="preserve">   Execution</t>
  </si>
  <si>
    <t xml:space="preserve">      Assemble Furniture &amp; Hardware</t>
  </si>
  <si>
    <t xml:space="preserve">         Place new furniture in Final Position</t>
  </si>
  <si>
    <t xml:space="preserve">         Assemble and verify operation of 10 new PC workstations</t>
  </si>
  <si>
    <t xml:space="preserve">         Assemble and verify operation of 10 new VOIP handsets</t>
  </si>
  <si>
    <t xml:space="preserve">         Assemble and test new scanner / printer</t>
  </si>
  <si>
    <t xml:space="preserve">      Install &amp; connect network hardware</t>
  </si>
  <si>
    <t xml:space="preserve">         Install Cisco ME 3400 switch</t>
  </si>
  <si>
    <t xml:space="preserve">         Connect system to local switch to core router</t>
  </si>
  <si>
    <t xml:space="preserve">         Install network cabling in buildings cells and walls</t>
  </si>
  <si>
    <t xml:space="preserve">         Connect networks outlets and confirm connectivity</t>
  </si>
  <si>
    <t xml:space="preserve">         Connect network patch cables</t>
  </si>
  <si>
    <t xml:space="preserve">      Install Linux server for MetroTech</t>
  </si>
  <si>
    <t xml:space="preserve">      Configure &amp; Install the assembled hardware &amp; software</t>
  </si>
  <si>
    <t xml:space="preserve">         Configure and Test each individual PC workstation</t>
  </si>
  <si>
    <t xml:space="preserve">         Configure and Test each individual VoIP handset</t>
  </si>
  <si>
    <t xml:space="preserve">         Install and Test Copier/printer</t>
  </si>
  <si>
    <t xml:space="preserve">         Install and configure Wireless Access points</t>
  </si>
  <si>
    <t xml:space="preserve">         Install required software on New PCs</t>
  </si>
  <si>
    <t xml:space="preserve">      Cable Management</t>
  </si>
  <si>
    <t xml:space="preserve">   Team Meeting for Testing</t>
  </si>
  <si>
    <t xml:space="preserve">   Testing</t>
  </si>
  <si>
    <t xml:space="preserve">      Verify operation of Wired Network</t>
  </si>
  <si>
    <t xml:space="preserve">      Verify operation of Wireless Network</t>
  </si>
  <si>
    <t xml:space="preserve">      Test copier/printer for network connectivity</t>
  </si>
  <si>
    <t xml:space="preserve">      Test the functioning of the Linux server for MetroTech</t>
  </si>
  <si>
    <t xml:space="preserve">      Test the operation of the Cisco ME 3400 switch</t>
  </si>
  <si>
    <t xml:space="preserve">      Verify correct placement of furniture</t>
  </si>
  <si>
    <t xml:space="preserve">      Test network connectivity with FiberTel internal network</t>
  </si>
  <si>
    <t xml:space="preserve">   Team meeting for project closeout</t>
  </si>
  <si>
    <t xml:space="preserve">   Documentation and Training</t>
  </si>
  <si>
    <t xml:space="preserve">      Develop written diagrams and documentation</t>
  </si>
  <si>
    <t xml:space="preserve">   Project close meeting with Management &amp; client</t>
  </si>
  <si>
    <t>Project Summary Costs</t>
  </si>
  <si>
    <t>Labor Total (Approximate)</t>
  </si>
  <si>
    <t>Hourly Rate</t>
  </si>
  <si>
    <t>Furniture and Equipment</t>
  </si>
  <si>
    <t>Project Total (Approx)</t>
  </si>
  <si>
    <t>Labor Costs</t>
  </si>
  <si>
    <t>Project Manager</t>
  </si>
  <si>
    <t>Bob Adams</t>
  </si>
  <si>
    <t>Jessica Thomas</t>
  </si>
  <si>
    <t>Mary Ryan</t>
  </si>
  <si>
    <t>Average</t>
  </si>
  <si>
    <t>Work Package</t>
  </si>
  <si>
    <t>Time (hrs)</t>
  </si>
  <si>
    <t>Approx Cost</t>
  </si>
  <si>
    <t>Labor Total (High)</t>
  </si>
  <si>
    <t>Labor Total (Low)</t>
  </si>
  <si>
    <t>Hardware and Furniture Costs</t>
  </si>
  <si>
    <t>PC Workstations with monitors and Software suite</t>
  </si>
  <si>
    <t>VoIP Handsets</t>
  </si>
  <si>
    <t>Patch Cables</t>
  </si>
  <si>
    <t>Cubicle Furniture</t>
  </si>
  <si>
    <t>Kyocera Network High speed copier/printer</t>
  </si>
  <si>
    <t>Cisco Wireless Access Points</t>
  </si>
  <si>
    <t>Cisco ME 3400 Switch</t>
  </si>
  <si>
    <t>Wall Mount patch panel to be mounted at hub area</t>
  </si>
  <si>
    <t>Network Wall Jacks</t>
  </si>
  <si>
    <t>Network Cables</t>
  </si>
  <si>
    <t>Number</t>
  </si>
  <si>
    <t>Cost (each)</t>
  </si>
  <si>
    <t>Total</t>
  </si>
  <si>
    <t>Equipment and Furniture Total</t>
  </si>
  <si>
    <t>Project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</si>
</sst>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[$€-2]\ * #,##0.00_);_([$€-2]\ * \(#,##0.00\);_([$€-2]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sz val="11"/>
      <color rgb="FF3636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8" fontId="0" fillId="0" borderId="0" xfId="0" applyNumberFormat="1"/>
    <xf numFmtId="8" fontId="4" fillId="2" borderId="1" xfId="0" applyNumberFormat="1" applyFont="1" applyFill="1" applyBorder="1" applyAlignment="1">
      <alignment horizontal="right" vertical="center" wrapText="1"/>
    </xf>
    <xf numFmtId="8" fontId="5" fillId="2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/>
    <xf numFmtId="164" fontId="5" fillId="2" borderId="1" xfId="0" applyNumberFormat="1" applyFont="1" applyFill="1" applyBorder="1" applyAlignment="1">
      <alignment vertical="center" wrapText="1"/>
    </xf>
    <xf numFmtId="44" fontId="0" fillId="2" borderId="1" xfId="1" applyFont="1" applyFill="1" applyBorder="1" applyAlignment="1">
      <alignment vertical="center" wrapText="1"/>
    </xf>
    <xf numFmtId="44" fontId="5" fillId="2" borderId="1" xfId="1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vertical="center" wrapText="1"/>
    </xf>
    <xf numFmtId="165" fontId="0" fillId="2" borderId="1" xfId="1" applyNumberFormat="1" applyFont="1" applyFill="1" applyBorder="1" applyAlignment="1">
      <alignment vertical="center" wrapText="1"/>
    </xf>
    <xf numFmtId="165" fontId="5" fillId="2" borderId="1" xfId="1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  <xf numFmtId="2" fontId="4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2" fillId="0" borderId="0" xfId="0" applyNumberFormat="1" applyFont="1"/>
    <xf numFmtId="44" fontId="0" fillId="0" borderId="0" xfId="1" applyFont="1"/>
    <xf numFmtId="0" fontId="8" fillId="0" borderId="1" xfId="0" applyFont="1" applyFill="1" applyBorder="1" applyAlignment="1">
      <alignment vertical="center" wrapText="1"/>
    </xf>
    <xf numFmtId="0" fontId="2" fillId="0" borderId="0" xfId="0" applyFont="1"/>
    <xf numFmtId="8" fontId="2" fillId="0" borderId="0" xfId="0" applyNumberFormat="1" applyFont="1"/>
    <xf numFmtId="6" fontId="5" fillId="2" borderId="1" xfId="0" applyNumberFormat="1" applyFont="1" applyFill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D3" sqref="D3"/>
    </sheetView>
  </sheetViews>
  <sheetFormatPr defaultRowHeight="15" x14ac:dyDescent="0.25"/>
  <cols>
    <col min="1" max="1" width="30.28515625" customWidth="1"/>
    <col min="2" max="3" width="26.85546875" customWidth="1"/>
    <col min="4" max="4" width="21.85546875" customWidth="1"/>
    <col min="6" max="6" width="16.42578125" customWidth="1"/>
  </cols>
  <sheetData>
    <row r="1" spans="1:6" s="8" customFormat="1" x14ac:dyDescent="0.25">
      <c r="A1" s="7" t="s">
        <v>68</v>
      </c>
      <c r="D1" s="7"/>
      <c r="F1" s="7"/>
    </row>
    <row r="2" spans="1:6" x14ac:dyDescent="0.25">
      <c r="A2" s="2"/>
      <c r="B2" t="s">
        <v>69</v>
      </c>
      <c r="D2" s="27">
        <v>12357</v>
      </c>
      <c r="F2" s="5"/>
    </row>
    <row r="3" spans="1:6" x14ac:dyDescent="0.25">
      <c r="A3" s="2"/>
      <c r="B3" t="s">
        <v>71</v>
      </c>
      <c r="D3" s="27">
        <v>40680</v>
      </c>
      <c r="F3" s="5"/>
    </row>
    <row r="4" spans="1:6" x14ac:dyDescent="0.25">
      <c r="A4" s="3"/>
      <c r="B4" t="s">
        <v>72</v>
      </c>
      <c r="D4" s="26">
        <v>53037</v>
      </c>
      <c r="F4" s="6"/>
    </row>
    <row r="5" spans="1:6" x14ac:dyDescent="0.25">
      <c r="A5" s="3"/>
      <c r="D5" s="3"/>
      <c r="F5" s="6"/>
    </row>
    <row r="6" spans="1:6" x14ac:dyDescent="0.25">
      <c r="A6" s="3"/>
      <c r="D6" s="3"/>
      <c r="F6" s="6"/>
    </row>
    <row r="7" spans="1:6" x14ac:dyDescent="0.25">
      <c r="A7" s="3" t="s">
        <v>73</v>
      </c>
      <c r="D7" s="3"/>
      <c r="F7" s="6"/>
    </row>
    <row r="8" spans="1:6" x14ac:dyDescent="0.25">
      <c r="A8" s="3"/>
      <c r="D8" s="3" t="s">
        <v>70</v>
      </c>
      <c r="F8" s="6"/>
    </row>
    <row r="9" spans="1:6" x14ac:dyDescent="0.25">
      <c r="A9" s="3"/>
      <c r="B9" t="s">
        <v>74</v>
      </c>
      <c r="D9" s="9">
        <v>45</v>
      </c>
      <c r="E9" s="13"/>
      <c r="F9" s="6"/>
    </row>
    <row r="10" spans="1:6" x14ac:dyDescent="0.25">
      <c r="A10" s="2"/>
      <c r="B10" t="s">
        <v>75</v>
      </c>
      <c r="D10" s="10">
        <v>35</v>
      </c>
      <c r="E10" s="14"/>
      <c r="F10" s="5"/>
    </row>
    <row r="11" spans="1:6" x14ac:dyDescent="0.25">
      <c r="A11" s="2"/>
      <c r="B11" t="s">
        <v>76</v>
      </c>
      <c r="D11" s="10">
        <v>35</v>
      </c>
      <c r="E11" s="14"/>
      <c r="F11" s="5"/>
    </row>
    <row r="12" spans="1:6" x14ac:dyDescent="0.25">
      <c r="A12" s="3"/>
      <c r="B12" t="s">
        <v>77</v>
      </c>
      <c r="D12" s="11">
        <v>29</v>
      </c>
      <c r="E12" s="15"/>
      <c r="F12" s="6"/>
    </row>
    <row r="13" spans="1:6" x14ac:dyDescent="0.25">
      <c r="A13" s="3"/>
      <c r="C13" t="s">
        <v>78</v>
      </c>
      <c r="D13" s="12">
        <f>AVERAGE(D9:D12)</f>
        <v>36</v>
      </c>
      <c r="F13" s="6"/>
    </row>
    <row r="14" spans="1:6" x14ac:dyDescent="0.25">
      <c r="A14" s="3"/>
      <c r="D14" s="3"/>
      <c r="F14" s="6"/>
    </row>
    <row r="15" spans="1:6" x14ac:dyDescent="0.25">
      <c r="A15" s="16" t="s">
        <v>79</v>
      </c>
      <c r="C15" s="16" t="s">
        <v>80</v>
      </c>
      <c r="D15" s="3" t="s">
        <v>70</v>
      </c>
      <c r="F15" s="6" t="s">
        <v>81</v>
      </c>
    </row>
    <row r="16" spans="1:6" x14ac:dyDescent="0.25">
      <c r="A16" s="2"/>
      <c r="C16" s="2"/>
      <c r="D16" s="1"/>
      <c r="F16" s="5"/>
    </row>
    <row r="17" spans="1:6" x14ac:dyDescent="0.25">
      <c r="A17" s="2" t="s">
        <v>0</v>
      </c>
      <c r="C17" s="17"/>
      <c r="F17" s="6"/>
    </row>
    <row r="18" spans="1:6" x14ac:dyDescent="0.25">
      <c r="B18" s="3" t="s">
        <v>1</v>
      </c>
      <c r="C18" s="18">
        <v>3</v>
      </c>
      <c r="D18" s="19">
        <v>36</v>
      </c>
      <c r="F18" s="6">
        <f>PRODUCT(C18,D18)</f>
        <v>108</v>
      </c>
    </row>
    <row r="19" spans="1:6" ht="45" x14ac:dyDescent="0.25">
      <c r="B19" s="3" t="s">
        <v>2</v>
      </c>
      <c r="C19">
        <v>10.5</v>
      </c>
      <c r="D19" s="19">
        <v>36</v>
      </c>
      <c r="F19" s="6">
        <f xml:space="preserve"> C19 * D19</f>
        <v>378</v>
      </c>
    </row>
    <row r="20" spans="1:6" ht="30" x14ac:dyDescent="0.25">
      <c r="B20" s="3" t="s">
        <v>3</v>
      </c>
      <c r="C20" s="18">
        <v>5</v>
      </c>
      <c r="D20" s="19">
        <v>36</v>
      </c>
      <c r="F20" s="6">
        <f t="shared" ref="F20:F83" si="0" xml:space="preserve"> C20 * D20</f>
        <v>180</v>
      </c>
    </row>
    <row r="21" spans="1:6" ht="30" x14ac:dyDescent="0.25">
      <c r="B21" s="3" t="s">
        <v>4</v>
      </c>
      <c r="C21" s="18">
        <v>14</v>
      </c>
      <c r="D21" s="19">
        <v>36</v>
      </c>
      <c r="F21" s="6">
        <f t="shared" si="0"/>
        <v>504</v>
      </c>
    </row>
    <row r="22" spans="1:6" ht="30" x14ac:dyDescent="0.25">
      <c r="B22" s="3" t="s">
        <v>5</v>
      </c>
      <c r="C22" s="18">
        <v>3.5</v>
      </c>
      <c r="D22" s="19">
        <v>36</v>
      </c>
      <c r="F22" s="6">
        <f t="shared" si="0"/>
        <v>126</v>
      </c>
    </row>
    <row r="23" spans="1:6" x14ac:dyDescent="0.25">
      <c r="A23" s="2" t="s">
        <v>6</v>
      </c>
      <c r="C23" s="17"/>
      <c r="D23" s="19"/>
      <c r="F23" s="6">
        <f t="shared" si="0"/>
        <v>0</v>
      </c>
    </row>
    <row r="24" spans="1:6" ht="30" x14ac:dyDescent="0.25">
      <c r="A24" s="2" t="s">
        <v>7</v>
      </c>
      <c r="C24" s="17"/>
      <c r="D24" s="19"/>
      <c r="F24" s="6">
        <f t="shared" si="0"/>
        <v>0</v>
      </c>
    </row>
    <row r="25" spans="1:6" ht="60" x14ac:dyDescent="0.25">
      <c r="B25" s="3" t="s">
        <v>8</v>
      </c>
      <c r="C25" s="18">
        <v>3</v>
      </c>
      <c r="D25" s="19">
        <v>36</v>
      </c>
      <c r="F25" s="6">
        <f t="shared" si="0"/>
        <v>108</v>
      </c>
    </row>
    <row r="26" spans="1:6" ht="45" x14ac:dyDescent="0.25">
      <c r="B26" s="3" t="s">
        <v>9</v>
      </c>
      <c r="C26" s="18">
        <v>4.5</v>
      </c>
      <c r="D26" s="19">
        <v>36</v>
      </c>
      <c r="F26" s="6">
        <f t="shared" si="0"/>
        <v>162</v>
      </c>
    </row>
    <row r="27" spans="1:6" ht="60" x14ac:dyDescent="0.25">
      <c r="B27" s="3" t="s">
        <v>10</v>
      </c>
      <c r="C27" s="18">
        <v>4.5</v>
      </c>
      <c r="D27" s="19">
        <v>36</v>
      </c>
      <c r="F27" s="6">
        <f t="shared" si="0"/>
        <v>162</v>
      </c>
    </row>
    <row r="28" spans="1:6" ht="60" x14ac:dyDescent="0.25">
      <c r="B28" s="3" t="s">
        <v>11</v>
      </c>
      <c r="C28" s="18">
        <v>1.5</v>
      </c>
      <c r="D28" s="19">
        <v>36</v>
      </c>
      <c r="F28" s="6">
        <f t="shared" si="0"/>
        <v>54</v>
      </c>
    </row>
    <row r="29" spans="1:6" ht="30" x14ac:dyDescent="0.25">
      <c r="A29" s="2" t="s">
        <v>12</v>
      </c>
      <c r="C29" s="17"/>
      <c r="D29" s="19"/>
      <c r="F29" s="6">
        <f t="shared" si="0"/>
        <v>0</v>
      </c>
    </row>
    <row r="30" spans="1:6" ht="30" x14ac:dyDescent="0.25">
      <c r="B30" s="3" t="s">
        <v>13</v>
      </c>
      <c r="C30" s="18">
        <v>6</v>
      </c>
      <c r="D30" s="19">
        <v>36</v>
      </c>
      <c r="F30" s="6">
        <f t="shared" si="0"/>
        <v>216</v>
      </c>
    </row>
    <row r="31" spans="1:6" ht="30" x14ac:dyDescent="0.25">
      <c r="B31" s="3" t="s">
        <v>14</v>
      </c>
      <c r="C31" s="18">
        <v>1.5</v>
      </c>
      <c r="D31" s="19">
        <v>36</v>
      </c>
      <c r="F31" s="6">
        <f t="shared" si="0"/>
        <v>54</v>
      </c>
    </row>
    <row r="32" spans="1:6" ht="30" x14ac:dyDescent="0.25">
      <c r="B32" s="3" t="s">
        <v>15</v>
      </c>
      <c r="C32" s="18">
        <v>4.5</v>
      </c>
      <c r="D32" s="19">
        <v>36</v>
      </c>
      <c r="F32" s="6">
        <f t="shared" si="0"/>
        <v>162</v>
      </c>
    </row>
    <row r="33" spans="1:6" ht="30" x14ac:dyDescent="0.25">
      <c r="B33" s="3" t="s">
        <v>16</v>
      </c>
      <c r="C33" s="18">
        <v>6</v>
      </c>
      <c r="D33" s="19">
        <v>36</v>
      </c>
      <c r="F33" s="6">
        <f t="shared" si="0"/>
        <v>216</v>
      </c>
    </row>
    <row r="34" spans="1:6" ht="45" x14ac:dyDescent="0.25">
      <c r="B34" s="3" t="s">
        <v>17</v>
      </c>
      <c r="C34" s="18">
        <v>3</v>
      </c>
      <c r="D34" s="19">
        <v>36</v>
      </c>
      <c r="F34" s="6">
        <f t="shared" si="0"/>
        <v>108</v>
      </c>
    </row>
    <row r="35" spans="1:6" ht="30" x14ac:dyDescent="0.25">
      <c r="B35" s="3" t="s">
        <v>18</v>
      </c>
      <c r="C35" s="18">
        <v>3</v>
      </c>
      <c r="D35" s="19">
        <v>36</v>
      </c>
      <c r="F35" s="6">
        <f t="shared" si="0"/>
        <v>108</v>
      </c>
    </row>
    <row r="36" spans="1:6" ht="45" x14ac:dyDescent="0.25">
      <c r="B36" s="3" t="s">
        <v>19</v>
      </c>
      <c r="C36" s="18">
        <v>2.25</v>
      </c>
      <c r="D36" s="19">
        <v>36</v>
      </c>
      <c r="F36" s="6">
        <f t="shared" si="0"/>
        <v>81</v>
      </c>
    </row>
    <row r="37" spans="1:6" ht="30" x14ac:dyDescent="0.25">
      <c r="B37" s="3" t="s">
        <v>20</v>
      </c>
      <c r="C37" s="18">
        <v>7</v>
      </c>
      <c r="D37" s="19">
        <v>36</v>
      </c>
      <c r="F37" s="6">
        <f t="shared" si="0"/>
        <v>252</v>
      </c>
    </row>
    <row r="38" spans="1:6" x14ac:dyDescent="0.25">
      <c r="A38" s="2" t="s">
        <v>21</v>
      </c>
      <c r="C38" s="17"/>
      <c r="D38" s="19"/>
      <c r="F38" s="6">
        <f t="shared" si="0"/>
        <v>0</v>
      </c>
    </row>
    <row r="39" spans="1:6" ht="30" x14ac:dyDescent="0.25">
      <c r="A39" s="2" t="s">
        <v>22</v>
      </c>
      <c r="C39" s="17"/>
      <c r="D39" s="19"/>
      <c r="F39" s="6">
        <f t="shared" si="0"/>
        <v>0</v>
      </c>
    </row>
    <row r="40" spans="1:6" ht="30" x14ac:dyDescent="0.25">
      <c r="B40" s="3" t="s">
        <v>23</v>
      </c>
      <c r="C40" s="18">
        <v>2</v>
      </c>
      <c r="D40" s="19">
        <v>36</v>
      </c>
      <c r="F40" s="6">
        <f t="shared" si="0"/>
        <v>72</v>
      </c>
    </row>
    <row r="41" spans="1:6" ht="30" x14ac:dyDescent="0.25">
      <c r="B41" s="3" t="s">
        <v>24</v>
      </c>
      <c r="C41" s="18">
        <v>8</v>
      </c>
      <c r="D41" s="19">
        <v>36</v>
      </c>
      <c r="F41" s="6">
        <f t="shared" si="0"/>
        <v>288</v>
      </c>
    </row>
    <row r="42" spans="1:6" ht="30" x14ac:dyDescent="0.25">
      <c r="B42" s="3" t="s">
        <v>25</v>
      </c>
      <c r="C42" s="18">
        <v>4</v>
      </c>
      <c r="D42" s="19">
        <v>36</v>
      </c>
      <c r="F42" s="6">
        <f t="shared" si="0"/>
        <v>144</v>
      </c>
    </row>
    <row r="43" spans="1:6" ht="30" x14ac:dyDescent="0.25">
      <c r="B43" s="3" t="s">
        <v>26</v>
      </c>
      <c r="C43" s="18">
        <v>2</v>
      </c>
      <c r="D43" s="19">
        <v>36</v>
      </c>
      <c r="F43" s="6">
        <f t="shared" si="0"/>
        <v>72</v>
      </c>
    </row>
    <row r="44" spans="1:6" ht="30" x14ac:dyDescent="0.25">
      <c r="B44" s="3" t="s">
        <v>27</v>
      </c>
      <c r="C44" s="18">
        <v>2</v>
      </c>
      <c r="D44" s="19">
        <v>36</v>
      </c>
      <c r="F44" s="6">
        <f t="shared" si="0"/>
        <v>72</v>
      </c>
    </row>
    <row r="45" spans="1:6" x14ac:dyDescent="0.25">
      <c r="A45" s="2" t="s">
        <v>28</v>
      </c>
      <c r="C45" s="17"/>
      <c r="D45" s="19"/>
      <c r="F45" s="6">
        <f t="shared" si="0"/>
        <v>0</v>
      </c>
    </row>
    <row r="46" spans="1:6" ht="30" x14ac:dyDescent="0.25">
      <c r="B46" s="3" t="s">
        <v>29</v>
      </c>
      <c r="C46" s="18">
        <v>2</v>
      </c>
      <c r="D46" s="19">
        <v>36</v>
      </c>
      <c r="F46" s="6">
        <f t="shared" si="0"/>
        <v>72</v>
      </c>
    </row>
    <row r="47" spans="1:6" ht="30" x14ac:dyDescent="0.25">
      <c r="B47" s="3" t="s">
        <v>30</v>
      </c>
      <c r="C47" s="18">
        <v>3</v>
      </c>
      <c r="D47" s="19">
        <v>36</v>
      </c>
      <c r="F47" s="6">
        <f t="shared" si="0"/>
        <v>108</v>
      </c>
    </row>
    <row r="48" spans="1:6" ht="30" x14ac:dyDescent="0.25">
      <c r="B48" s="3" t="s">
        <v>31</v>
      </c>
      <c r="C48" s="18">
        <v>4</v>
      </c>
      <c r="D48" s="19">
        <v>36</v>
      </c>
      <c r="F48" s="6">
        <f t="shared" si="0"/>
        <v>144</v>
      </c>
    </row>
    <row r="49" spans="1:6" ht="30" x14ac:dyDescent="0.25">
      <c r="B49" s="3" t="s">
        <v>32</v>
      </c>
      <c r="C49" s="18">
        <v>4</v>
      </c>
      <c r="D49" s="19">
        <v>36</v>
      </c>
      <c r="F49" s="6">
        <f t="shared" si="0"/>
        <v>144</v>
      </c>
    </row>
    <row r="50" spans="1:6" ht="30" x14ac:dyDescent="0.25">
      <c r="B50" s="3" t="s">
        <v>33</v>
      </c>
      <c r="C50" s="18">
        <v>1</v>
      </c>
      <c r="D50" s="19">
        <v>36</v>
      </c>
      <c r="F50" s="6">
        <f t="shared" si="0"/>
        <v>36</v>
      </c>
    </row>
    <row r="51" spans="1:6" ht="30" x14ac:dyDescent="0.25">
      <c r="B51" s="3" t="s">
        <v>34</v>
      </c>
      <c r="C51" s="18">
        <v>7</v>
      </c>
      <c r="D51" s="19">
        <v>36</v>
      </c>
      <c r="F51" s="6">
        <f t="shared" si="0"/>
        <v>252</v>
      </c>
    </row>
    <row r="52" spans="1:6" x14ac:dyDescent="0.25">
      <c r="A52" s="2" t="s">
        <v>35</v>
      </c>
      <c r="C52" s="17"/>
      <c r="D52" s="19"/>
      <c r="F52" s="6">
        <f t="shared" si="0"/>
        <v>0</v>
      </c>
    </row>
    <row r="53" spans="1:6" ht="30" x14ac:dyDescent="0.25">
      <c r="A53" s="2" t="s">
        <v>36</v>
      </c>
      <c r="C53" s="17"/>
      <c r="D53" s="19"/>
      <c r="F53" s="6">
        <f t="shared" si="0"/>
        <v>0</v>
      </c>
    </row>
    <row r="54" spans="1:6" ht="30" x14ac:dyDescent="0.25">
      <c r="B54" s="3" t="s">
        <v>37</v>
      </c>
      <c r="C54" s="18">
        <v>16</v>
      </c>
      <c r="D54" s="19">
        <v>36</v>
      </c>
      <c r="F54" s="6">
        <f t="shared" si="0"/>
        <v>576</v>
      </c>
    </row>
    <row r="55" spans="1:6" ht="45" x14ac:dyDescent="0.25">
      <c r="B55" s="3" t="s">
        <v>38</v>
      </c>
      <c r="C55" s="18">
        <v>20</v>
      </c>
      <c r="D55" s="19">
        <v>36</v>
      </c>
      <c r="F55" s="6">
        <f t="shared" si="0"/>
        <v>720</v>
      </c>
    </row>
    <row r="56" spans="1:6" ht="45" x14ac:dyDescent="0.25">
      <c r="B56" s="3" t="s">
        <v>39</v>
      </c>
      <c r="C56" s="18">
        <v>7.5</v>
      </c>
      <c r="D56" s="19">
        <v>36</v>
      </c>
      <c r="F56" s="6">
        <f t="shared" si="0"/>
        <v>270</v>
      </c>
    </row>
    <row r="57" spans="1:6" ht="30" x14ac:dyDescent="0.25">
      <c r="B57" s="3" t="s">
        <v>40</v>
      </c>
      <c r="C57" s="18">
        <v>9</v>
      </c>
      <c r="D57" s="19">
        <v>36</v>
      </c>
      <c r="F57" s="6">
        <f t="shared" si="0"/>
        <v>324</v>
      </c>
    </row>
    <row r="58" spans="1:6" ht="30" x14ac:dyDescent="0.25">
      <c r="A58" s="2" t="s">
        <v>41</v>
      </c>
      <c r="C58" s="17"/>
      <c r="D58" s="19"/>
      <c r="F58" s="6">
        <f t="shared" si="0"/>
        <v>0</v>
      </c>
    </row>
    <row r="59" spans="1:6" ht="30" x14ac:dyDescent="0.25">
      <c r="B59" s="3" t="s">
        <v>42</v>
      </c>
      <c r="C59" s="18">
        <v>1</v>
      </c>
      <c r="D59" s="19">
        <v>36</v>
      </c>
      <c r="F59" s="6">
        <f t="shared" si="0"/>
        <v>36</v>
      </c>
    </row>
    <row r="60" spans="1:6" ht="30" x14ac:dyDescent="0.25">
      <c r="B60" s="3" t="s">
        <v>43</v>
      </c>
      <c r="C60" s="18">
        <v>1</v>
      </c>
      <c r="D60" s="19">
        <v>36</v>
      </c>
      <c r="F60" s="6">
        <f t="shared" si="0"/>
        <v>36</v>
      </c>
    </row>
    <row r="61" spans="1:6" ht="30" x14ac:dyDescent="0.25">
      <c r="B61" s="3" t="s">
        <v>44</v>
      </c>
      <c r="C61" s="18">
        <v>24</v>
      </c>
      <c r="D61" s="19">
        <v>36</v>
      </c>
      <c r="F61" s="6">
        <f t="shared" si="0"/>
        <v>864</v>
      </c>
    </row>
    <row r="62" spans="1:6" ht="45" x14ac:dyDescent="0.25">
      <c r="B62" s="3" t="s">
        <v>45</v>
      </c>
      <c r="C62" s="18">
        <v>6</v>
      </c>
      <c r="D62" s="19">
        <v>36</v>
      </c>
      <c r="F62" s="6">
        <f t="shared" si="0"/>
        <v>216</v>
      </c>
    </row>
    <row r="63" spans="1:6" ht="30" x14ac:dyDescent="0.25">
      <c r="B63" s="3" t="s">
        <v>46</v>
      </c>
      <c r="C63" s="18">
        <v>2</v>
      </c>
      <c r="D63" s="19">
        <v>36</v>
      </c>
      <c r="F63" s="6">
        <f t="shared" si="0"/>
        <v>72</v>
      </c>
    </row>
    <row r="64" spans="1:6" ht="30" x14ac:dyDescent="0.25">
      <c r="B64" s="3" t="s">
        <v>47</v>
      </c>
      <c r="C64" s="18">
        <v>7.5</v>
      </c>
      <c r="D64" s="19">
        <v>36</v>
      </c>
      <c r="F64" s="6">
        <f t="shared" si="0"/>
        <v>270</v>
      </c>
    </row>
    <row r="65" spans="1:6" ht="45" x14ac:dyDescent="0.25">
      <c r="A65" s="2" t="s">
        <v>48</v>
      </c>
      <c r="C65" s="17"/>
      <c r="D65" s="19"/>
      <c r="F65" s="6">
        <f t="shared" si="0"/>
        <v>0</v>
      </c>
    </row>
    <row r="66" spans="1:6" ht="30" x14ac:dyDescent="0.25">
      <c r="B66" s="3" t="s">
        <v>49</v>
      </c>
      <c r="C66" s="18">
        <v>5.25</v>
      </c>
      <c r="D66" s="19">
        <v>36</v>
      </c>
      <c r="F66" s="6">
        <f t="shared" si="0"/>
        <v>189</v>
      </c>
    </row>
    <row r="67" spans="1:6" ht="30" x14ac:dyDescent="0.25">
      <c r="B67" s="3" t="s">
        <v>50</v>
      </c>
      <c r="C67" s="18">
        <v>8.75</v>
      </c>
      <c r="D67" s="19">
        <v>36</v>
      </c>
      <c r="F67" s="6">
        <f t="shared" si="0"/>
        <v>315</v>
      </c>
    </row>
    <row r="68" spans="1:6" ht="30" x14ac:dyDescent="0.25">
      <c r="B68" s="3" t="s">
        <v>51</v>
      </c>
      <c r="C68" s="18">
        <v>7</v>
      </c>
      <c r="D68" s="19">
        <v>36</v>
      </c>
      <c r="F68" s="6">
        <f t="shared" si="0"/>
        <v>252</v>
      </c>
    </row>
    <row r="69" spans="1:6" ht="30" x14ac:dyDescent="0.25">
      <c r="B69" s="3" t="s">
        <v>52</v>
      </c>
      <c r="C69" s="18">
        <v>7</v>
      </c>
      <c r="D69" s="19">
        <v>36</v>
      </c>
      <c r="F69" s="6">
        <f t="shared" si="0"/>
        <v>252</v>
      </c>
    </row>
    <row r="70" spans="1:6" ht="30" x14ac:dyDescent="0.25">
      <c r="B70" s="3" t="s">
        <v>53</v>
      </c>
      <c r="C70" s="18">
        <v>17.5</v>
      </c>
      <c r="D70" s="19">
        <v>36</v>
      </c>
      <c r="F70" s="6">
        <f t="shared" si="0"/>
        <v>630</v>
      </c>
    </row>
    <row r="71" spans="1:6" x14ac:dyDescent="0.25">
      <c r="B71" s="3" t="s">
        <v>54</v>
      </c>
      <c r="C71" s="18">
        <v>2</v>
      </c>
      <c r="D71" s="19">
        <v>36</v>
      </c>
      <c r="F71" s="6">
        <f t="shared" si="0"/>
        <v>72</v>
      </c>
    </row>
    <row r="72" spans="1:6" x14ac:dyDescent="0.25">
      <c r="B72" s="3" t="s">
        <v>55</v>
      </c>
      <c r="C72" s="18">
        <v>7</v>
      </c>
      <c r="D72" s="19">
        <v>36</v>
      </c>
      <c r="F72" s="6">
        <f t="shared" si="0"/>
        <v>252</v>
      </c>
    </row>
    <row r="73" spans="1:6" x14ac:dyDescent="0.25">
      <c r="A73" s="2" t="s">
        <v>56</v>
      </c>
      <c r="C73" s="17"/>
      <c r="D73" s="19"/>
      <c r="F73" s="6">
        <f t="shared" si="0"/>
        <v>0</v>
      </c>
    </row>
    <row r="74" spans="1:6" ht="30" x14ac:dyDescent="0.25">
      <c r="B74" s="3" t="s">
        <v>57</v>
      </c>
      <c r="C74" s="18">
        <v>6</v>
      </c>
      <c r="D74" s="19">
        <v>36</v>
      </c>
      <c r="F74" s="6">
        <f t="shared" si="0"/>
        <v>216</v>
      </c>
    </row>
    <row r="75" spans="1:6" ht="30" x14ac:dyDescent="0.25">
      <c r="B75" s="3" t="s">
        <v>58</v>
      </c>
      <c r="C75" s="18">
        <v>3</v>
      </c>
      <c r="D75" s="19">
        <v>36</v>
      </c>
      <c r="F75" s="6">
        <f t="shared" si="0"/>
        <v>108</v>
      </c>
    </row>
    <row r="76" spans="1:6" ht="30" x14ac:dyDescent="0.25">
      <c r="B76" s="3" t="s">
        <v>59</v>
      </c>
      <c r="C76" s="18">
        <v>3</v>
      </c>
      <c r="D76" s="19">
        <v>36</v>
      </c>
      <c r="F76" s="6">
        <f t="shared" si="0"/>
        <v>108</v>
      </c>
    </row>
    <row r="77" spans="1:6" ht="45" x14ac:dyDescent="0.25">
      <c r="B77" s="3" t="s">
        <v>60</v>
      </c>
      <c r="C77" s="18">
        <v>4.5</v>
      </c>
      <c r="D77" s="19">
        <v>36</v>
      </c>
      <c r="F77" s="6">
        <f t="shared" si="0"/>
        <v>162</v>
      </c>
    </row>
    <row r="78" spans="1:6" ht="30" x14ac:dyDescent="0.25">
      <c r="B78" s="3" t="s">
        <v>61</v>
      </c>
      <c r="C78" s="18">
        <v>6</v>
      </c>
      <c r="D78" s="19">
        <v>36</v>
      </c>
      <c r="F78" s="6">
        <f t="shared" si="0"/>
        <v>216</v>
      </c>
    </row>
    <row r="79" spans="1:6" ht="30" x14ac:dyDescent="0.25">
      <c r="B79" s="3" t="s">
        <v>62</v>
      </c>
      <c r="C79" s="18">
        <v>2</v>
      </c>
      <c r="D79" s="19">
        <v>36</v>
      </c>
      <c r="F79" s="6">
        <f t="shared" si="0"/>
        <v>72</v>
      </c>
    </row>
    <row r="80" spans="1:6" ht="45" x14ac:dyDescent="0.25">
      <c r="B80" s="3" t="s">
        <v>63</v>
      </c>
      <c r="C80" s="18">
        <v>4.5</v>
      </c>
      <c r="D80" s="19">
        <v>36</v>
      </c>
      <c r="F80" s="6">
        <f t="shared" si="0"/>
        <v>162</v>
      </c>
    </row>
    <row r="81" spans="1:6" ht="30" x14ac:dyDescent="0.25">
      <c r="B81" s="3" t="s">
        <v>64</v>
      </c>
      <c r="C81" s="18">
        <v>3.5</v>
      </c>
      <c r="D81" s="19">
        <v>36</v>
      </c>
      <c r="F81" s="6">
        <f t="shared" si="0"/>
        <v>126</v>
      </c>
    </row>
    <row r="82" spans="1:6" ht="30" x14ac:dyDescent="0.25">
      <c r="A82" s="2" t="s">
        <v>65</v>
      </c>
      <c r="C82" s="17"/>
      <c r="D82" s="19"/>
      <c r="F82" s="6">
        <f t="shared" si="0"/>
        <v>0</v>
      </c>
    </row>
    <row r="83" spans="1:6" ht="45" x14ac:dyDescent="0.25">
      <c r="B83" s="3" t="s">
        <v>66</v>
      </c>
      <c r="C83" s="18">
        <v>40</v>
      </c>
      <c r="D83" s="19">
        <v>36</v>
      </c>
      <c r="F83" s="6">
        <f t="shared" si="0"/>
        <v>1440</v>
      </c>
    </row>
    <row r="84" spans="1:6" ht="30" x14ac:dyDescent="0.25">
      <c r="B84" s="3" t="s">
        <v>67</v>
      </c>
      <c r="C84" s="18">
        <v>0.5</v>
      </c>
      <c r="D84" s="19">
        <v>36</v>
      </c>
      <c r="F84" s="6">
        <f t="shared" ref="F84" si="1" xml:space="preserve"> C84 * D84</f>
        <v>18</v>
      </c>
    </row>
    <row r="88" spans="1:6" x14ac:dyDescent="0.25">
      <c r="B88" t="s">
        <v>69</v>
      </c>
      <c r="C88" s="21">
        <f xml:space="preserve"> SUM(C18:C84)</f>
        <v>343.25</v>
      </c>
      <c r="D88" s="20">
        <v>36</v>
      </c>
      <c r="F88" s="4">
        <f>SUM(F18:F84)</f>
        <v>12357</v>
      </c>
    </row>
    <row r="89" spans="1:6" x14ac:dyDescent="0.25">
      <c r="B89" t="s">
        <v>82</v>
      </c>
      <c r="D89">
        <v>29</v>
      </c>
      <c r="F89" s="22">
        <f>C88 * D89</f>
        <v>9954.25</v>
      </c>
    </row>
    <row r="90" spans="1:6" x14ac:dyDescent="0.25">
      <c r="B90" t="s">
        <v>83</v>
      </c>
      <c r="D90">
        <v>45</v>
      </c>
      <c r="F90" s="22">
        <f>C88 * D90</f>
        <v>15446.25</v>
      </c>
    </row>
    <row r="95" spans="1:6" x14ac:dyDescent="0.25">
      <c r="A95" s="24" t="s">
        <v>84</v>
      </c>
    </row>
    <row r="96" spans="1:6" x14ac:dyDescent="0.25">
      <c r="B96" s="16"/>
      <c r="C96" t="s">
        <v>95</v>
      </c>
      <c r="D96" s="23" t="s">
        <v>96</v>
      </c>
      <c r="F96" t="s">
        <v>97</v>
      </c>
    </row>
    <row r="97" spans="2:6" ht="30" x14ac:dyDescent="0.25">
      <c r="B97" s="3" t="s">
        <v>85</v>
      </c>
      <c r="C97">
        <v>10</v>
      </c>
      <c r="D97" s="6">
        <v>1750</v>
      </c>
      <c r="F97" s="4">
        <f>C97 * D97</f>
        <v>17500</v>
      </c>
    </row>
    <row r="98" spans="2:6" x14ac:dyDescent="0.25">
      <c r="B98" s="3" t="s">
        <v>86</v>
      </c>
      <c r="C98">
        <v>10</v>
      </c>
      <c r="D98" s="6">
        <v>450</v>
      </c>
      <c r="F98" s="4">
        <f t="shared" ref="F98:F106" si="2">C98 * D98</f>
        <v>4500</v>
      </c>
    </row>
    <row r="99" spans="2:6" x14ac:dyDescent="0.25">
      <c r="B99" s="3" t="s">
        <v>87</v>
      </c>
      <c r="C99">
        <v>1</v>
      </c>
      <c r="D99" s="6">
        <v>240</v>
      </c>
      <c r="F99" s="4">
        <f t="shared" si="2"/>
        <v>240</v>
      </c>
    </row>
    <row r="100" spans="2:6" x14ac:dyDescent="0.25">
      <c r="B100" s="3" t="s">
        <v>88</v>
      </c>
      <c r="C100">
        <v>10</v>
      </c>
      <c r="D100" s="6">
        <v>1275</v>
      </c>
      <c r="F100" s="4">
        <f t="shared" si="2"/>
        <v>12750</v>
      </c>
    </row>
    <row r="101" spans="2:6" ht="30" x14ac:dyDescent="0.25">
      <c r="B101" s="3" t="s">
        <v>89</v>
      </c>
      <c r="C101">
        <v>1</v>
      </c>
      <c r="D101" s="6">
        <v>2950</v>
      </c>
      <c r="F101" s="4">
        <f t="shared" si="2"/>
        <v>2950</v>
      </c>
    </row>
    <row r="102" spans="2:6" x14ac:dyDescent="0.25">
      <c r="B102" s="3" t="s">
        <v>90</v>
      </c>
      <c r="C102">
        <v>2</v>
      </c>
      <c r="D102" s="6">
        <v>160</v>
      </c>
      <c r="F102" s="4">
        <f t="shared" si="2"/>
        <v>320</v>
      </c>
    </row>
    <row r="103" spans="2:6" x14ac:dyDescent="0.25">
      <c r="B103" s="3" t="s">
        <v>91</v>
      </c>
      <c r="C103">
        <v>1</v>
      </c>
      <c r="D103" s="6">
        <v>1765</v>
      </c>
      <c r="F103" s="4">
        <f t="shared" si="2"/>
        <v>1765</v>
      </c>
    </row>
    <row r="104" spans="2:6" ht="30" x14ac:dyDescent="0.25">
      <c r="B104" s="3" t="s">
        <v>92</v>
      </c>
      <c r="C104">
        <v>1</v>
      </c>
      <c r="D104" s="6">
        <v>150</v>
      </c>
      <c r="F104" s="4">
        <f t="shared" si="2"/>
        <v>150</v>
      </c>
    </row>
    <row r="105" spans="2:6" x14ac:dyDescent="0.25">
      <c r="B105" s="3" t="s">
        <v>93</v>
      </c>
      <c r="C105">
        <v>1</v>
      </c>
      <c r="D105" s="6">
        <v>240</v>
      </c>
      <c r="F105" s="4">
        <f t="shared" si="2"/>
        <v>240</v>
      </c>
    </row>
    <row r="106" spans="2:6" x14ac:dyDescent="0.25">
      <c r="B106" s="3" t="s">
        <v>94</v>
      </c>
      <c r="C106">
        <v>1</v>
      </c>
      <c r="D106" s="6">
        <v>265</v>
      </c>
      <c r="F106" s="4">
        <f t="shared" si="2"/>
        <v>265</v>
      </c>
    </row>
    <row r="108" spans="2:6" x14ac:dyDescent="0.25">
      <c r="D108" s="24" t="s">
        <v>98</v>
      </c>
      <c r="F108" s="25">
        <f>SUM(F97:F106)</f>
        <v>40680</v>
      </c>
    </row>
    <row r="113" spans="4:6" x14ac:dyDescent="0.25">
      <c r="D113" s="24" t="s">
        <v>99</v>
      </c>
      <c r="F113" s="25">
        <f>F108 + F88</f>
        <v>53037</v>
      </c>
    </row>
  </sheetData>
  <conditionalFormatting sqref="C20:C21">
    <cfRule type="containsText" dxfId="0" priority="1" operator="containsText" text="10.5">
      <formula>NOT(ISERROR(SEARCH("10.5",C20)))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Rajan Khare</dc:creator>
  <cp:lastModifiedBy>Soham Rajan Khare</cp:lastModifiedBy>
  <dcterms:created xsi:type="dcterms:W3CDTF">2016-04-18T01:27:27Z</dcterms:created>
  <dcterms:modified xsi:type="dcterms:W3CDTF">2016-04-20T01:50:06Z</dcterms:modified>
</cp:coreProperties>
</file>