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Poly-Technic\Bachelor\Term 7\Basics of Decision Making\Project\Phase 3\Final\"/>
    </mc:Choice>
  </mc:AlternateContent>
  <xr:revisionPtr revIDLastSave="0" documentId="13_ncr:1_{B395397E-7104-4485-89A1-DDC9CA05CBF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OPSIS" sheetId="3" r:id="rId1"/>
    <sheet name="Sheet1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4" i="4" l="1"/>
  <c r="S25" i="4"/>
  <c r="S26" i="4"/>
  <c r="S27" i="4"/>
  <c r="S23" i="4"/>
  <c r="R24" i="4"/>
  <c r="R25" i="4"/>
  <c r="R26" i="4"/>
  <c r="R27" i="4"/>
  <c r="R23" i="4"/>
  <c r="Q24" i="4"/>
  <c r="Q25" i="4"/>
  <c r="Q26" i="4"/>
  <c r="Q27" i="4"/>
  <c r="Q23" i="4"/>
  <c r="U20" i="4"/>
  <c r="S20" i="4"/>
  <c r="T20" i="4"/>
  <c r="R20" i="4"/>
  <c r="Q20" i="4"/>
  <c r="U19" i="4"/>
  <c r="S19" i="4"/>
  <c r="T19" i="4"/>
  <c r="R19" i="4"/>
  <c r="Q19" i="4"/>
  <c r="K55" i="3"/>
  <c r="J55" i="3"/>
  <c r="I55" i="3"/>
  <c r="H55" i="3"/>
  <c r="G55" i="3"/>
  <c r="F55" i="3"/>
  <c r="E55" i="3"/>
  <c r="D55" i="3"/>
  <c r="C55" i="3"/>
  <c r="C31" i="3"/>
  <c r="D31" i="3"/>
  <c r="E31" i="3"/>
  <c r="F31" i="3"/>
  <c r="G31" i="3"/>
  <c r="H31" i="3"/>
  <c r="I31" i="3"/>
  <c r="J31" i="3"/>
  <c r="K31" i="3"/>
  <c r="C32" i="3"/>
  <c r="D32" i="3"/>
  <c r="E32" i="3"/>
  <c r="F32" i="3"/>
  <c r="G32" i="3"/>
  <c r="H32" i="3"/>
  <c r="I32" i="3"/>
  <c r="J32" i="3"/>
  <c r="K32" i="3"/>
  <c r="C33" i="3"/>
  <c r="D33" i="3"/>
  <c r="E33" i="3"/>
  <c r="F33" i="3"/>
  <c r="G33" i="3"/>
  <c r="H33" i="3"/>
  <c r="I33" i="3"/>
  <c r="J33" i="3"/>
  <c r="K33" i="3"/>
  <c r="C34" i="3"/>
  <c r="D34" i="3"/>
  <c r="E34" i="3"/>
  <c r="F34" i="3"/>
  <c r="G34" i="3"/>
  <c r="H34" i="3"/>
  <c r="I34" i="3"/>
  <c r="J34" i="3"/>
  <c r="K34" i="3"/>
  <c r="C35" i="3"/>
  <c r="D35" i="3"/>
  <c r="E35" i="3"/>
  <c r="F35" i="3"/>
  <c r="G35" i="3"/>
  <c r="H35" i="3"/>
  <c r="I35" i="3"/>
  <c r="J35" i="3"/>
  <c r="K35" i="3"/>
  <c r="C36" i="3"/>
  <c r="D36" i="3"/>
  <c r="E36" i="3"/>
  <c r="F36" i="3"/>
  <c r="G36" i="3"/>
  <c r="H36" i="3"/>
  <c r="I36" i="3"/>
  <c r="J36" i="3"/>
  <c r="K36" i="3"/>
  <c r="C37" i="3"/>
  <c r="D37" i="3"/>
  <c r="E37" i="3"/>
  <c r="F37" i="3"/>
  <c r="G37" i="3"/>
  <c r="H37" i="3"/>
  <c r="I37" i="3"/>
  <c r="J37" i="3"/>
  <c r="K37" i="3"/>
  <c r="D30" i="3"/>
  <c r="E30" i="3"/>
  <c r="F30" i="3"/>
  <c r="G30" i="3"/>
  <c r="H30" i="3"/>
  <c r="I30" i="3"/>
  <c r="J30" i="3"/>
  <c r="K30" i="3"/>
  <c r="C30" i="3"/>
  <c r="I38" i="3" l="1"/>
  <c r="G38" i="3"/>
  <c r="F38" i="3"/>
  <c r="E38" i="3"/>
  <c r="C38" i="3"/>
  <c r="D38" i="3"/>
  <c r="K38" i="3"/>
  <c r="J38" i="3"/>
  <c r="H38" i="3"/>
  <c r="F46" i="3" l="1"/>
  <c r="F63" i="3" s="1"/>
  <c r="F47" i="3"/>
  <c r="F64" i="3" s="1"/>
  <c r="F48" i="3"/>
  <c r="F65" i="3" s="1"/>
  <c r="F49" i="3"/>
  <c r="F50" i="3"/>
  <c r="F67" i="3" s="1"/>
  <c r="F43" i="3"/>
  <c r="F60" i="3" s="1"/>
  <c r="F44" i="3"/>
  <c r="F61" i="3" s="1"/>
  <c r="F45" i="3"/>
  <c r="F62" i="3" s="1"/>
  <c r="G45" i="3"/>
  <c r="G46" i="3"/>
  <c r="G63" i="3" s="1"/>
  <c r="G47" i="3"/>
  <c r="G64" i="3" s="1"/>
  <c r="G48" i="3"/>
  <c r="G65" i="3" s="1"/>
  <c r="G49" i="3"/>
  <c r="G66" i="3" s="1"/>
  <c r="G50" i="3"/>
  <c r="G67" i="3" s="1"/>
  <c r="G43" i="3"/>
  <c r="G60" i="3" s="1"/>
  <c r="G44" i="3"/>
  <c r="G61" i="3" s="1"/>
  <c r="H44" i="3"/>
  <c r="H61" i="3" s="1"/>
  <c r="H45" i="3"/>
  <c r="H62" i="3" s="1"/>
  <c r="H46" i="3"/>
  <c r="H47" i="3"/>
  <c r="H48" i="3"/>
  <c r="H65" i="3" s="1"/>
  <c r="H49" i="3"/>
  <c r="H66" i="3" s="1"/>
  <c r="H50" i="3"/>
  <c r="H67" i="3" s="1"/>
  <c r="H43" i="3"/>
  <c r="H60" i="3" s="1"/>
  <c r="J50" i="3"/>
  <c r="J67" i="3" s="1"/>
  <c r="J43" i="3"/>
  <c r="J44" i="3"/>
  <c r="J61" i="3" s="1"/>
  <c r="J45" i="3"/>
  <c r="J46" i="3"/>
  <c r="J63" i="3" s="1"/>
  <c r="J47" i="3"/>
  <c r="J64" i="3" s="1"/>
  <c r="J48" i="3"/>
  <c r="J65" i="3" s="1"/>
  <c r="J49" i="3"/>
  <c r="J66" i="3" s="1"/>
  <c r="K49" i="3"/>
  <c r="K66" i="3" s="1"/>
  <c r="K50" i="3"/>
  <c r="K43" i="3"/>
  <c r="K60" i="3" s="1"/>
  <c r="K44" i="3"/>
  <c r="K61" i="3" s="1"/>
  <c r="K45" i="3"/>
  <c r="K62" i="3" s="1"/>
  <c r="K46" i="3"/>
  <c r="K63" i="3" s="1"/>
  <c r="K47" i="3"/>
  <c r="K64" i="3" s="1"/>
  <c r="K48" i="3"/>
  <c r="K65" i="3" s="1"/>
  <c r="D48" i="3"/>
  <c r="D65" i="3" s="1"/>
  <c r="D49" i="3"/>
  <c r="D66" i="3" s="1"/>
  <c r="D50" i="3"/>
  <c r="D67" i="3" s="1"/>
  <c r="D43" i="3"/>
  <c r="D60" i="3" s="1"/>
  <c r="D44" i="3"/>
  <c r="D61" i="3" s="1"/>
  <c r="D45" i="3"/>
  <c r="D62" i="3" s="1"/>
  <c r="D46" i="3"/>
  <c r="D63" i="3" s="1"/>
  <c r="D47" i="3"/>
  <c r="D64" i="3" s="1"/>
  <c r="C49" i="3"/>
  <c r="C66" i="3" s="1"/>
  <c r="C50" i="3"/>
  <c r="C67" i="3" s="1"/>
  <c r="C43" i="3"/>
  <c r="C60" i="3" s="1"/>
  <c r="C44" i="3"/>
  <c r="C61" i="3" s="1"/>
  <c r="C45" i="3"/>
  <c r="C62" i="3" s="1"/>
  <c r="C46" i="3"/>
  <c r="C63" i="3" s="1"/>
  <c r="C47" i="3"/>
  <c r="C64" i="3" s="1"/>
  <c r="C48" i="3"/>
  <c r="C65" i="3" s="1"/>
  <c r="E47" i="3"/>
  <c r="E64" i="3" s="1"/>
  <c r="E48" i="3"/>
  <c r="E65" i="3" s="1"/>
  <c r="E49" i="3"/>
  <c r="E66" i="3" s="1"/>
  <c r="E50" i="3"/>
  <c r="E67" i="3" s="1"/>
  <c r="E43" i="3"/>
  <c r="E60" i="3" s="1"/>
  <c r="E44" i="3"/>
  <c r="E61" i="3" s="1"/>
  <c r="E45" i="3"/>
  <c r="E62" i="3" s="1"/>
  <c r="E46" i="3"/>
  <c r="E63" i="3" s="1"/>
  <c r="I43" i="3"/>
  <c r="I60" i="3" s="1"/>
  <c r="I44" i="3"/>
  <c r="I61" i="3" s="1"/>
  <c r="I45" i="3"/>
  <c r="I62" i="3" s="1"/>
  <c r="I46" i="3"/>
  <c r="I63" i="3" s="1"/>
  <c r="I47" i="3"/>
  <c r="I64" i="3" s="1"/>
  <c r="I48" i="3"/>
  <c r="I65" i="3" s="1"/>
  <c r="I49" i="3"/>
  <c r="I66" i="3" s="1"/>
  <c r="I50" i="3"/>
  <c r="I67" i="3" s="1"/>
  <c r="G62" i="3"/>
  <c r="F66" i="3"/>
  <c r="J60" i="3"/>
  <c r="H63" i="3"/>
  <c r="H64" i="3"/>
  <c r="J62" i="3"/>
  <c r="K67" i="3"/>
  <c r="E74" i="3" l="1"/>
  <c r="E73" i="3"/>
  <c r="K74" i="3"/>
  <c r="K73" i="3"/>
  <c r="C74" i="3"/>
  <c r="C73" i="3"/>
  <c r="I74" i="3"/>
  <c r="I73" i="3"/>
  <c r="D73" i="3"/>
  <c r="D74" i="3"/>
  <c r="F74" i="3"/>
  <c r="F73" i="3"/>
  <c r="J73" i="3"/>
  <c r="J74" i="3"/>
  <c r="G74" i="3"/>
  <c r="G73" i="3"/>
  <c r="H73" i="3"/>
  <c r="H74" i="3"/>
  <c r="C79" i="3" l="1"/>
  <c r="D81" i="3"/>
  <c r="D78" i="3"/>
  <c r="C85" i="3"/>
  <c r="D79" i="3"/>
  <c r="C81" i="3"/>
  <c r="D85" i="3"/>
  <c r="C78" i="3"/>
  <c r="D83" i="3"/>
  <c r="D84" i="3"/>
  <c r="D80" i="3"/>
  <c r="D82" i="3"/>
  <c r="C84" i="3"/>
  <c r="C80" i="3"/>
  <c r="C83" i="3"/>
  <c r="C82" i="3"/>
  <c r="E79" i="3" l="1"/>
  <c r="E78" i="3"/>
  <c r="E81" i="3"/>
  <c r="E83" i="3"/>
  <c r="E85" i="3"/>
  <c r="E82" i="3"/>
  <c r="E80" i="3"/>
  <c r="E84" i="3"/>
</calcChain>
</file>

<file path=xl/sharedStrings.xml><?xml version="1.0" encoding="utf-8"?>
<sst xmlns="http://schemas.openxmlformats.org/spreadsheetml/2006/main" count="157" uniqueCount="35">
  <si>
    <t>هزینه کل</t>
  </si>
  <si>
    <t>ارزیابی عمومی</t>
  </si>
  <si>
    <t>اثر سیاسی</t>
  </si>
  <si>
    <t>کیفیت آب</t>
  </si>
  <si>
    <t>اثر بهداشتی</t>
  </si>
  <si>
    <t>انعطاف پذیری</t>
  </si>
  <si>
    <t>کنترل نیاز آب</t>
  </si>
  <si>
    <t>زمان کمبود آب</t>
  </si>
  <si>
    <t>اثر آلودگی</t>
  </si>
  <si>
    <t>خیلی زیاد</t>
  </si>
  <si>
    <t>خیلی کم</t>
  </si>
  <si>
    <t>زیاد</t>
  </si>
  <si>
    <t>کم</t>
  </si>
  <si>
    <t>متوسط</t>
  </si>
  <si>
    <t>ماتریس تصمیم گیری</t>
  </si>
  <si>
    <t>ماتریس تصمیم گیری کمی شده</t>
  </si>
  <si>
    <t>جدول اوزان</t>
  </si>
  <si>
    <t>ماتریس بی مقیاس</t>
  </si>
  <si>
    <t>ماتریس بی مقیاس وزین</t>
  </si>
  <si>
    <t>راه‌حل‌های ایده‌آل مثبت و منفی</t>
  </si>
  <si>
    <t>مثبت</t>
  </si>
  <si>
    <t>منفی</t>
  </si>
  <si>
    <t>di+</t>
  </si>
  <si>
    <t>di-</t>
  </si>
  <si>
    <t>مجموع</t>
  </si>
  <si>
    <t>گزینه</t>
  </si>
  <si>
    <t>معیارها</t>
  </si>
  <si>
    <t>گزینه ها</t>
  </si>
  <si>
    <t>گزینه‌ها</t>
  </si>
  <si>
    <t xml:space="preserve">راه‌حل‌ ایده‌آل و ضد ایده‌آل </t>
  </si>
  <si>
    <t>CL*</t>
  </si>
  <si>
    <t>Sorted</t>
  </si>
  <si>
    <t>&lt;=======</t>
  </si>
  <si>
    <t>رتبه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</si>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</sst>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3"/>
      <color theme="1"/>
      <name val="B Mitra"/>
      <charset val="178"/>
    </font>
    <font>
      <b/>
      <sz val="13"/>
      <color theme="1"/>
      <name val="B Mitra"/>
      <charset val="178"/>
    </font>
    <font>
      <b/>
      <sz val="14"/>
      <color theme="1"/>
      <name val="B Mitra"/>
      <charset val="178"/>
    </font>
    <font>
      <b/>
      <sz val="11"/>
      <color theme="1"/>
      <name val="B Mitra"/>
      <charset val="178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94949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164" fontId="1" fillId="2" borderId="17" xfId="0" applyNumberFormat="1" applyFont="1" applyFill="1" applyBorder="1" applyAlignment="1">
      <alignment horizontal="center" vertical="center"/>
    </xf>
    <xf numFmtId="164" fontId="1" fillId="3" borderId="17" xfId="0" applyNumberFormat="1" applyFont="1" applyFill="1" applyBorder="1" applyAlignment="1">
      <alignment horizontal="center" vertical="center"/>
    </xf>
    <xf numFmtId="164" fontId="1" fillId="2" borderId="20" xfId="0" applyNumberFormat="1" applyFont="1" applyFill="1" applyBorder="1" applyAlignment="1">
      <alignment horizontal="center" vertical="center"/>
    </xf>
    <xf numFmtId="164" fontId="1" fillId="2" borderId="18" xfId="0" applyNumberFormat="1" applyFont="1" applyFill="1" applyBorder="1" applyAlignment="1">
      <alignment horizontal="center" vertical="center"/>
    </xf>
    <xf numFmtId="164" fontId="1" fillId="3" borderId="18" xfId="0" applyNumberFormat="1" applyFont="1" applyFill="1" applyBorder="1" applyAlignment="1">
      <alignment horizontal="center" vertical="center"/>
    </xf>
    <xf numFmtId="164" fontId="1" fillId="2" borderId="21" xfId="0" applyNumberFormat="1" applyFont="1" applyFill="1" applyBorder="1" applyAlignment="1">
      <alignment horizontal="center" vertical="center"/>
    </xf>
    <xf numFmtId="164" fontId="1" fillId="2" borderId="19" xfId="0" applyNumberFormat="1" applyFont="1" applyFill="1" applyBorder="1" applyAlignment="1">
      <alignment horizontal="center" vertical="center"/>
    </xf>
    <xf numFmtId="164" fontId="1" fillId="3" borderId="19" xfId="0" applyNumberFormat="1" applyFont="1" applyFill="1" applyBorder="1" applyAlignment="1">
      <alignment horizontal="center" vertical="center"/>
    </xf>
    <xf numFmtId="164" fontId="1" fillId="2" borderId="22" xfId="0" applyNumberFormat="1" applyFont="1" applyFill="1" applyBorder="1" applyAlignment="1">
      <alignment horizontal="center" vertical="center"/>
    </xf>
    <xf numFmtId="1" fontId="1" fillId="3" borderId="24" xfId="0" applyNumberFormat="1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horizontal="center" vertical="center"/>
    </xf>
    <xf numFmtId="1" fontId="1" fillId="3" borderId="17" xfId="0" applyNumberFormat="1" applyFont="1" applyFill="1" applyBorder="1" applyAlignment="1">
      <alignment horizontal="center" vertical="center"/>
    </xf>
    <xf numFmtId="2" fontId="1" fillId="3" borderId="18" xfId="0" applyNumberFormat="1" applyFont="1" applyFill="1" applyBorder="1" applyAlignment="1">
      <alignment horizontal="center" vertical="center"/>
    </xf>
    <xf numFmtId="2" fontId="1" fillId="2" borderId="18" xfId="0" applyNumberFormat="1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9" xfId="0" applyNumberFormat="1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1" fillId="2" borderId="26" xfId="0" applyNumberFormat="1" applyFont="1" applyFill="1" applyBorder="1" applyAlignment="1">
      <alignment horizontal="center" vertical="center"/>
    </xf>
    <xf numFmtId="164" fontId="1" fillId="3" borderId="27" xfId="0" applyNumberFormat="1" applyFont="1" applyFill="1" applyBorder="1" applyAlignment="1">
      <alignment horizontal="center" vertical="center"/>
    </xf>
    <xf numFmtId="164" fontId="1" fillId="2" borderId="27" xfId="0" applyNumberFormat="1" applyFont="1" applyFill="1" applyBorder="1" applyAlignment="1">
      <alignment horizontal="center" vertical="center"/>
    </xf>
    <xf numFmtId="164" fontId="1" fillId="2" borderId="28" xfId="0" applyNumberFormat="1" applyFont="1" applyFill="1" applyBorder="1" applyAlignment="1">
      <alignment horizontal="center" vertical="center"/>
    </xf>
    <xf numFmtId="164" fontId="1" fillId="2" borderId="11" xfId="0" applyNumberFormat="1" applyFont="1" applyFill="1" applyBorder="1" applyAlignment="1">
      <alignment horizontal="center" vertical="center"/>
    </xf>
    <xf numFmtId="164" fontId="1" fillId="3" borderId="12" xfId="0" applyNumberFormat="1" applyFont="1" applyFill="1" applyBorder="1" applyAlignment="1">
      <alignment horizontal="center" vertical="center"/>
    </xf>
    <xf numFmtId="164" fontId="1" fillId="2" borderId="12" xfId="0" applyNumberFormat="1" applyFont="1" applyFill="1" applyBorder="1" applyAlignment="1">
      <alignment horizontal="center" vertical="center"/>
    </xf>
    <xf numFmtId="164" fontId="1" fillId="2" borderId="13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5" fillId="0" borderId="1" xfId="0" applyFont="1" applyBorder="1"/>
    <xf numFmtId="0" fontId="2" fillId="4" borderId="16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 wrapText="1"/>
    </xf>
    <xf numFmtId="0" fontId="4" fillId="4" borderId="29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2BC0C-47DB-42FB-B464-20E19AE3B77F}">
  <dimension ref="B3:N85"/>
  <sheetViews>
    <sheetView rightToLeft="1" tabSelected="1" workbookViewId="0">
      <selection activeCell="N4" sqref="N4"/>
    </sheetView>
  </sheetViews>
  <sheetFormatPr defaultRowHeight="19.5" x14ac:dyDescent="0.25"/>
  <cols>
    <col min="1" max="16384" width="9.140625" style="1"/>
  </cols>
  <sheetData>
    <row r="3" spans="2:11" ht="20.25" thickBot="1" x14ac:dyDescent="0.3"/>
    <row r="4" spans="2:11" ht="23.25" thickBot="1" x14ac:dyDescent="0.3">
      <c r="B4" s="77" t="s">
        <v>14</v>
      </c>
      <c r="C4" s="78"/>
      <c r="D4" s="78"/>
      <c r="E4" s="78"/>
      <c r="F4" s="78"/>
      <c r="G4" s="78"/>
      <c r="H4" s="78"/>
      <c r="I4" s="78"/>
      <c r="J4" s="78"/>
      <c r="K4" s="79"/>
    </row>
    <row r="5" spans="2:11" ht="21" thickBot="1" x14ac:dyDescent="0.3">
      <c r="B5" s="71" t="s">
        <v>27</v>
      </c>
      <c r="C5" s="69" t="s">
        <v>26</v>
      </c>
      <c r="D5" s="69"/>
      <c r="E5" s="69"/>
      <c r="F5" s="69"/>
      <c r="G5" s="69"/>
      <c r="H5" s="69"/>
      <c r="I5" s="69"/>
      <c r="J5" s="69"/>
      <c r="K5" s="70"/>
    </row>
    <row r="6" spans="2:11" ht="39.75" thickBot="1" x14ac:dyDescent="0.3">
      <c r="B6" s="72"/>
      <c r="C6" s="5" t="s">
        <v>0</v>
      </c>
      <c r="D6" s="7" t="s">
        <v>1</v>
      </c>
      <c r="E6" s="6" t="s">
        <v>2</v>
      </c>
      <c r="F6" s="7" t="s">
        <v>3</v>
      </c>
      <c r="G6" s="6" t="s">
        <v>4</v>
      </c>
      <c r="H6" s="7" t="s">
        <v>5</v>
      </c>
      <c r="I6" s="6" t="s">
        <v>6</v>
      </c>
      <c r="J6" s="7" t="s">
        <v>7</v>
      </c>
      <c r="K6" s="5" t="s">
        <v>8</v>
      </c>
    </row>
    <row r="7" spans="2:11" x14ac:dyDescent="0.25">
      <c r="B7" s="18">
        <v>1</v>
      </c>
      <c r="C7" s="8">
        <v>116</v>
      </c>
      <c r="D7" s="14" t="s">
        <v>9</v>
      </c>
      <c r="E7" s="8" t="s">
        <v>9</v>
      </c>
      <c r="F7" s="14" t="s">
        <v>9</v>
      </c>
      <c r="G7" s="8" t="s">
        <v>10</v>
      </c>
      <c r="H7" s="14" t="s">
        <v>10</v>
      </c>
      <c r="I7" s="8" t="s">
        <v>10</v>
      </c>
      <c r="J7" s="14">
        <v>4</v>
      </c>
      <c r="K7" s="11" t="s">
        <v>9</v>
      </c>
    </row>
    <row r="8" spans="2:11" x14ac:dyDescent="0.25">
      <c r="B8" s="15">
        <v>2</v>
      </c>
      <c r="C8" s="9">
        <v>53</v>
      </c>
      <c r="D8" s="15" t="s">
        <v>11</v>
      </c>
      <c r="E8" s="9" t="s">
        <v>11</v>
      </c>
      <c r="F8" s="15" t="s">
        <v>11</v>
      </c>
      <c r="G8" s="9" t="s">
        <v>12</v>
      </c>
      <c r="H8" s="15" t="s">
        <v>13</v>
      </c>
      <c r="I8" s="9" t="s">
        <v>12</v>
      </c>
      <c r="J8" s="15">
        <v>11</v>
      </c>
      <c r="K8" s="12" t="s">
        <v>11</v>
      </c>
    </row>
    <row r="9" spans="2:11" x14ac:dyDescent="0.25">
      <c r="B9" s="15">
        <v>3</v>
      </c>
      <c r="C9" s="9">
        <v>50</v>
      </c>
      <c r="D9" s="15" t="s">
        <v>13</v>
      </c>
      <c r="E9" s="9" t="s">
        <v>13</v>
      </c>
      <c r="F9" s="15" t="s">
        <v>13</v>
      </c>
      <c r="G9" s="9" t="s">
        <v>13</v>
      </c>
      <c r="H9" s="15" t="s">
        <v>13</v>
      </c>
      <c r="I9" s="9" t="s">
        <v>13</v>
      </c>
      <c r="J9" s="15">
        <v>11</v>
      </c>
      <c r="K9" s="12" t="s">
        <v>11</v>
      </c>
    </row>
    <row r="10" spans="2:11" x14ac:dyDescent="0.25">
      <c r="B10" s="15">
        <v>4</v>
      </c>
      <c r="C10" s="9">
        <v>138</v>
      </c>
      <c r="D10" s="15" t="s">
        <v>11</v>
      </c>
      <c r="E10" s="9" t="s">
        <v>11</v>
      </c>
      <c r="F10" s="15" t="s">
        <v>11</v>
      </c>
      <c r="G10" s="9" t="s">
        <v>12</v>
      </c>
      <c r="H10" s="15" t="s">
        <v>12</v>
      </c>
      <c r="I10" s="9" t="s">
        <v>13</v>
      </c>
      <c r="J10" s="15">
        <v>2</v>
      </c>
      <c r="K10" s="12" t="s">
        <v>11</v>
      </c>
    </row>
    <row r="11" spans="2:11" x14ac:dyDescent="0.25">
      <c r="B11" s="15">
        <v>5</v>
      </c>
      <c r="C11" s="9">
        <v>76</v>
      </c>
      <c r="D11" s="15" t="s">
        <v>13</v>
      </c>
      <c r="E11" s="9" t="s">
        <v>13</v>
      </c>
      <c r="F11" s="15" t="s">
        <v>13</v>
      </c>
      <c r="G11" s="9" t="s">
        <v>13</v>
      </c>
      <c r="H11" s="15" t="s">
        <v>9</v>
      </c>
      <c r="I11" s="9" t="s">
        <v>11</v>
      </c>
      <c r="J11" s="15">
        <v>5</v>
      </c>
      <c r="K11" s="12" t="s">
        <v>13</v>
      </c>
    </row>
    <row r="12" spans="2:11" x14ac:dyDescent="0.25">
      <c r="B12" s="15">
        <v>6</v>
      </c>
      <c r="C12" s="9">
        <v>49</v>
      </c>
      <c r="D12" s="15" t="s">
        <v>10</v>
      </c>
      <c r="E12" s="9" t="s">
        <v>10</v>
      </c>
      <c r="F12" s="15" t="s">
        <v>13</v>
      </c>
      <c r="G12" s="9" t="s">
        <v>9</v>
      </c>
      <c r="H12" s="15" t="s">
        <v>13</v>
      </c>
      <c r="I12" s="9" t="s">
        <v>9</v>
      </c>
      <c r="J12" s="15">
        <v>6</v>
      </c>
      <c r="K12" s="12" t="s">
        <v>12</v>
      </c>
    </row>
    <row r="13" spans="2:11" x14ac:dyDescent="0.25">
      <c r="B13" s="15">
        <v>7</v>
      </c>
      <c r="C13" s="9">
        <v>52</v>
      </c>
      <c r="D13" s="15" t="s">
        <v>12</v>
      </c>
      <c r="E13" s="9" t="s">
        <v>12</v>
      </c>
      <c r="F13" s="15" t="s">
        <v>13</v>
      </c>
      <c r="G13" s="9" t="s">
        <v>11</v>
      </c>
      <c r="H13" s="15" t="s">
        <v>13</v>
      </c>
      <c r="I13" s="9" t="s">
        <v>9</v>
      </c>
      <c r="J13" s="15">
        <v>5</v>
      </c>
      <c r="K13" s="12" t="s">
        <v>12</v>
      </c>
    </row>
    <row r="14" spans="2:11" x14ac:dyDescent="0.3">
      <c r="B14" s="16">
        <v>8</v>
      </c>
      <c r="C14" s="10">
        <v>52</v>
      </c>
      <c r="D14" s="16" t="s">
        <v>12</v>
      </c>
      <c r="E14" s="10" t="s">
        <v>13</v>
      </c>
      <c r="F14" s="16" t="s">
        <v>13</v>
      </c>
      <c r="G14" s="10" t="s">
        <v>11</v>
      </c>
      <c r="H14" s="16" t="s">
        <v>11</v>
      </c>
      <c r="I14" s="10" t="s">
        <v>13</v>
      </c>
      <c r="J14" s="16">
        <v>5</v>
      </c>
      <c r="K14" s="13" t="s">
        <v>13</v>
      </c>
    </row>
    <row r="16" spans="2:11" ht="20.25" thickBot="1" x14ac:dyDescent="0.3"/>
    <row r="17" spans="2:11" ht="21" thickBot="1" x14ac:dyDescent="0.3">
      <c r="B17" s="74" t="s">
        <v>15</v>
      </c>
      <c r="C17" s="75"/>
      <c r="D17" s="75"/>
      <c r="E17" s="75"/>
      <c r="F17" s="75"/>
      <c r="G17" s="75"/>
      <c r="H17" s="75"/>
      <c r="I17" s="75"/>
      <c r="J17" s="75"/>
      <c r="K17" s="76"/>
    </row>
    <row r="18" spans="2:11" ht="21" thickBot="1" x14ac:dyDescent="0.3">
      <c r="B18" s="71" t="s">
        <v>28</v>
      </c>
      <c r="C18" s="69" t="s">
        <v>26</v>
      </c>
      <c r="D18" s="69"/>
      <c r="E18" s="69"/>
      <c r="F18" s="69"/>
      <c r="G18" s="69"/>
      <c r="H18" s="69"/>
      <c r="I18" s="69"/>
      <c r="J18" s="69"/>
      <c r="K18" s="70"/>
    </row>
    <row r="19" spans="2:11" ht="39.75" thickBot="1" x14ac:dyDescent="0.3">
      <c r="B19" s="72"/>
      <c r="C19" s="5" t="s">
        <v>0</v>
      </c>
      <c r="D19" s="7" t="s">
        <v>1</v>
      </c>
      <c r="E19" s="6" t="s">
        <v>2</v>
      </c>
      <c r="F19" s="7" t="s">
        <v>3</v>
      </c>
      <c r="G19" s="6" t="s">
        <v>4</v>
      </c>
      <c r="H19" s="7" t="s">
        <v>5</v>
      </c>
      <c r="I19" s="6" t="s">
        <v>6</v>
      </c>
      <c r="J19" s="7" t="s">
        <v>7</v>
      </c>
      <c r="K19" s="5" t="s">
        <v>8</v>
      </c>
    </row>
    <row r="20" spans="2:11" x14ac:dyDescent="0.25">
      <c r="B20" s="18">
        <v>1</v>
      </c>
      <c r="C20" s="8">
        <v>116</v>
      </c>
      <c r="D20" s="14">
        <v>5</v>
      </c>
      <c r="E20" s="8">
        <v>5</v>
      </c>
      <c r="F20" s="14">
        <v>5</v>
      </c>
      <c r="G20" s="8">
        <v>1</v>
      </c>
      <c r="H20" s="14">
        <v>1</v>
      </c>
      <c r="I20" s="8">
        <v>1</v>
      </c>
      <c r="J20" s="14">
        <v>4</v>
      </c>
      <c r="K20" s="11">
        <v>5</v>
      </c>
    </row>
    <row r="21" spans="2:11" x14ac:dyDescent="0.25">
      <c r="B21" s="15">
        <v>2</v>
      </c>
      <c r="C21" s="9">
        <v>53</v>
      </c>
      <c r="D21" s="15">
        <v>4</v>
      </c>
      <c r="E21" s="9">
        <v>4</v>
      </c>
      <c r="F21" s="15">
        <v>4</v>
      </c>
      <c r="G21" s="9">
        <v>2</v>
      </c>
      <c r="H21" s="15">
        <v>3</v>
      </c>
      <c r="I21" s="9">
        <v>2</v>
      </c>
      <c r="J21" s="15">
        <v>11</v>
      </c>
      <c r="K21" s="12">
        <v>4</v>
      </c>
    </row>
    <row r="22" spans="2:11" x14ac:dyDescent="0.25">
      <c r="B22" s="15">
        <v>3</v>
      </c>
      <c r="C22" s="9">
        <v>50</v>
      </c>
      <c r="D22" s="15">
        <v>3</v>
      </c>
      <c r="E22" s="9">
        <v>3</v>
      </c>
      <c r="F22" s="15">
        <v>3</v>
      </c>
      <c r="G22" s="9">
        <v>3</v>
      </c>
      <c r="H22" s="15">
        <v>3</v>
      </c>
      <c r="I22" s="9">
        <v>3</v>
      </c>
      <c r="J22" s="15">
        <v>11</v>
      </c>
      <c r="K22" s="12">
        <v>4</v>
      </c>
    </row>
    <row r="23" spans="2:11" x14ac:dyDescent="0.25">
      <c r="B23" s="15">
        <v>4</v>
      </c>
      <c r="C23" s="9">
        <v>138</v>
      </c>
      <c r="D23" s="15">
        <v>4</v>
      </c>
      <c r="E23" s="9">
        <v>4</v>
      </c>
      <c r="F23" s="15">
        <v>4</v>
      </c>
      <c r="G23" s="9">
        <v>2</v>
      </c>
      <c r="H23" s="15">
        <v>2</v>
      </c>
      <c r="I23" s="9">
        <v>3</v>
      </c>
      <c r="J23" s="15">
        <v>2</v>
      </c>
      <c r="K23" s="12">
        <v>4</v>
      </c>
    </row>
    <row r="24" spans="2:11" x14ac:dyDescent="0.25">
      <c r="B24" s="15">
        <v>5</v>
      </c>
      <c r="C24" s="9">
        <v>76</v>
      </c>
      <c r="D24" s="15">
        <v>3</v>
      </c>
      <c r="E24" s="9">
        <v>3</v>
      </c>
      <c r="F24" s="15">
        <v>3</v>
      </c>
      <c r="G24" s="9">
        <v>3</v>
      </c>
      <c r="H24" s="15">
        <v>5</v>
      </c>
      <c r="I24" s="9">
        <v>4</v>
      </c>
      <c r="J24" s="15">
        <v>5</v>
      </c>
      <c r="K24" s="12">
        <v>3</v>
      </c>
    </row>
    <row r="25" spans="2:11" x14ac:dyDescent="0.25">
      <c r="B25" s="15">
        <v>6</v>
      </c>
      <c r="C25" s="9">
        <v>49</v>
      </c>
      <c r="D25" s="15">
        <v>1</v>
      </c>
      <c r="E25" s="9">
        <v>1</v>
      </c>
      <c r="F25" s="15">
        <v>3</v>
      </c>
      <c r="G25" s="9">
        <v>5</v>
      </c>
      <c r="H25" s="15">
        <v>3</v>
      </c>
      <c r="I25" s="9">
        <v>5</v>
      </c>
      <c r="J25" s="15">
        <v>6</v>
      </c>
      <c r="K25" s="12">
        <v>2</v>
      </c>
    </row>
    <row r="26" spans="2:11" x14ac:dyDescent="0.25">
      <c r="B26" s="15">
        <v>7</v>
      </c>
      <c r="C26" s="9">
        <v>52</v>
      </c>
      <c r="D26" s="15">
        <v>2</v>
      </c>
      <c r="E26" s="9">
        <v>2</v>
      </c>
      <c r="F26" s="15">
        <v>3</v>
      </c>
      <c r="G26" s="9">
        <v>4</v>
      </c>
      <c r="H26" s="15">
        <v>3</v>
      </c>
      <c r="I26" s="9">
        <v>5</v>
      </c>
      <c r="J26" s="15">
        <v>5</v>
      </c>
      <c r="K26" s="12">
        <v>2</v>
      </c>
    </row>
    <row r="27" spans="2:11" ht="20.25" thickBot="1" x14ac:dyDescent="0.3">
      <c r="B27" s="16">
        <v>8</v>
      </c>
      <c r="C27" s="10">
        <v>52</v>
      </c>
      <c r="D27" s="16">
        <v>3</v>
      </c>
      <c r="E27" s="10">
        <v>3</v>
      </c>
      <c r="F27" s="16">
        <v>3</v>
      </c>
      <c r="G27" s="10">
        <v>4</v>
      </c>
      <c r="H27" s="16">
        <v>4</v>
      </c>
      <c r="I27" s="10">
        <v>3</v>
      </c>
      <c r="J27" s="16">
        <v>5</v>
      </c>
      <c r="K27" s="13">
        <v>3</v>
      </c>
    </row>
    <row r="29" spans="2:11" ht="19.5" hidden="1" customHeight="1" x14ac:dyDescent="0.25"/>
    <row r="30" spans="2:11" ht="13.5" hidden="1" customHeight="1" x14ac:dyDescent="0.25">
      <c r="C30" s="1">
        <f>C20*C20</f>
        <v>13456</v>
      </c>
      <c r="D30" s="1">
        <f t="shared" ref="D30:K30" si="0">D20*D20</f>
        <v>25</v>
      </c>
      <c r="E30" s="1">
        <f t="shared" si="0"/>
        <v>25</v>
      </c>
      <c r="F30" s="1">
        <f t="shared" si="0"/>
        <v>25</v>
      </c>
      <c r="G30" s="1">
        <f t="shared" si="0"/>
        <v>1</v>
      </c>
      <c r="H30" s="1">
        <f t="shared" si="0"/>
        <v>1</v>
      </c>
      <c r="I30" s="1">
        <f t="shared" si="0"/>
        <v>1</v>
      </c>
      <c r="J30" s="1">
        <f t="shared" si="0"/>
        <v>16</v>
      </c>
      <c r="K30" s="1">
        <f t="shared" si="0"/>
        <v>25</v>
      </c>
    </row>
    <row r="31" spans="2:11" ht="13.5" hidden="1" customHeight="1" x14ac:dyDescent="0.25">
      <c r="C31" s="1">
        <f t="shared" ref="C31:K31" si="1">C21*C21</f>
        <v>2809</v>
      </c>
      <c r="D31" s="1">
        <f t="shared" si="1"/>
        <v>16</v>
      </c>
      <c r="E31" s="1">
        <f t="shared" si="1"/>
        <v>16</v>
      </c>
      <c r="F31" s="1">
        <f t="shared" si="1"/>
        <v>16</v>
      </c>
      <c r="G31" s="1">
        <f t="shared" si="1"/>
        <v>4</v>
      </c>
      <c r="H31" s="1">
        <f t="shared" si="1"/>
        <v>9</v>
      </c>
      <c r="I31" s="1">
        <f t="shared" si="1"/>
        <v>4</v>
      </c>
      <c r="J31" s="1">
        <f t="shared" si="1"/>
        <v>121</v>
      </c>
      <c r="K31" s="1">
        <f t="shared" si="1"/>
        <v>16</v>
      </c>
    </row>
    <row r="32" spans="2:11" ht="13.5" hidden="1" customHeight="1" x14ac:dyDescent="0.25">
      <c r="C32" s="1">
        <f t="shared" ref="C32:K32" si="2">C22*C22</f>
        <v>2500</v>
      </c>
      <c r="D32" s="1">
        <f t="shared" si="2"/>
        <v>9</v>
      </c>
      <c r="E32" s="1">
        <f t="shared" si="2"/>
        <v>9</v>
      </c>
      <c r="F32" s="1">
        <f t="shared" si="2"/>
        <v>9</v>
      </c>
      <c r="G32" s="1">
        <f t="shared" si="2"/>
        <v>9</v>
      </c>
      <c r="H32" s="1">
        <f t="shared" si="2"/>
        <v>9</v>
      </c>
      <c r="I32" s="1">
        <f t="shared" si="2"/>
        <v>9</v>
      </c>
      <c r="J32" s="1">
        <f t="shared" si="2"/>
        <v>121</v>
      </c>
      <c r="K32" s="1">
        <f t="shared" si="2"/>
        <v>16</v>
      </c>
    </row>
    <row r="33" spans="2:11" ht="13.5" hidden="1" customHeight="1" x14ac:dyDescent="0.25">
      <c r="C33" s="1">
        <f t="shared" ref="C33:K33" si="3">C23*C23</f>
        <v>19044</v>
      </c>
      <c r="D33" s="1">
        <f t="shared" si="3"/>
        <v>16</v>
      </c>
      <c r="E33" s="1">
        <f t="shared" si="3"/>
        <v>16</v>
      </c>
      <c r="F33" s="1">
        <f t="shared" si="3"/>
        <v>16</v>
      </c>
      <c r="G33" s="1">
        <f t="shared" si="3"/>
        <v>4</v>
      </c>
      <c r="H33" s="1">
        <f t="shared" si="3"/>
        <v>4</v>
      </c>
      <c r="I33" s="1">
        <f t="shared" si="3"/>
        <v>9</v>
      </c>
      <c r="J33" s="1">
        <f t="shared" si="3"/>
        <v>4</v>
      </c>
      <c r="K33" s="1">
        <f t="shared" si="3"/>
        <v>16</v>
      </c>
    </row>
    <row r="34" spans="2:11" ht="13.5" hidden="1" customHeight="1" x14ac:dyDescent="0.25">
      <c r="C34" s="1">
        <f t="shared" ref="C34:K34" si="4">C24*C24</f>
        <v>5776</v>
      </c>
      <c r="D34" s="1">
        <f t="shared" si="4"/>
        <v>9</v>
      </c>
      <c r="E34" s="1">
        <f t="shared" si="4"/>
        <v>9</v>
      </c>
      <c r="F34" s="1">
        <f t="shared" si="4"/>
        <v>9</v>
      </c>
      <c r="G34" s="1">
        <f t="shared" si="4"/>
        <v>9</v>
      </c>
      <c r="H34" s="1">
        <f t="shared" si="4"/>
        <v>25</v>
      </c>
      <c r="I34" s="1">
        <f t="shared" si="4"/>
        <v>16</v>
      </c>
      <c r="J34" s="1">
        <f t="shared" si="4"/>
        <v>25</v>
      </c>
      <c r="K34" s="1">
        <f t="shared" si="4"/>
        <v>9</v>
      </c>
    </row>
    <row r="35" spans="2:11" ht="13.5" hidden="1" customHeight="1" x14ac:dyDescent="0.25">
      <c r="C35" s="1">
        <f t="shared" ref="C35:K35" si="5">C25*C25</f>
        <v>2401</v>
      </c>
      <c r="D35" s="1">
        <f t="shared" si="5"/>
        <v>1</v>
      </c>
      <c r="E35" s="1">
        <f t="shared" si="5"/>
        <v>1</v>
      </c>
      <c r="F35" s="1">
        <f t="shared" si="5"/>
        <v>9</v>
      </c>
      <c r="G35" s="1">
        <f t="shared" si="5"/>
        <v>25</v>
      </c>
      <c r="H35" s="1">
        <f t="shared" si="5"/>
        <v>9</v>
      </c>
      <c r="I35" s="1">
        <f t="shared" si="5"/>
        <v>25</v>
      </c>
      <c r="J35" s="1">
        <f t="shared" si="5"/>
        <v>36</v>
      </c>
      <c r="K35" s="1">
        <f t="shared" si="5"/>
        <v>4</v>
      </c>
    </row>
    <row r="36" spans="2:11" ht="13.5" hidden="1" customHeight="1" x14ac:dyDescent="0.25">
      <c r="C36" s="1">
        <f t="shared" ref="C36:K36" si="6">C26*C26</f>
        <v>2704</v>
      </c>
      <c r="D36" s="1">
        <f t="shared" si="6"/>
        <v>4</v>
      </c>
      <c r="E36" s="1">
        <f t="shared" si="6"/>
        <v>4</v>
      </c>
      <c r="F36" s="1">
        <f t="shared" si="6"/>
        <v>9</v>
      </c>
      <c r="G36" s="1">
        <f t="shared" si="6"/>
        <v>16</v>
      </c>
      <c r="H36" s="1">
        <f t="shared" si="6"/>
        <v>9</v>
      </c>
      <c r="I36" s="1">
        <f t="shared" si="6"/>
        <v>25</v>
      </c>
      <c r="J36" s="1">
        <f t="shared" si="6"/>
        <v>25</v>
      </c>
      <c r="K36" s="1">
        <f t="shared" si="6"/>
        <v>4</v>
      </c>
    </row>
    <row r="37" spans="2:11" ht="13.5" hidden="1" customHeight="1" x14ac:dyDescent="0.25">
      <c r="C37" s="1">
        <f t="shared" ref="C37:K37" si="7">C27*C27</f>
        <v>2704</v>
      </c>
      <c r="D37" s="1">
        <f t="shared" si="7"/>
        <v>9</v>
      </c>
      <c r="E37" s="1">
        <f t="shared" si="7"/>
        <v>9</v>
      </c>
      <c r="F37" s="1">
        <f t="shared" si="7"/>
        <v>9</v>
      </c>
      <c r="G37" s="1">
        <f t="shared" si="7"/>
        <v>16</v>
      </c>
      <c r="H37" s="1">
        <f t="shared" si="7"/>
        <v>16</v>
      </c>
      <c r="I37" s="1">
        <f t="shared" si="7"/>
        <v>9</v>
      </c>
      <c r="J37" s="1">
        <f t="shared" si="7"/>
        <v>25</v>
      </c>
      <c r="K37" s="1">
        <f t="shared" si="7"/>
        <v>9</v>
      </c>
    </row>
    <row r="38" spans="2:11" ht="13.5" hidden="1" customHeight="1" x14ac:dyDescent="0.25">
      <c r="B38" s="1" t="s">
        <v>24</v>
      </c>
      <c r="C38" s="1">
        <f>SUM(C30:C37)</f>
        <v>51394</v>
      </c>
      <c r="D38" s="1">
        <f t="shared" ref="D38:K38" si="8">SUM(D30:D37)</f>
        <v>89</v>
      </c>
      <c r="E38" s="1">
        <f t="shared" si="8"/>
        <v>89</v>
      </c>
      <c r="F38" s="1">
        <f t="shared" si="8"/>
        <v>102</v>
      </c>
      <c r="G38" s="1">
        <f t="shared" si="8"/>
        <v>84</v>
      </c>
      <c r="H38" s="1">
        <f t="shared" si="8"/>
        <v>82</v>
      </c>
      <c r="I38" s="1">
        <f t="shared" si="8"/>
        <v>98</v>
      </c>
      <c r="J38" s="1">
        <f t="shared" si="8"/>
        <v>373</v>
      </c>
      <c r="K38" s="1">
        <f t="shared" si="8"/>
        <v>99</v>
      </c>
    </row>
    <row r="39" spans="2:11" ht="19.5" customHeight="1" thickBot="1" x14ac:dyDescent="0.3"/>
    <row r="40" spans="2:11" ht="21" customHeight="1" thickBot="1" x14ac:dyDescent="0.3">
      <c r="B40" s="74" t="s">
        <v>17</v>
      </c>
      <c r="C40" s="75"/>
      <c r="D40" s="75"/>
      <c r="E40" s="75"/>
      <c r="F40" s="75"/>
      <c r="G40" s="75"/>
      <c r="H40" s="75"/>
      <c r="I40" s="75"/>
      <c r="J40" s="75"/>
      <c r="K40" s="76"/>
    </row>
    <row r="41" spans="2:11" ht="21" customHeight="1" thickBot="1" x14ac:dyDescent="0.3">
      <c r="B41" s="71" t="s">
        <v>28</v>
      </c>
      <c r="C41" s="69" t="s">
        <v>26</v>
      </c>
      <c r="D41" s="69"/>
      <c r="E41" s="69"/>
      <c r="F41" s="69"/>
      <c r="G41" s="69"/>
      <c r="H41" s="69"/>
      <c r="I41" s="69"/>
      <c r="J41" s="69"/>
      <c r="K41" s="70"/>
    </row>
    <row r="42" spans="2:11" ht="39.75" customHeight="1" thickBot="1" x14ac:dyDescent="0.3">
      <c r="B42" s="72"/>
      <c r="C42" s="5" t="s">
        <v>0</v>
      </c>
      <c r="D42" s="7" t="s">
        <v>1</v>
      </c>
      <c r="E42" s="6" t="s">
        <v>2</v>
      </c>
      <c r="F42" s="7" t="s">
        <v>3</v>
      </c>
      <c r="G42" s="6" t="s">
        <v>4</v>
      </c>
      <c r="H42" s="7" t="s">
        <v>5</v>
      </c>
      <c r="I42" s="6" t="s">
        <v>6</v>
      </c>
      <c r="J42" s="7" t="s">
        <v>7</v>
      </c>
      <c r="K42" s="5" t="s">
        <v>8</v>
      </c>
    </row>
    <row r="43" spans="2:11" x14ac:dyDescent="0.25">
      <c r="B43" s="18">
        <v>1</v>
      </c>
      <c r="C43" s="20">
        <f>C20/SQRT(C$38)</f>
        <v>0.51168393170633686</v>
      </c>
      <c r="D43" s="21">
        <f>D20/SQRT(D$38)</f>
        <v>0.52999894000318004</v>
      </c>
      <c r="E43" s="20">
        <f t="shared" ref="E43:K43" si="9">E20/SQRT(E$38)</f>
        <v>0.52999894000318004</v>
      </c>
      <c r="F43" s="21">
        <f t="shared" si="9"/>
        <v>0.4950737714883372</v>
      </c>
      <c r="G43" s="20">
        <f t="shared" si="9"/>
        <v>0.10910894511799619</v>
      </c>
      <c r="H43" s="21">
        <f t="shared" si="9"/>
        <v>0.11043152607484653</v>
      </c>
      <c r="I43" s="20">
        <f t="shared" si="9"/>
        <v>0.10101525445522107</v>
      </c>
      <c r="J43" s="21">
        <f t="shared" si="9"/>
        <v>0.20711214923139909</v>
      </c>
      <c r="K43" s="22">
        <f t="shared" si="9"/>
        <v>0.50251890762960605</v>
      </c>
    </row>
    <row r="44" spans="2:11" x14ac:dyDescent="0.25">
      <c r="B44" s="15">
        <v>2</v>
      </c>
      <c r="C44" s="23">
        <f t="shared" ref="C44:C50" si="10">C21/SQRT($C$38)</f>
        <v>0.2337866239692746</v>
      </c>
      <c r="D44" s="24">
        <f t="shared" ref="D44:K50" si="11">D21/SQRT(D$38)</f>
        <v>0.42399915200254401</v>
      </c>
      <c r="E44" s="23">
        <f t="shared" si="11"/>
        <v>0.42399915200254401</v>
      </c>
      <c r="F44" s="24">
        <f t="shared" si="11"/>
        <v>0.39605901719066977</v>
      </c>
      <c r="G44" s="23">
        <f t="shared" si="11"/>
        <v>0.21821789023599239</v>
      </c>
      <c r="H44" s="24">
        <f t="shared" si="11"/>
        <v>0.33129457822453962</v>
      </c>
      <c r="I44" s="23">
        <f t="shared" si="11"/>
        <v>0.20203050891044214</v>
      </c>
      <c r="J44" s="24">
        <f t="shared" si="11"/>
        <v>0.56955841038634747</v>
      </c>
      <c r="K44" s="25">
        <f t="shared" si="11"/>
        <v>0.40201512610368484</v>
      </c>
    </row>
    <row r="45" spans="2:11" x14ac:dyDescent="0.25">
      <c r="B45" s="15">
        <v>3</v>
      </c>
      <c r="C45" s="23">
        <f t="shared" si="10"/>
        <v>0.22055341883893831</v>
      </c>
      <c r="D45" s="24">
        <f t="shared" si="11"/>
        <v>0.31799936400190804</v>
      </c>
      <c r="E45" s="23">
        <f t="shared" si="11"/>
        <v>0.31799936400190804</v>
      </c>
      <c r="F45" s="24">
        <f t="shared" si="11"/>
        <v>0.29704426289300229</v>
      </c>
      <c r="G45" s="23">
        <f t="shared" si="11"/>
        <v>0.3273268353539886</v>
      </c>
      <c r="H45" s="24">
        <f t="shared" si="11"/>
        <v>0.33129457822453962</v>
      </c>
      <c r="I45" s="23">
        <f t="shared" si="11"/>
        <v>0.30304576336566325</v>
      </c>
      <c r="J45" s="24">
        <f t="shared" si="11"/>
        <v>0.56955841038634747</v>
      </c>
      <c r="K45" s="25">
        <f t="shared" si="11"/>
        <v>0.40201512610368484</v>
      </c>
    </row>
    <row r="46" spans="2:11" x14ac:dyDescent="0.25">
      <c r="B46" s="15">
        <v>4</v>
      </c>
      <c r="C46" s="23">
        <f t="shared" si="10"/>
        <v>0.60872743599546975</v>
      </c>
      <c r="D46" s="24">
        <f t="shared" si="11"/>
        <v>0.42399915200254401</v>
      </c>
      <c r="E46" s="23">
        <f t="shared" si="11"/>
        <v>0.42399915200254401</v>
      </c>
      <c r="F46" s="24">
        <f t="shared" si="11"/>
        <v>0.39605901719066977</v>
      </c>
      <c r="G46" s="23">
        <f t="shared" si="11"/>
        <v>0.21821789023599239</v>
      </c>
      <c r="H46" s="24">
        <f t="shared" si="11"/>
        <v>0.22086305214969307</v>
      </c>
      <c r="I46" s="23">
        <f t="shared" si="11"/>
        <v>0.30304576336566325</v>
      </c>
      <c r="J46" s="24">
        <f t="shared" si="11"/>
        <v>0.10355607461569954</v>
      </c>
      <c r="K46" s="25">
        <f t="shared" si="11"/>
        <v>0.40201512610368484</v>
      </c>
    </row>
    <row r="47" spans="2:11" x14ac:dyDescent="0.25">
      <c r="B47" s="15">
        <v>5</v>
      </c>
      <c r="C47" s="23">
        <f t="shared" si="10"/>
        <v>0.3352411966351862</v>
      </c>
      <c r="D47" s="24">
        <f t="shared" si="11"/>
        <v>0.31799936400190804</v>
      </c>
      <c r="E47" s="23">
        <f t="shared" si="11"/>
        <v>0.31799936400190804</v>
      </c>
      <c r="F47" s="24">
        <f t="shared" si="11"/>
        <v>0.29704426289300229</v>
      </c>
      <c r="G47" s="23">
        <f t="shared" si="11"/>
        <v>0.3273268353539886</v>
      </c>
      <c r="H47" s="24">
        <f t="shared" si="11"/>
        <v>0.55215763037423271</v>
      </c>
      <c r="I47" s="23">
        <f t="shared" si="11"/>
        <v>0.40406101782088427</v>
      </c>
      <c r="J47" s="24">
        <f t="shared" si="11"/>
        <v>0.25889018653924883</v>
      </c>
      <c r="K47" s="25">
        <f t="shared" si="11"/>
        <v>0.30151134457776363</v>
      </c>
    </row>
    <row r="48" spans="2:11" x14ac:dyDescent="0.25">
      <c r="B48" s="15">
        <v>6</v>
      </c>
      <c r="C48" s="23">
        <f t="shared" si="10"/>
        <v>0.21614235046215954</v>
      </c>
      <c r="D48" s="24">
        <f t="shared" si="11"/>
        <v>0.105999788000636</v>
      </c>
      <c r="E48" s="23">
        <f t="shared" si="11"/>
        <v>0.105999788000636</v>
      </c>
      <c r="F48" s="24">
        <f t="shared" si="11"/>
        <v>0.29704426289300229</v>
      </c>
      <c r="G48" s="23">
        <f t="shared" si="11"/>
        <v>0.54554472558998102</v>
      </c>
      <c r="H48" s="24">
        <f t="shared" si="11"/>
        <v>0.33129457822453962</v>
      </c>
      <c r="I48" s="23">
        <f t="shared" si="11"/>
        <v>0.50507627227610541</v>
      </c>
      <c r="J48" s="24">
        <f t="shared" si="11"/>
        <v>0.31066822384709863</v>
      </c>
      <c r="K48" s="25">
        <f t="shared" si="11"/>
        <v>0.20100756305184242</v>
      </c>
    </row>
    <row r="49" spans="2:11" x14ac:dyDescent="0.25">
      <c r="B49" s="15">
        <v>7</v>
      </c>
      <c r="C49" s="23">
        <f t="shared" si="10"/>
        <v>0.22937555559249584</v>
      </c>
      <c r="D49" s="24">
        <f t="shared" si="11"/>
        <v>0.21199957600127201</v>
      </c>
      <c r="E49" s="23">
        <f t="shared" si="11"/>
        <v>0.21199957600127201</v>
      </c>
      <c r="F49" s="24">
        <f t="shared" si="11"/>
        <v>0.29704426289300229</v>
      </c>
      <c r="G49" s="23">
        <f t="shared" si="11"/>
        <v>0.43643578047198478</v>
      </c>
      <c r="H49" s="24">
        <f t="shared" si="11"/>
        <v>0.33129457822453962</v>
      </c>
      <c r="I49" s="23">
        <f t="shared" si="11"/>
        <v>0.50507627227610541</v>
      </c>
      <c r="J49" s="24">
        <f t="shared" si="11"/>
        <v>0.25889018653924883</v>
      </c>
      <c r="K49" s="25">
        <f t="shared" si="11"/>
        <v>0.20100756305184242</v>
      </c>
    </row>
    <row r="50" spans="2:11" ht="20.25" thickBot="1" x14ac:dyDescent="0.3">
      <c r="B50" s="16">
        <v>8</v>
      </c>
      <c r="C50" s="26">
        <f t="shared" si="10"/>
        <v>0.22937555559249584</v>
      </c>
      <c r="D50" s="27">
        <f t="shared" si="11"/>
        <v>0.31799936400190804</v>
      </c>
      <c r="E50" s="26">
        <f t="shared" si="11"/>
        <v>0.31799936400190804</v>
      </c>
      <c r="F50" s="27">
        <f t="shared" si="11"/>
        <v>0.29704426289300229</v>
      </c>
      <c r="G50" s="26">
        <f t="shared" si="11"/>
        <v>0.43643578047198478</v>
      </c>
      <c r="H50" s="27">
        <f t="shared" si="11"/>
        <v>0.44172610429938614</v>
      </c>
      <c r="I50" s="26">
        <f t="shared" si="11"/>
        <v>0.30304576336566325</v>
      </c>
      <c r="J50" s="27">
        <f t="shared" si="11"/>
        <v>0.25889018653924883</v>
      </c>
      <c r="K50" s="28">
        <f t="shared" si="11"/>
        <v>0.30151134457776363</v>
      </c>
    </row>
    <row r="51" spans="2:11" ht="20.25" thickBot="1" x14ac:dyDescent="0.3"/>
    <row r="52" spans="2:11" ht="21" thickBot="1" x14ac:dyDescent="0.3">
      <c r="C52" s="74" t="s">
        <v>16</v>
      </c>
      <c r="D52" s="75"/>
      <c r="E52" s="75"/>
      <c r="F52" s="75"/>
      <c r="G52" s="75"/>
      <c r="H52" s="75"/>
      <c r="I52" s="75"/>
      <c r="J52" s="75"/>
      <c r="K52" s="76"/>
    </row>
    <row r="53" spans="2:11" ht="39.75" thickBot="1" x14ac:dyDescent="0.3">
      <c r="C53" s="17" t="s">
        <v>0</v>
      </c>
      <c r="D53" s="6" t="s">
        <v>1</v>
      </c>
      <c r="E53" s="7" t="s">
        <v>2</v>
      </c>
      <c r="F53" s="6" t="s">
        <v>3</v>
      </c>
      <c r="G53" s="7" t="s">
        <v>4</v>
      </c>
      <c r="H53" s="6" t="s">
        <v>5</v>
      </c>
      <c r="I53" s="7" t="s">
        <v>6</v>
      </c>
      <c r="J53" s="6" t="s">
        <v>7</v>
      </c>
      <c r="K53" s="7" t="s">
        <v>8</v>
      </c>
    </row>
    <row r="54" spans="2:11" x14ac:dyDescent="0.25">
      <c r="C54" s="29">
        <v>4</v>
      </c>
      <c r="D54" s="30">
        <v>3</v>
      </c>
      <c r="E54" s="31">
        <v>4</v>
      </c>
      <c r="F54" s="30">
        <v>3</v>
      </c>
      <c r="G54" s="31">
        <v>4</v>
      </c>
      <c r="H54" s="30">
        <v>3</v>
      </c>
      <c r="I54" s="31">
        <v>4</v>
      </c>
      <c r="J54" s="30">
        <v>4</v>
      </c>
      <c r="K54" s="31">
        <v>4</v>
      </c>
    </row>
    <row r="55" spans="2:11" x14ac:dyDescent="0.25">
      <c r="C55" s="32">
        <f t="shared" ref="C55:K55" si="12">C54/SUM($C$54:$K$54)</f>
        <v>0.12121212121212122</v>
      </c>
      <c r="D55" s="33">
        <f t="shared" si="12"/>
        <v>9.0909090909090912E-2</v>
      </c>
      <c r="E55" s="32">
        <f t="shared" si="12"/>
        <v>0.12121212121212122</v>
      </c>
      <c r="F55" s="33">
        <f t="shared" si="12"/>
        <v>9.0909090909090912E-2</v>
      </c>
      <c r="G55" s="32">
        <f t="shared" si="12"/>
        <v>0.12121212121212122</v>
      </c>
      <c r="H55" s="33">
        <f t="shared" si="12"/>
        <v>9.0909090909090912E-2</v>
      </c>
      <c r="I55" s="32">
        <f t="shared" si="12"/>
        <v>0.12121212121212122</v>
      </c>
      <c r="J55" s="33">
        <f t="shared" si="12"/>
        <v>0.12121212121212122</v>
      </c>
      <c r="K55" s="32">
        <f t="shared" si="12"/>
        <v>0.12121212121212122</v>
      </c>
    </row>
    <row r="56" spans="2:11" ht="20.25" thickBot="1" x14ac:dyDescent="0.3"/>
    <row r="57" spans="2:11" ht="17.25" customHeight="1" thickBot="1" x14ac:dyDescent="0.3">
      <c r="B57" s="74" t="s">
        <v>18</v>
      </c>
      <c r="C57" s="75"/>
      <c r="D57" s="75"/>
      <c r="E57" s="75"/>
      <c r="F57" s="75"/>
      <c r="G57" s="75"/>
      <c r="H57" s="75"/>
      <c r="I57" s="75"/>
      <c r="J57" s="75"/>
      <c r="K57" s="76"/>
    </row>
    <row r="58" spans="2:11" ht="17.25" customHeight="1" thickBot="1" x14ac:dyDescent="0.3">
      <c r="B58" s="71" t="s">
        <v>28</v>
      </c>
      <c r="C58" s="73" t="s">
        <v>26</v>
      </c>
      <c r="D58" s="69"/>
      <c r="E58" s="69"/>
      <c r="F58" s="69"/>
      <c r="G58" s="69"/>
      <c r="H58" s="69"/>
      <c r="I58" s="69"/>
      <c r="J58" s="69"/>
      <c r="K58" s="70"/>
    </row>
    <row r="59" spans="2:11" ht="39.75" customHeight="1" thickBot="1" x14ac:dyDescent="0.3">
      <c r="B59" s="72"/>
      <c r="C59" s="35" t="s">
        <v>0</v>
      </c>
      <c r="D59" s="36" t="s">
        <v>1</v>
      </c>
      <c r="E59" s="36" t="s">
        <v>2</v>
      </c>
      <c r="F59" s="36" t="s">
        <v>3</v>
      </c>
      <c r="G59" s="35" t="s">
        <v>4</v>
      </c>
      <c r="H59" s="36" t="s">
        <v>5</v>
      </c>
      <c r="I59" s="36" t="s">
        <v>6</v>
      </c>
      <c r="J59" s="36" t="s">
        <v>7</v>
      </c>
      <c r="K59" s="34" t="s">
        <v>8</v>
      </c>
    </row>
    <row r="60" spans="2:11" x14ac:dyDescent="0.25">
      <c r="B60" s="18">
        <v>1</v>
      </c>
      <c r="C60" s="20">
        <f>C43*C$55</f>
        <v>6.2022294752283255E-2</v>
      </c>
      <c r="D60" s="21">
        <f>D43*D$55</f>
        <v>4.8181721818470913E-2</v>
      </c>
      <c r="E60" s="20">
        <f t="shared" ref="E60:K60" si="13">E43*E$55</f>
        <v>6.4242295757961212E-2</v>
      </c>
      <c r="F60" s="21">
        <f t="shared" si="13"/>
        <v>4.5006706498939744E-2</v>
      </c>
      <c r="G60" s="20">
        <f t="shared" si="13"/>
        <v>1.3225326680969237E-2</v>
      </c>
      <c r="H60" s="21">
        <f t="shared" si="13"/>
        <v>1.0039229643167866E-2</v>
      </c>
      <c r="I60" s="20">
        <f t="shared" si="13"/>
        <v>1.2244273267299524E-2</v>
      </c>
      <c r="J60" s="21">
        <f t="shared" si="13"/>
        <v>2.5104502937139284E-2</v>
      </c>
      <c r="K60" s="22">
        <f t="shared" si="13"/>
        <v>6.0911382742982551E-2</v>
      </c>
    </row>
    <row r="61" spans="2:11" x14ac:dyDescent="0.25">
      <c r="B61" s="15">
        <v>2</v>
      </c>
      <c r="C61" s="23">
        <f t="shared" ref="C61:K61" si="14">C44*C$55</f>
        <v>2.8337772602336317E-2</v>
      </c>
      <c r="D61" s="24">
        <f t="shared" si="14"/>
        <v>3.8545377454776729E-2</v>
      </c>
      <c r="E61" s="23">
        <f t="shared" si="14"/>
        <v>5.1393836606368974E-2</v>
      </c>
      <c r="F61" s="24">
        <f t="shared" si="14"/>
        <v>3.6005365199151797E-2</v>
      </c>
      <c r="G61" s="23">
        <f t="shared" si="14"/>
        <v>2.6450653361938473E-2</v>
      </c>
      <c r="H61" s="24">
        <f t="shared" si="14"/>
        <v>3.0117688929503603E-2</v>
      </c>
      <c r="I61" s="23">
        <f t="shared" si="14"/>
        <v>2.4488546534599049E-2</v>
      </c>
      <c r="J61" s="24">
        <f t="shared" si="14"/>
        <v>6.903738307713303E-2</v>
      </c>
      <c r="K61" s="25">
        <f t="shared" si="14"/>
        <v>4.8729106194386043E-2</v>
      </c>
    </row>
    <row r="62" spans="2:11" x14ac:dyDescent="0.25">
      <c r="B62" s="15">
        <v>3</v>
      </c>
      <c r="C62" s="23">
        <f t="shared" ref="C62:K62" si="15">C45*C$55</f>
        <v>2.6733747738053128E-2</v>
      </c>
      <c r="D62" s="24">
        <f t="shared" si="15"/>
        <v>2.8909033091082548E-2</v>
      </c>
      <c r="E62" s="23">
        <f t="shared" si="15"/>
        <v>3.8545377454776736E-2</v>
      </c>
      <c r="F62" s="24">
        <f t="shared" si="15"/>
        <v>2.7004023899363846E-2</v>
      </c>
      <c r="G62" s="23">
        <f t="shared" si="15"/>
        <v>3.9675980042907712E-2</v>
      </c>
      <c r="H62" s="24">
        <f t="shared" si="15"/>
        <v>3.0117688929503603E-2</v>
      </c>
      <c r="I62" s="23">
        <f t="shared" si="15"/>
        <v>3.6732819801898575E-2</v>
      </c>
      <c r="J62" s="24">
        <f t="shared" si="15"/>
        <v>6.903738307713303E-2</v>
      </c>
      <c r="K62" s="25">
        <f t="shared" si="15"/>
        <v>4.8729106194386043E-2</v>
      </c>
    </row>
    <row r="63" spans="2:11" x14ac:dyDescent="0.25">
      <c r="B63" s="15">
        <v>4</v>
      </c>
      <c r="C63" s="23">
        <f t="shared" ref="C63:K63" si="16">C46*C$55</f>
        <v>7.3785143757026633E-2</v>
      </c>
      <c r="D63" s="24">
        <f t="shared" si="16"/>
        <v>3.8545377454776729E-2</v>
      </c>
      <c r="E63" s="23">
        <f t="shared" si="16"/>
        <v>5.1393836606368974E-2</v>
      </c>
      <c r="F63" s="24">
        <f t="shared" si="16"/>
        <v>3.6005365199151797E-2</v>
      </c>
      <c r="G63" s="23">
        <f t="shared" si="16"/>
        <v>2.6450653361938473E-2</v>
      </c>
      <c r="H63" s="24">
        <f t="shared" si="16"/>
        <v>2.0078459286335733E-2</v>
      </c>
      <c r="I63" s="23">
        <f t="shared" si="16"/>
        <v>3.6732819801898575E-2</v>
      </c>
      <c r="J63" s="24">
        <f t="shared" si="16"/>
        <v>1.2552251468569642E-2</v>
      </c>
      <c r="K63" s="25">
        <f t="shared" si="16"/>
        <v>4.8729106194386043E-2</v>
      </c>
    </row>
    <row r="64" spans="2:11" x14ac:dyDescent="0.25">
      <c r="B64" s="15">
        <v>5</v>
      </c>
      <c r="C64" s="23">
        <f t="shared" ref="C64:K64" si="17">C47*C$55</f>
        <v>4.0635296561840756E-2</v>
      </c>
      <c r="D64" s="24">
        <f t="shared" si="17"/>
        <v>2.8909033091082548E-2</v>
      </c>
      <c r="E64" s="23">
        <f t="shared" si="17"/>
        <v>3.8545377454776736E-2</v>
      </c>
      <c r="F64" s="24">
        <f t="shared" si="17"/>
        <v>2.7004023899363846E-2</v>
      </c>
      <c r="G64" s="23">
        <f t="shared" si="17"/>
        <v>3.9675980042907712E-2</v>
      </c>
      <c r="H64" s="24">
        <f t="shared" si="17"/>
        <v>5.0196148215839335E-2</v>
      </c>
      <c r="I64" s="23">
        <f t="shared" si="17"/>
        <v>4.8977093069198098E-2</v>
      </c>
      <c r="J64" s="24">
        <f t="shared" si="17"/>
        <v>3.1380628671424105E-2</v>
      </c>
      <c r="K64" s="25">
        <f t="shared" si="17"/>
        <v>3.6546829645789529E-2</v>
      </c>
    </row>
    <row r="65" spans="2:14" x14ac:dyDescent="0.25">
      <c r="B65" s="15">
        <v>6</v>
      </c>
      <c r="C65" s="23">
        <f t="shared" ref="C65:K65" si="18">C48*C$55</f>
        <v>2.6199072783292067E-2</v>
      </c>
      <c r="D65" s="24">
        <f t="shared" si="18"/>
        <v>9.6363443636941822E-3</v>
      </c>
      <c r="E65" s="23">
        <f t="shared" si="18"/>
        <v>1.2848459151592244E-2</v>
      </c>
      <c r="F65" s="24">
        <f t="shared" si="18"/>
        <v>2.7004023899363846E-2</v>
      </c>
      <c r="G65" s="23">
        <f t="shared" si="18"/>
        <v>6.6126633404846188E-2</v>
      </c>
      <c r="H65" s="24">
        <f t="shared" si="18"/>
        <v>3.0117688929503603E-2</v>
      </c>
      <c r="I65" s="23">
        <f t="shared" si="18"/>
        <v>6.1221366336497628E-2</v>
      </c>
      <c r="J65" s="24">
        <f t="shared" si="18"/>
        <v>3.7656754405708925E-2</v>
      </c>
      <c r="K65" s="25">
        <f t="shared" si="18"/>
        <v>2.4364553097193022E-2</v>
      </c>
    </row>
    <row r="66" spans="2:14" x14ac:dyDescent="0.25">
      <c r="B66" s="15">
        <v>7</v>
      </c>
      <c r="C66" s="23">
        <f t="shared" ref="C66:K66" si="19">C49*C$55</f>
        <v>2.7803097647575253E-2</v>
      </c>
      <c r="D66" s="24">
        <f t="shared" si="19"/>
        <v>1.9272688727388364E-2</v>
      </c>
      <c r="E66" s="23">
        <f t="shared" si="19"/>
        <v>2.5696918303184487E-2</v>
      </c>
      <c r="F66" s="24">
        <f t="shared" si="19"/>
        <v>2.7004023899363846E-2</v>
      </c>
      <c r="G66" s="23">
        <f t="shared" si="19"/>
        <v>5.2901306723876947E-2</v>
      </c>
      <c r="H66" s="24">
        <f t="shared" si="19"/>
        <v>3.0117688929503603E-2</v>
      </c>
      <c r="I66" s="23">
        <f t="shared" si="19"/>
        <v>6.1221366336497628E-2</v>
      </c>
      <c r="J66" s="24">
        <f t="shared" si="19"/>
        <v>3.1380628671424105E-2</v>
      </c>
      <c r="K66" s="25">
        <f t="shared" si="19"/>
        <v>2.4364553097193022E-2</v>
      </c>
    </row>
    <row r="67" spans="2:14" ht="20.25" thickBot="1" x14ac:dyDescent="0.3">
      <c r="B67" s="16">
        <v>8</v>
      </c>
      <c r="C67" s="26">
        <f t="shared" ref="C67:K67" si="20">C50*C$55</f>
        <v>2.7803097647575253E-2</v>
      </c>
      <c r="D67" s="27">
        <f t="shared" si="20"/>
        <v>2.8909033091082548E-2</v>
      </c>
      <c r="E67" s="26">
        <f t="shared" si="20"/>
        <v>3.8545377454776736E-2</v>
      </c>
      <c r="F67" s="27">
        <f t="shared" si="20"/>
        <v>2.7004023899363846E-2</v>
      </c>
      <c r="G67" s="26">
        <f t="shared" si="20"/>
        <v>5.2901306723876947E-2</v>
      </c>
      <c r="H67" s="27">
        <f t="shared" si="20"/>
        <v>4.0156918572671466E-2</v>
      </c>
      <c r="I67" s="26">
        <f t="shared" si="20"/>
        <v>3.6732819801898575E-2</v>
      </c>
      <c r="J67" s="27">
        <f t="shared" si="20"/>
        <v>3.1380628671424105E-2</v>
      </c>
      <c r="K67" s="28">
        <f t="shared" si="20"/>
        <v>3.6546829645789529E-2</v>
      </c>
    </row>
    <row r="69" spans="2:14" ht="20.25" thickBot="1" x14ac:dyDescent="0.3"/>
    <row r="70" spans="2:14" ht="21" thickBot="1" x14ac:dyDescent="0.3">
      <c r="B70" s="73" t="s">
        <v>19</v>
      </c>
      <c r="C70" s="69"/>
      <c r="D70" s="69"/>
      <c r="E70" s="69"/>
      <c r="F70" s="69"/>
      <c r="G70" s="69"/>
      <c r="H70" s="69"/>
      <c r="I70" s="69"/>
      <c r="J70" s="69"/>
      <c r="K70" s="70"/>
    </row>
    <row r="71" spans="2:14" ht="21" thickBot="1" x14ac:dyDescent="0.3">
      <c r="B71" s="84" t="s">
        <v>29</v>
      </c>
      <c r="C71" s="69" t="s">
        <v>26</v>
      </c>
      <c r="D71" s="69"/>
      <c r="E71" s="69"/>
      <c r="F71" s="69"/>
      <c r="G71" s="69"/>
      <c r="H71" s="69"/>
      <c r="I71" s="69"/>
      <c r="J71" s="69"/>
      <c r="K71" s="70"/>
    </row>
    <row r="72" spans="2:14" ht="55.5" customHeight="1" thickBot="1" x14ac:dyDescent="0.3">
      <c r="B72" s="85"/>
      <c r="C72" s="35" t="s">
        <v>0</v>
      </c>
      <c r="D72" s="36" t="s">
        <v>1</v>
      </c>
      <c r="E72" s="36" t="s">
        <v>2</v>
      </c>
      <c r="F72" s="36" t="s">
        <v>3</v>
      </c>
      <c r="G72" s="35" t="s">
        <v>4</v>
      </c>
      <c r="H72" s="36" t="s">
        <v>5</v>
      </c>
      <c r="I72" s="36" t="s">
        <v>6</v>
      </c>
      <c r="J72" s="36" t="s">
        <v>7</v>
      </c>
      <c r="K72" s="34" t="s">
        <v>8</v>
      </c>
    </row>
    <row r="73" spans="2:14" ht="20.25" thickBot="1" x14ac:dyDescent="0.3">
      <c r="B73" s="39" t="s">
        <v>20</v>
      </c>
      <c r="C73" s="45">
        <f>MIN(C60:C67)</f>
        <v>2.6199072783292067E-2</v>
      </c>
      <c r="D73" s="46">
        <f>MAX(D60:D67)</f>
        <v>4.8181721818470913E-2</v>
      </c>
      <c r="E73" s="47">
        <f t="shared" ref="E73:F73" si="21">MAX(E60:E67)</f>
        <v>6.4242295757961212E-2</v>
      </c>
      <c r="F73" s="46">
        <f t="shared" si="21"/>
        <v>4.5006706498939744E-2</v>
      </c>
      <c r="G73" s="47">
        <f>MIN(G60:G67)</f>
        <v>1.3225326680969237E-2</v>
      </c>
      <c r="H73" s="46">
        <f>MAX(H60:H67)</f>
        <v>5.0196148215839335E-2</v>
      </c>
      <c r="I73" s="47">
        <f t="shared" ref="I73:J73" si="22">MAX(I60:I67)</f>
        <v>6.1221366336497628E-2</v>
      </c>
      <c r="J73" s="46">
        <f t="shared" si="22"/>
        <v>6.903738307713303E-2</v>
      </c>
      <c r="K73" s="48">
        <f>MIN(K60:K67)</f>
        <v>2.4364553097193022E-2</v>
      </c>
    </row>
    <row r="74" spans="2:14" ht="20.25" thickBot="1" x14ac:dyDescent="0.3">
      <c r="B74" s="40" t="s">
        <v>21</v>
      </c>
      <c r="C74" s="41">
        <f>MAX(C60:C67)</f>
        <v>7.3785143757026633E-2</v>
      </c>
      <c r="D74" s="42">
        <f>MIN(D60:D67)</f>
        <v>9.6363443636941822E-3</v>
      </c>
      <c r="E74" s="43">
        <f t="shared" ref="E74:J74" si="23">MIN(E60:E67)</f>
        <v>1.2848459151592244E-2</v>
      </c>
      <c r="F74" s="42">
        <f t="shared" si="23"/>
        <v>2.7004023899363846E-2</v>
      </c>
      <c r="G74" s="43">
        <f>MAX(G60:G67)</f>
        <v>6.6126633404846188E-2</v>
      </c>
      <c r="H74" s="42">
        <f t="shared" si="23"/>
        <v>1.0039229643167866E-2</v>
      </c>
      <c r="I74" s="43">
        <f t="shared" si="23"/>
        <v>1.2244273267299524E-2</v>
      </c>
      <c r="J74" s="42">
        <f t="shared" si="23"/>
        <v>1.2552251468569642E-2</v>
      </c>
      <c r="K74" s="44">
        <f>MAX(K60:K67)</f>
        <v>6.0911382742982551E-2</v>
      </c>
    </row>
    <row r="76" spans="2:14" ht="20.25" thickBot="1" x14ac:dyDescent="0.3"/>
    <row r="77" spans="2:14" ht="21" thickBot="1" x14ac:dyDescent="0.3">
      <c r="B77" s="19" t="s">
        <v>25</v>
      </c>
      <c r="C77" s="57" t="s">
        <v>22</v>
      </c>
      <c r="D77" s="57" t="s">
        <v>23</v>
      </c>
      <c r="E77" s="57" t="s">
        <v>30</v>
      </c>
      <c r="L77" s="60" t="s">
        <v>25</v>
      </c>
      <c r="M77" s="61" t="s">
        <v>30</v>
      </c>
      <c r="N77" s="61" t="s">
        <v>33</v>
      </c>
    </row>
    <row r="78" spans="2:14" ht="20.25" x14ac:dyDescent="0.25">
      <c r="B78" s="53">
        <v>1</v>
      </c>
      <c r="C78" s="38">
        <f>SQRT(POWER((C60-$C$73),2)+POWER((D60-$D$73),2)+POWER((E60-$E$73),2)+POWER((F60-$F$73),2)+POWER((G60-$G$73),2)+POWER((H60-$H$73),2)+POWER((I60-$I$73),2)+POWER((J60-$J$73),2)+POWER((K60-$K$73),2))</f>
        <v>9.252246052475091E-2</v>
      </c>
      <c r="D78" s="38">
        <f t="shared" ref="D78:D85" si="24">SQRT(POWER((C60-$C$74),2)+POWER((D60-$D$74),2)+POWER((E60-$E$74),2)+POWER((F60-$F$74),2)+POWER((G60-$G$74),2)+POWER((H60-$H$74),2)+POWER((I60-$I$74),2)+POWER((J60-$J$74),2)+POWER((K60-$K$74),2))</f>
        <v>8.686564931989367E-2</v>
      </c>
      <c r="E78" s="4">
        <f t="shared" ref="E78:E85" si="25">D78/(D78+C78)</f>
        <v>0.48423303749129132</v>
      </c>
      <c r="J78" s="2"/>
      <c r="L78" s="58">
        <v>2</v>
      </c>
      <c r="M78" s="62">
        <v>0.65062555072679418</v>
      </c>
      <c r="N78" s="62">
        <v>1</v>
      </c>
    </row>
    <row r="79" spans="2:14" ht="21" thickBot="1" x14ac:dyDescent="0.3">
      <c r="B79" s="54">
        <v>2</v>
      </c>
      <c r="C79" s="51">
        <f>SQRT(POWER((C61-$C$73),2)+POWER((D61-$D$73),2)+POWER((E61-$E$73),2)+POWER((F61-$F$73),2)+POWER((G61-$G$73),2)+POWER((H61-$H$73),2)+POWER((I61-$I$73),2)+POWER((J61-$J$73),2)+POWER((K61-$K$73),2))</f>
        <v>5.3521262211696501E-2</v>
      </c>
      <c r="D79" s="51">
        <f t="shared" si="24"/>
        <v>9.9670427458327535E-2</v>
      </c>
      <c r="E79" s="52">
        <f t="shared" si="25"/>
        <v>0.65062555072679418</v>
      </c>
      <c r="J79" s="2"/>
      <c r="L79" s="55">
        <v>3</v>
      </c>
      <c r="M79" s="63">
        <v>0.6010099471018221</v>
      </c>
      <c r="N79" s="63">
        <v>2</v>
      </c>
    </row>
    <row r="80" spans="2:14" ht="20.25" x14ac:dyDescent="0.25">
      <c r="B80" s="55">
        <v>3</v>
      </c>
      <c r="C80" s="37">
        <f t="shared" ref="C80:C85" si="26">SQRT(POWER((C62-$C$73),2)+POWER((D62-$D$73),2)+POWER((E62-$E$73),2)+POWER((F62-$F$73),2)+POWER((G62-$G$73),2)+POWER((H62-$H$73),2)+POWER((I62-$I$73),2)+POWER((J62-$J$73),2)+POWER((K62-$K$73),2))</f>
        <v>6.0433869218686403E-2</v>
      </c>
      <c r="D80" s="37">
        <f t="shared" si="24"/>
        <v>9.1033238243536735E-2</v>
      </c>
      <c r="E80" s="3">
        <f t="shared" si="25"/>
        <v>0.6010099471018221</v>
      </c>
      <c r="H80" s="80" t="s">
        <v>31</v>
      </c>
      <c r="I80" s="81"/>
      <c r="J80" s="2"/>
      <c r="L80" s="54">
        <v>5</v>
      </c>
      <c r="M80" s="64">
        <v>0.56546705880447468</v>
      </c>
      <c r="N80" s="64">
        <v>3</v>
      </c>
    </row>
    <row r="81" spans="2:14" ht="21" thickBot="1" x14ac:dyDescent="0.3">
      <c r="B81" s="54">
        <v>4</v>
      </c>
      <c r="C81" s="51">
        <f t="shared" si="26"/>
        <v>8.9829144687517737E-2</v>
      </c>
      <c r="D81" s="51">
        <f t="shared" si="24"/>
        <v>6.9466313851139119E-2</v>
      </c>
      <c r="E81" s="52">
        <f t="shared" si="25"/>
        <v>0.43608471006272576</v>
      </c>
      <c r="H81" s="82" t="s">
        <v>32</v>
      </c>
      <c r="I81" s="83"/>
      <c r="J81" s="2"/>
      <c r="L81" s="55">
        <v>7</v>
      </c>
      <c r="M81" s="63">
        <v>0.51905592070296402</v>
      </c>
      <c r="N81" s="63">
        <v>4</v>
      </c>
    </row>
    <row r="82" spans="2:14" ht="20.25" x14ac:dyDescent="0.25">
      <c r="B82" s="55">
        <v>5</v>
      </c>
      <c r="C82" s="37">
        <f t="shared" si="26"/>
        <v>6.3089361894259496E-2</v>
      </c>
      <c r="D82" s="37">
        <f t="shared" si="24"/>
        <v>8.2099543049707457E-2</v>
      </c>
      <c r="E82" s="3">
        <f t="shared" si="25"/>
        <v>0.56546705880447468</v>
      </c>
      <c r="J82" s="2"/>
      <c r="L82" s="54">
        <v>8</v>
      </c>
      <c r="M82" s="64">
        <v>0.5131382188009761</v>
      </c>
      <c r="N82" s="64">
        <v>5</v>
      </c>
    </row>
    <row r="83" spans="2:14" ht="20.25" x14ac:dyDescent="0.25">
      <c r="B83" s="54">
        <v>6</v>
      </c>
      <c r="C83" s="51">
        <f t="shared" si="26"/>
        <v>9.2938720570357486E-2</v>
      </c>
      <c r="D83" s="51">
        <f t="shared" si="24"/>
        <v>8.3858459015286185E-2</v>
      </c>
      <c r="E83" s="52">
        <f t="shared" si="25"/>
        <v>0.47432011761626358</v>
      </c>
      <c r="J83" s="2"/>
      <c r="L83" s="55">
        <v>1</v>
      </c>
      <c r="M83" s="63">
        <v>0.48423303749129132</v>
      </c>
      <c r="N83" s="63">
        <v>6</v>
      </c>
    </row>
    <row r="84" spans="2:14" ht="20.25" x14ac:dyDescent="0.25">
      <c r="B84" s="55">
        <v>7</v>
      </c>
      <c r="C84" s="37">
        <f t="shared" si="26"/>
        <v>7.7739995279064417E-2</v>
      </c>
      <c r="D84" s="37">
        <f t="shared" si="24"/>
        <v>8.3900408721109154E-2</v>
      </c>
      <c r="E84" s="3">
        <f t="shared" si="25"/>
        <v>0.51905592070296402</v>
      </c>
      <c r="J84" s="2"/>
      <c r="L84" s="54">
        <v>6</v>
      </c>
      <c r="M84" s="64">
        <v>0.47432011761626358</v>
      </c>
      <c r="N84" s="64">
        <v>7</v>
      </c>
    </row>
    <row r="85" spans="2:14" ht="21" thickBot="1" x14ac:dyDescent="0.3">
      <c r="B85" s="56">
        <v>8</v>
      </c>
      <c r="C85" s="49">
        <f t="shared" si="26"/>
        <v>7.2107801710069558E-2</v>
      </c>
      <c r="D85" s="49">
        <f t="shared" si="24"/>
        <v>7.5999534898865559E-2</v>
      </c>
      <c r="E85" s="50">
        <f t="shared" si="25"/>
        <v>0.5131382188009761</v>
      </c>
      <c r="J85" s="2"/>
      <c r="L85" s="59">
        <v>4</v>
      </c>
      <c r="M85" s="65">
        <v>0.43608471006272576</v>
      </c>
      <c r="N85" s="65">
        <v>8</v>
      </c>
    </row>
  </sheetData>
  <sortState xmlns:xlrd2="http://schemas.microsoft.com/office/spreadsheetml/2017/richdata2" ref="L78:M85">
    <sortCondition descending="1" ref="M77:M85"/>
  </sortState>
  <mergeCells count="18">
    <mergeCell ref="H80:I80"/>
    <mergeCell ref="H81:I81"/>
    <mergeCell ref="C71:K71"/>
    <mergeCell ref="B71:B72"/>
    <mergeCell ref="B70:K70"/>
    <mergeCell ref="C41:K41"/>
    <mergeCell ref="B41:B42"/>
    <mergeCell ref="C58:K58"/>
    <mergeCell ref="B58:B59"/>
    <mergeCell ref="C52:K52"/>
    <mergeCell ref="B57:K57"/>
    <mergeCell ref="B4:K4"/>
    <mergeCell ref="B17:K17"/>
    <mergeCell ref="B40:K40"/>
    <mergeCell ref="C5:K5"/>
    <mergeCell ref="B5:B6"/>
    <mergeCell ref="C18:K18"/>
    <mergeCell ref="B18:B19"/>
  </mergeCells>
  <pageMargins left="0.7" right="0.7" top="0.75" bottom="0.75" header="0.3" footer="0.3"/>
  <pageSetup orientation="portrait" r:id="rId1"/>
  <ignoredErrors>
    <ignoredError sqref="G73:G7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E5EC0-D53C-49C8-AB2D-86A13D6DDAC5}">
  <dimension ref="P8:U27"/>
  <sheetViews>
    <sheetView topLeftCell="D7" workbookViewId="0">
      <selection activeCell="L11" sqref="L11"/>
    </sheetView>
  </sheetViews>
  <sheetFormatPr defaultRowHeight="15" x14ac:dyDescent="0.25"/>
  <cols>
    <col min="16" max="21" width="11.42578125" customWidth="1"/>
  </cols>
  <sheetData>
    <row r="8" spans="16:21" x14ac:dyDescent="0.25">
      <c r="P8" s="68" t="s">
        <v>25</v>
      </c>
      <c r="Q8" s="68" t="s">
        <v>0</v>
      </c>
      <c r="R8" s="68" t="s">
        <v>1</v>
      </c>
      <c r="S8" s="68" t="s">
        <v>2</v>
      </c>
      <c r="T8" s="68" t="s">
        <v>3</v>
      </c>
      <c r="U8" s="68" t="s">
        <v>4</v>
      </c>
    </row>
    <row r="9" spans="16:21" x14ac:dyDescent="0.25">
      <c r="P9" s="68">
        <v>1</v>
      </c>
      <c r="Q9" s="67">
        <v>6.2022294752283255E-2</v>
      </c>
      <c r="R9" s="67">
        <v>4.8181721818470913E-2</v>
      </c>
      <c r="S9" s="67">
        <v>6.4242295757961212E-2</v>
      </c>
      <c r="T9" s="67">
        <v>4.5006706498939744E-2</v>
      </c>
      <c r="U9" s="67">
        <v>1.3225326680969237E-2</v>
      </c>
    </row>
    <row r="10" spans="16:21" x14ac:dyDescent="0.25">
      <c r="P10" s="68">
        <v>2</v>
      </c>
      <c r="Q10" s="67">
        <v>2.8337772602336317E-2</v>
      </c>
      <c r="R10" s="67">
        <v>3.8545377454776729E-2</v>
      </c>
      <c r="S10" s="67">
        <v>5.1393836606368974E-2</v>
      </c>
      <c r="T10" s="67">
        <v>3.6005365199151797E-2</v>
      </c>
      <c r="U10" s="67">
        <v>2.6450653361938473E-2</v>
      </c>
    </row>
    <row r="11" spans="16:21" x14ac:dyDescent="0.25">
      <c r="P11" s="68">
        <v>3</v>
      </c>
      <c r="Q11" s="67">
        <v>2.6733747738053128E-2</v>
      </c>
      <c r="R11" s="67">
        <v>2.8909033091082548E-2</v>
      </c>
      <c r="S11" s="67">
        <v>3.8545377454776736E-2</v>
      </c>
      <c r="T11" s="67">
        <v>2.7004023899363846E-2</v>
      </c>
      <c r="U11" s="67">
        <v>3.9675980042907712E-2</v>
      </c>
    </row>
    <row r="12" spans="16:21" x14ac:dyDescent="0.25">
      <c r="P12" s="68">
        <v>4</v>
      </c>
      <c r="Q12" s="67">
        <v>7.3785143757026633E-2</v>
      </c>
      <c r="R12" s="67">
        <v>3.8545377454776729E-2</v>
      </c>
      <c r="S12" s="67">
        <v>5.1393836606368974E-2</v>
      </c>
      <c r="T12" s="67">
        <v>3.6005365199151797E-2</v>
      </c>
      <c r="U12" s="67">
        <v>2.6450653361938473E-2</v>
      </c>
    </row>
    <row r="13" spans="16:21" x14ac:dyDescent="0.25">
      <c r="P13" s="68">
        <v>5</v>
      </c>
      <c r="Q13" s="67">
        <v>4.0635296561840756E-2</v>
      </c>
      <c r="R13" s="67">
        <v>2.8909033091082548E-2</v>
      </c>
      <c r="S13" s="67">
        <v>3.8545377454776736E-2</v>
      </c>
      <c r="T13" s="67">
        <v>2.7004023899363846E-2</v>
      </c>
      <c r="U13" s="67">
        <v>3.9675980042907712E-2</v>
      </c>
    </row>
    <row r="16" spans="16:21" x14ac:dyDescent="0.25">
      <c r="P16" s="86" t="s">
        <v>29</v>
      </c>
      <c r="Q16" s="89" t="s">
        <v>19</v>
      </c>
      <c r="R16" s="89"/>
      <c r="S16" s="89"/>
      <c r="T16" s="89"/>
      <c r="U16" s="89"/>
    </row>
    <row r="17" spans="16:21" x14ac:dyDescent="0.25">
      <c r="P17" s="87"/>
      <c r="Q17" s="89" t="s">
        <v>26</v>
      </c>
      <c r="R17" s="89"/>
      <c r="S17" s="89"/>
      <c r="T17" s="89"/>
      <c r="U17" s="89"/>
    </row>
    <row r="18" spans="16:21" x14ac:dyDescent="0.25">
      <c r="P18" s="88"/>
      <c r="Q18" s="66" t="s">
        <v>0</v>
      </c>
      <c r="R18" s="66" t="s">
        <v>1</v>
      </c>
      <c r="S18" s="66" t="s">
        <v>2</v>
      </c>
      <c r="T18" s="66" t="s">
        <v>3</v>
      </c>
      <c r="U18" s="66" t="s">
        <v>4</v>
      </c>
    </row>
    <row r="19" spans="16:21" x14ac:dyDescent="0.25">
      <c r="P19" s="66" t="s">
        <v>20</v>
      </c>
      <c r="Q19" s="67">
        <f>MIN(Q9:Q13)</f>
        <v>2.6733747738053128E-2</v>
      </c>
      <c r="R19" s="67">
        <f>MAX(R9:R13)</f>
        <v>4.8181721818470913E-2</v>
      </c>
      <c r="S19" s="67">
        <f t="shared" ref="S19:T19" si="0">MAX(S9:S13)</f>
        <v>6.4242295757961212E-2</v>
      </c>
      <c r="T19" s="67">
        <f t="shared" si="0"/>
        <v>4.5006706498939744E-2</v>
      </c>
      <c r="U19" s="67">
        <f>MIN(U9:U13)</f>
        <v>1.3225326680969237E-2</v>
      </c>
    </row>
    <row r="20" spans="16:21" x14ac:dyDescent="0.25">
      <c r="P20" s="66" t="s">
        <v>21</v>
      </c>
      <c r="Q20" s="67">
        <f>MAX(Q9:Q13)</f>
        <v>7.3785143757026633E-2</v>
      </c>
      <c r="R20" s="67">
        <f>MIN(R9:R13)</f>
        <v>2.8909033091082548E-2</v>
      </c>
      <c r="S20" s="67">
        <f t="shared" ref="S20:T20" si="1">MIN(S9:S13)</f>
        <v>3.8545377454776736E-2</v>
      </c>
      <c r="T20" s="67">
        <f t="shared" si="1"/>
        <v>2.7004023899363846E-2</v>
      </c>
      <c r="U20" s="67">
        <f>MAX(U9:U13)</f>
        <v>3.9675980042907712E-2</v>
      </c>
    </row>
    <row r="22" spans="16:21" x14ac:dyDescent="0.25">
      <c r="P22" s="66"/>
      <c r="Q22" s="66" t="s">
        <v>22</v>
      </c>
      <c r="R22" s="66" t="s">
        <v>23</v>
      </c>
      <c r="S22" s="66" t="s">
        <v>34</v>
      </c>
    </row>
    <row r="23" spans="16:21" x14ac:dyDescent="0.25">
      <c r="P23" s="66">
        <v>1</v>
      </c>
      <c r="Q23" s="66">
        <f>SQRT(SUMSQ(Q9-$Q$19,R9-$R$19,S9-$S$19,T9-$T$19,U9-$U$19))</f>
        <v>3.5288547014230127E-2</v>
      </c>
      <c r="R23" s="66">
        <f>SQRT(SUMSQ(Q9-$Q$20,R9-$R$20,S9-$S$20,T9-$T$20,U9-$U$20))</f>
        <v>4.6838727585473881E-2</v>
      </c>
      <c r="S23" s="66">
        <f>R23/(Q23+R23)</f>
        <v>0.57031878646613088</v>
      </c>
    </row>
    <row r="24" spans="16:21" x14ac:dyDescent="0.25">
      <c r="P24" s="66">
        <v>2</v>
      </c>
      <c r="Q24" s="66">
        <f t="shared" ref="Q24:Q27" si="2">SQRT(SUMSQ(Q10-$Q$19,R10-$R$19,S10-$S$19,T10-$T$19,U10-$U$19))</f>
        <v>2.2725499819469291E-2</v>
      </c>
      <c r="R24" s="66">
        <f t="shared" ref="R24:R27" si="3">SQRT(SUMSQ(Q10-$Q$20,R10-$R$20,S10-$S$20,T10-$T$20,U10-$U$20))</f>
        <v>5.0787193180482401E-2</v>
      </c>
      <c r="S24" s="66">
        <f t="shared" ref="S24:S27" si="4">R24/(Q24+R24)</f>
        <v>0.69086291234788222</v>
      </c>
    </row>
    <row r="25" spans="16:21" x14ac:dyDescent="0.25">
      <c r="P25" s="66">
        <v>3</v>
      </c>
      <c r="Q25" s="66">
        <f t="shared" si="2"/>
        <v>4.5337642033059462E-2</v>
      </c>
      <c r="R25" s="66">
        <f t="shared" si="3"/>
        <v>4.7051396018973506E-2</v>
      </c>
      <c r="S25" s="66">
        <f t="shared" si="4"/>
        <v>0.50927466083665074</v>
      </c>
    </row>
    <row r="26" spans="16:21" x14ac:dyDescent="0.25">
      <c r="P26" s="66">
        <v>4</v>
      </c>
      <c r="Q26" s="66">
        <f t="shared" si="2"/>
        <v>5.2227476615415144E-2</v>
      </c>
      <c r="R26" s="66">
        <f t="shared" si="3"/>
        <v>2.2668821016529731E-2</v>
      </c>
      <c r="S26" s="66">
        <f t="shared" si="4"/>
        <v>0.30266944739950663</v>
      </c>
    </row>
    <row r="27" spans="16:21" x14ac:dyDescent="0.25">
      <c r="P27" s="66">
        <v>5</v>
      </c>
      <c r="Q27" s="66">
        <f t="shared" si="2"/>
        <v>4.742103799810788E-2</v>
      </c>
      <c r="R27" s="66">
        <f t="shared" si="3"/>
        <v>3.3149847195185878E-2</v>
      </c>
      <c r="S27" s="66">
        <f t="shared" si="4"/>
        <v>0.41143704845314366</v>
      </c>
    </row>
  </sheetData>
  <mergeCells count="3">
    <mergeCell ref="P16:P18"/>
    <mergeCell ref="Q16:U16"/>
    <mergeCell ref="Q17:U17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TOPSIS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soheil vasighmehr</dc:creator>
  <cp:lastModifiedBy>soheil vasighmehr</cp:lastModifiedBy>
  <dcterms:created xsi:type="dcterms:W3CDTF">2015-06-05T18:17:20Z</dcterms:created>
  <dcterms:modified xsi:type="dcterms:W3CDTF">2024-09-06T12:30:45Z</dcterms:modified>
</cp:coreProperties>
</file>