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oly-Technic\Term 5\Statistical Quality Control\Project\New folder\Phase1\"/>
    </mc:Choice>
  </mc:AlternateContent>
  <xr:revisionPtr revIDLastSave="0" documentId="13_ncr:1_{30ED4057-9D70-43A8-AC1D-9B9D179F6E05}" xr6:coauthVersionLast="47" xr6:coauthVersionMax="47" xr10:uidLastSave="{00000000-0000-0000-0000-000000000000}"/>
  <bookViews>
    <workbookView xWindow="-120" yWindow="-120" windowWidth="20730" windowHeight="11160" xr2:uid="{11FA2CF7-81F3-4917-A3C1-48A918A8E723}"/>
  </bookViews>
  <sheets>
    <sheet name="Data" sheetId="4" r:id="rId1"/>
    <sheet name="X bar Plot1" sheetId="5" r:id="rId2"/>
    <sheet name="R bar Plot" sheetId="6" r:id="rId3"/>
    <sheet name="Sheet2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" i="4" l="1"/>
  <c r="M9" i="4"/>
  <c r="I13" i="4"/>
  <c r="J13" i="4"/>
  <c r="I3" i="4"/>
  <c r="J3" i="4"/>
  <c r="I4" i="4"/>
  <c r="J4" i="4"/>
  <c r="I5" i="4"/>
  <c r="J5" i="4"/>
  <c r="I6" i="4"/>
  <c r="J6" i="4"/>
  <c r="I7" i="4"/>
  <c r="J7" i="4"/>
  <c r="I8" i="4"/>
  <c r="J8" i="4"/>
  <c r="I9" i="4"/>
  <c r="J9" i="4"/>
  <c r="I10" i="4"/>
  <c r="J10" i="4"/>
  <c r="I11" i="4"/>
  <c r="J11" i="4"/>
  <c r="I12" i="4"/>
  <c r="J12" i="4"/>
  <c r="I14" i="4"/>
  <c r="J14" i="4"/>
  <c r="I15" i="4"/>
  <c r="J15" i="4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2" i="7"/>
  <c r="L4" i="7" s="1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2" i="7"/>
  <c r="L3" i="7" s="1"/>
  <c r="L7" i="7" l="1"/>
  <c r="L6" i="7"/>
  <c r="M8" i="4" l="1"/>
  <c r="T10" i="4"/>
  <c r="T15" i="4"/>
  <c r="T6" i="4"/>
  <c r="T8" i="4"/>
  <c r="T5" i="4"/>
  <c r="T14" i="4"/>
  <c r="T11" i="4"/>
  <c r="M10" i="4"/>
  <c r="T12" i="4"/>
  <c r="T7" i="4"/>
  <c r="T3" i="4"/>
  <c r="T13" i="4"/>
  <c r="T9" i="4"/>
  <c r="T4" i="4"/>
  <c r="P6" i="4"/>
  <c r="M15" i="4"/>
  <c r="P11" i="4"/>
  <c r="P4" i="4"/>
  <c r="M13" i="4"/>
  <c r="P7" i="4"/>
  <c r="P8" i="4"/>
  <c r="P13" i="4"/>
  <c r="P10" i="4"/>
  <c r="P5" i="4"/>
  <c r="P3" i="4"/>
  <c r="P9" i="4"/>
  <c r="P14" i="4"/>
  <c r="P15" i="4"/>
  <c r="P12" i="4"/>
  <c r="U3" i="4"/>
  <c r="U9" i="4" l="1"/>
  <c r="U7" i="4"/>
  <c r="U5" i="4"/>
  <c r="U4" i="4"/>
  <c r="U15" i="4"/>
  <c r="U14" i="4"/>
  <c r="U12" i="4"/>
  <c r="U10" i="4"/>
  <c r="U8" i="4"/>
  <c r="U6" i="4"/>
  <c r="U11" i="4"/>
  <c r="U13" i="4"/>
  <c r="Q5" i="4"/>
  <c r="O13" i="4"/>
  <c r="Q3" i="4"/>
  <c r="Q14" i="4"/>
  <c r="O3" i="4"/>
  <c r="Q15" i="4"/>
  <c r="Q10" i="4"/>
  <c r="Q6" i="4"/>
  <c r="Q12" i="4"/>
  <c r="O6" i="4"/>
  <c r="Q7" i="4"/>
  <c r="O12" i="4"/>
  <c r="O8" i="4"/>
  <c r="O4" i="4"/>
  <c r="O9" i="4"/>
  <c r="O5" i="4"/>
  <c r="O15" i="4"/>
  <c r="Q13" i="4"/>
  <c r="O11" i="4"/>
  <c r="O14" i="4"/>
  <c r="Q8" i="4"/>
  <c r="Q11" i="4"/>
  <c r="Q4" i="4"/>
  <c r="Q9" i="4"/>
  <c r="O10" i="4"/>
  <c r="O7" i="4"/>
  <c r="S7" i="4"/>
  <c r="S14" i="4"/>
  <c r="S3" i="4"/>
  <c r="S12" i="4"/>
  <c r="S13" i="4"/>
  <c r="S10" i="4"/>
  <c r="S8" i="4"/>
  <c r="S9" i="4"/>
  <c r="S6" i="4"/>
  <c r="S15" i="4"/>
  <c r="S5" i="4"/>
  <c r="S11" i="4"/>
  <c r="S4" i="4"/>
</calcChain>
</file>

<file path=xl/sharedStrings.xml><?xml version="1.0" encoding="utf-8"?>
<sst xmlns="http://schemas.openxmlformats.org/spreadsheetml/2006/main" count="27" uniqueCount="22">
  <si>
    <t>X bar</t>
  </si>
  <si>
    <t>R bar</t>
  </si>
  <si>
    <t>Average</t>
  </si>
  <si>
    <t>Range</t>
  </si>
  <si>
    <t>D3 for n=7</t>
  </si>
  <si>
    <t>D4 for n=7</t>
  </si>
  <si>
    <t>A2 for n=7</t>
  </si>
  <si>
    <t>D4* R bar</t>
  </si>
  <si>
    <t>D3 * R bar</t>
  </si>
  <si>
    <t>X bar + A2* R bar</t>
  </si>
  <si>
    <t>X bar - A2* R bar</t>
  </si>
  <si>
    <t>x bar</t>
  </si>
  <si>
    <t>r bar</t>
  </si>
  <si>
    <t>LCL</t>
  </si>
  <si>
    <t>CL</t>
  </si>
  <si>
    <t>UCL</t>
  </si>
  <si>
    <t>Observations</t>
  </si>
  <si>
    <t>Standard Devation</t>
  </si>
  <si>
    <t>X bar bar=</t>
  </si>
  <si>
    <t>S bar=</t>
  </si>
  <si>
    <t>LNTL=</t>
  </si>
  <si>
    <t>UNTL=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</si>
</sst>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/>
    <xf numFmtId="0" fontId="0" fillId="2" borderId="1" xfId="0" applyFill="1" applyBorder="1" applyAlignment="1">
      <alignment horizontal="center" vertical="center"/>
    </xf>
    <xf numFmtId="2" fontId="0" fillId="3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0" xfId="0" applyNumberFormat="1"/>
    <xf numFmtId="2" fontId="0" fillId="0" borderId="1" xfId="0" applyNumberFormat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Xbar-Spring-Phase1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953856916657132E-2"/>
          <c:y val="9.2527153742044371E-2"/>
          <c:w val="0.92453573856863458"/>
          <c:h val="0.8704594223697093"/>
        </c:manualLayout>
      </c:layout>
      <c:scatterChart>
        <c:scatterStyle val="lineMarker"/>
        <c:varyColors val="0"/>
        <c:ser>
          <c:idx val="0"/>
          <c:order val="0"/>
          <c:tx>
            <c:v>X bar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Data!$I$3:$I$54</c:f>
              <c:numCache>
                <c:formatCode>0.00</c:formatCode>
                <c:ptCount val="52"/>
                <c:pt idx="0">
                  <c:v>157</c:v>
                </c:pt>
                <c:pt idx="1">
                  <c:v>146.85714285714286</c:v>
                </c:pt>
                <c:pt idx="2">
                  <c:v>152.57142857142858</c:v>
                </c:pt>
                <c:pt idx="3">
                  <c:v>142.85714285714286</c:v>
                </c:pt>
                <c:pt idx="4">
                  <c:v>163.14285714285714</c:v>
                </c:pt>
                <c:pt idx="5">
                  <c:v>207.14285714285714</c:v>
                </c:pt>
                <c:pt idx="6">
                  <c:v>157.85714285714286</c:v>
                </c:pt>
                <c:pt idx="7">
                  <c:v>120.28571428571429</c:v>
                </c:pt>
                <c:pt idx="8">
                  <c:v>181.85714285714286</c:v>
                </c:pt>
                <c:pt idx="9">
                  <c:v>205.57142857142858</c:v>
                </c:pt>
                <c:pt idx="10">
                  <c:v>282.42857142857144</c:v>
                </c:pt>
                <c:pt idx="11">
                  <c:v>163.85714285714286</c:v>
                </c:pt>
                <c:pt idx="12">
                  <c:v>132.42857142857142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2C-46CC-89E0-28D33201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547040"/>
        <c:axId val="1694537888"/>
      </c:scatterChart>
      <c:scatterChart>
        <c:scatterStyle val="smoothMarker"/>
        <c:varyColors val="0"/>
        <c:ser>
          <c:idx val="1"/>
          <c:order val="1"/>
          <c:tx>
            <c:v>LCL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Data!$O$3:$O$54</c:f>
              <c:numCache>
                <c:formatCode>0.00</c:formatCode>
                <c:ptCount val="52"/>
                <c:pt idx="0">
                  <c:v>119.53324175824173</c:v>
                </c:pt>
                <c:pt idx="1">
                  <c:v>119.53324175824173</c:v>
                </c:pt>
                <c:pt idx="2">
                  <c:v>119.53324175824173</c:v>
                </c:pt>
                <c:pt idx="3">
                  <c:v>119.53324175824173</c:v>
                </c:pt>
                <c:pt idx="4">
                  <c:v>119.53324175824173</c:v>
                </c:pt>
                <c:pt idx="5">
                  <c:v>119.53324175824173</c:v>
                </c:pt>
                <c:pt idx="6">
                  <c:v>119.53324175824173</c:v>
                </c:pt>
                <c:pt idx="7">
                  <c:v>119.53324175824173</c:v>
                </c:pt>
                <c:pt idx="8">
                  <c:v>119.53324175824173</c:v>
                </c:pt>
                <c:pt idx="9">
                  <c:v>119.53324175824173</c:v>
                </c:pt>
                <c:pt idx="10">
                  <c:v>119.53324175824173</c:v>
                </c:pt>
                <c:pt idx="11">
                  <c:v>119.53324175824173</c:v>
                </c:pt>
                <c:pt idx="12">
                  <c:v>119.53324175824173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2C-46CC-89E0-28D3320111CB}"/>
            </c:ext>
          </c:extLst>
        </c:ser>
        <c:ser>
          <c:idx val="2"/>
          <c:order val="2"/>
          <c:tx>
            <c:v>CL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Data!$P$3:$P$54</c:f>
              <c:numCache>
                <c:formatCode>0.00</c:formatCode>
                <c:ptCount val="52"/>
                <c:pt idx="0">
                  <c:v>170.29670329670327</c:v>
                </c:pt>
                <c:pt idx="1">
                  <c:v>170.29670329670327</c:v>
                </c:pt>
                <c:pt idx="2">
                  <c:v>170.29670329670327</c:v>
                </c:pt>
                <c:pt idx="3">
                  <c:v>170.29670329670327</c:v>
                </c:pt>
                <c:pt idx="4">
                  <c:v>170.29670329670327</c:v>
                </c:pt>
                <c:pt idx="5">
                  <c:v>170.29670329670327</c:v>
                </c:pt>
                <c:pt idx="6">
                  <c:v>170.29670329670327</c:v>
                </c:pt>
                <c:pt idx="7">
                  <c:v>170.29670329670327</c:v>
                </c:pt>
                <c:pt idx="8">
                  <c:v>170.29670329670327</c:v>
                </c:pt>
                <c:pt idx="9">
                  <c:v>170.29670329670327</c:v>
                </c:pt>
                <c:pt idx="10">
                  <c:v>170.29670329670327</c:v>
                </c:pt>
                <c:pt idx="11">
                  <c:v>170.29670329670327</c:v>
                </c:pt>
                <c:pt idx="12">
                  <c:v>170.29670329670327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C2C-46CC-89E0-28D3320111CB}"/>
            </c:ext>
          </c:extLst>
        </c:ser>
        <c:ser>
          <c:idx val="3"/>
          <c:order val="3"/>
          <c:tx>
            <c:v>UCL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Data!$Q$3:$Q$54</c:f>
              <c:numCache>
                <c:formatCode>0.00</c:formatCode>
                <c:ptCount val="52"/>
                <c:pt idx="0">
                  <c:v>221.06016483516481</c:v>
                </c:pt>
                <c:pt idx="1">
                  <c:v>221.06016483516481</c:v>
                </c:pt>
                <c:pt idx="2">
                  <c:v>221.06016483516481</c:v>
                </c:pt>
                <c:pt idx="3">
                  <c:v>221.06016483516481</c:v>
                </c:pt>
                <c:pt idx="4">
                  <c:v>221.06016483516481</c:v>
                </c:pt>
                <c:pt idx="5">
                  <c:v>221.06016483516481</c:v>
                </c:pt>
                <c:pt idx="6">
                  <c:v>221.06016483516481</c:v>
                </c:pt>
                <c:pt idx="7">
                  <c:v>221.06016483516481</c:v>
                </c:pt>
                <c:pt idx="8">
                  <c:v>221.06016483516481</c:v>
                </c:pt>
                <c:pt idx="9">
                  <c:v>221.06016483516481</c:v>
                </c:pt>
                <c:pt idx="10">
                  <c:v>221.06016483516481</c:v>
                </c:pt>
                <c:pt idx="11">
                  <c:v>221.06016483516481</c:v>
                </c:pt>
                <c:pt idx="12">
                  <c:v>221.06016483516481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C2C-46CC-89E0-28D33201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547040"/>
        <c:axId val="1694537888"/>
      </c:scatterChart>
      <c:valAx>
        <c:axId val="1694547040"/>
        <c:scaling>
          <c:orientation val="minMax"/>
          <c:max val="13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537888"/>
        <c:crosses val="autoZero"/>
        <c:crossBetween val="midCat"/>
        <c:majorUnit val="1"/>
      </c:valAx>
      <c:valAx>
        <c:axId val="1694537888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547040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00466507983544"/>
          <c:y val="1.1620124830101455E-2"/>
          <c:w val="0.20818593888475942"/>
          <c:h val="7.19926292810554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R Chart-Spring-Phase1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422645222974206E-2"/>
          <c:y val="9.3922536024420869E-2"/>
          <c:w val="0.92306695026231744"/>
          <c:h val="0.85923166372712323"/>
        </c:manualLayout>
      </c:layout>
      <c:scatterChart>
        <c:scatterStyle val="smoothMarker"/>
        <c:varyColors val="0"/>
        <c:ser>
          <c:idx val="1"/>
          <c:order val="1"/>
          <c:tx>
            <c:v>LCL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Data!$S$3:$S$54</c:f>
              <c:numCache>
                <c:formatCode>0.00</c:formatCode>
                <c:ptCount val="52"/>
                <c:pt idx="0">
                  <c:v>9.2076923076923087</c:v>
                </c:pt>
                <c:pt idx="1">
                  <c:v>9.2076923076923087</c:v>
                </c:pt>
                <c:pt idx="2">
                  <c:v>9.2076923076923087</c:v>
                </c:pt>
                <c:pt idx="3">
                  <c:v>9.2076923076923087</c:v>
                </c:pt>
                <c:pt idx="4">
                  <c:v>9.2076923076923087</c:v>
                </c:pt>
                <c:pt idx="5">
                  <c:v>9.2076923076923087</c:v>
                </c:pt>
                <c:pt idx="6">
                  <c:v>9.2076923076923087</c:v>
                </c:pt>
                <c:pt idx="7">
                  <c:v>9.2076923076923087</c:v>
                </c:pt>
                <c:pt idx="8">
                  <c:v>9.2076923076923087</c:v>
                </c:pt>
                <c:pt idx="9">
                  <c:v>9.2076923076923087</c:v>
                </c:pt>
                <c:pt idx="10">
                  <c:v>9.2076923076923087</c:v>
                </c:pt>
                <c:pt idx="11">
                  <c:v>9.2076923076923087</c:v>
                </c:pt>
                <c:pt idx="12">
                  <c:v>9.2076923076923087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3E-4ACB-ABA8-DC42B40F913B}"/>
            </c:ext>
          </c:extLst>
        </c:ser>
        <c:ser>
          <c:idx val="2"/>
          <c:order val="2"/>
          <c:tx>
            <c:v>UCL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Data!$U$3:$U$54</c:f>
              <c:numCache>
                <c:formatCode>0.00</c:formatCode>
                <c:ptCount val="52"/>
                <c:pt idx="0">
                  <c:v>233.1</c:v>
                </c:pt>
                <c:pt idx="1">
                  <c:v>233.1</c:v>
                </c:pt>
                <c:pt idx="2">
                  <c:v>233.1</c:v>
                </c:pt>
                <c:pt idx="3">
                  <c:v>233.1</c:v>
                </c:pt>
                <c:pt idx="4">
                  <c:v>233.1</c:v>
                </c:pt>
                <c:pt idx="5">
                  <c:v>233.1</c:v>
                </c:pt>
                <c:pt idx="6">
                  <c:v>233.1</c:v>
                </c:pt>
                <c:pt idx="7">
                  <c:v>233.1</c:v>
                </c:pt>
                <c:pt idx="8">
                  <c:v>233.1</c:v>
                </c:pt>
                <c:pt idx="9">
                  <c:v>233.1</c:v>
                </c:pt>
                <c:pt idx="10">
                  <c:v>233.1</c:v>
                </c:pt>
                <c:pt idx="11">
                  <c:v>233.1</c:v>
                </c:pt>
                <c:pt idx="12">
                  <c:v>233.1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3E-4ACB-ABA8-DC42B40F913B}"/>
            </c:ext>
          </c:extLst>
        </c:ser>
        <c:ser>
          <c:idx val="3"/>
          <c:order val="3"/>
          <c:tx>
            <c:v>CL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Data!$T$3:$T$54</c:f>
              <c:numCache>
                <c:formatCode>0.00</c:formatCode>
                <c:ptCount val="52"/>
                <c:pt idx="0">
                  <c:v>121.15384615384616</c:v>
                </c:pt>
                <c:pt idx="1">
                  <c:v>121.15384615384616</c:v>
                </c:pt>
                <c:pt idx="2">
                  <c:v>121.15384615384616</c:v>
                </c:pt>
                <c:pt idx="3">
                  <c:v>121.15384615384616</c:v>
                </c:pt>
                <c:pt idx="4">
                  <c:v>121.15384615384616</c:v>
                </c:pt>
                <c:pt idx="5">
                  <c:v>121.15384615384616</c:v>
                </c:pt>
                <c:pt idx="6">
                  <c:v>121.15384615384616</c:v>
                </c:pt>
                <c:pt idx="7">
                  <c:v>121.15384615384616</c:v>
                </c:pt>
                <c:pt idx="8">
                  <c:v>121.15384615384616</c:v>
                </c:pt>
                <c:pt idx="9">
                  <c:v>121.15384615384616</c:v>
                </c:pt>
                <c:pt idx="10">
                  <c:v>121.15384615384616</c:v>
                </c:pt>
                <c:pt idx="11">
                  <c:v>121.15384615384616</c:v>
                </c:pt>
                <c:pt idx="12">
                  <c:v>121.15384615384616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83E-4ACB-ABA8-DC42B40F9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844192"/>
        <c:axId val="1160845440"/>
      </c:scatterChart>
      <c:scatterChart>
        <c:scatterStyle val="lineMarker"/>
        <c:varyColors val="0"/>
        <c:ser>
          <c:idx val="0"/>
          <c:order val="0"/>
          <c:tx>
            <c:v>Range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Data!$J$3:$J$54</c:f>
              <c:numCache>
                <c:formatCode>0.00</c:formatCode>
                <c:ptCount val="52"/>
                <c:pt idx="0">
                  <c:v>119</c:v>
                </c:pt>
                <c:pt idx="1">
                  <c:v>75</c:v>
                </c:pt>
                <c:pt idx="2">
                  <c:v>188</c:v>
                </c:pt>
                <c:pt idx="3">
                  <c:v>156</c:v>
                </c:pt>
                <c:pt idx="4">
                  <c:v>128</c:v>
                </c:pt>
                <c:pt idx="5">
                  <c:v>151</c:v>
                </c:pt>
                <c:pt idx="6">
                  <c:v>92</c:v>
                </c:pt>
                <c:pt idx="7">
                  <c:v>147</c:v>
                </c:pt>
                <c:pt idx="8">
                  <c:v>81</c:v>
                </c:pt>
                <c:pt idx="9">
                  <c:v>127</c:v>
                </c:pt>
                <c:pt idx="10">
                  <c:v>120</c:v>
                </c:pt>
                <c:pt idx="11">
                  <c:v>126</c:v>
                </c:pt>
                <c:pt idx="12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3E-4ACB-ABA8-DC42B40F9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844192"/>
        <c:axId val="1160845440"/>
      </c:scatterChart>
      <c:valAx>
        <c:axId val="1160844192"/>
        <c:scaling>
          <c:orientation val="minMax"/>
          <c:max val="13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845440"/>
        <c:crosses val="autoZero"/>
        <c:crossBetween val="midCat"/>
        <c:majorUnit val="1"/>
      </c:valAx>
      <c:valAx>
        <c:axId val="11608454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844192"/>
        <c:crosses val="autoZero"/>
        <c:crossBetween val="midCat"/>
        <c:majorUnit val="10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704807320996048"/>
          <c:y val="2.0048310687398329E-2"/>
          <c:w val="0.22096405019185036"/>
          <c:h val="6.83463462780543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FD13AA5-EEF2-4A5D-825D-FB0FAC74C0F3}">
  <sheetPr/>
  <sheetViews>
    <sheetView zoomScale="7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718C496-4F26-42EF-A9EE-1D5300FCC640}">
  <sheetPr/>
  <sheetViews>
    <sheetView zoomScale="7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6583" cy="62441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E310C4-C171-4AD8-9994-65972562FCA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46583" cy="62441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DC7170-D493-4BA2-8CDC-E1CCC4B618E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E1F1C-A597-4F8F-9A05-65367A7551F3}">
  <dimension ref="A1:U15"/>
  <sheetViews>
    <sheetView tabSelected="1" zoomScale="80" zoomScaleNormal="80" workbookViewId="0">
      <selection activeCell="S1" activeCellId="1" sqref="O1:Q3 S1:U3"/>
    </sheetView>
  </sheetViews>
  <sheetFormatPr defaultRowHeight="15.75" x14ac:dyDescent="0.25"/>
  <cols>
    <col min="1" max="1" width="12.625" bestFit="1" customWidth="1"/>
    <col min="12" max="12" width="15" bestFit="1" customWidth="1"/>
  </cols>
  <sheetData>
    <row r="1" spans="1:21" x14ac:dyDescent="0.25">
      <c r="O1" s="15" t="s">
        <v>11</v>
      </c>
      <c r="P1" s="16"/>
      <c r="Q1" s="17"/>
      <c r="S1" s="15" t="s">
        <v>12</v>
      </c>
      <c r="T1" s="16"/>
      <c r="U1" s="17"/>
    </row>
    <row r="2" spans="1:21" x14ac:dyDescent="0.25">
      <c r="A2" s="9" t="s">
        <v>16</v>
      </c>
      <c r="B2" s="8">
        <v>1</v>
      </c>
      <c r="C2" s="8">
        <v>2</v>
      </c>
      <c r="D2" s="8">
        <v>3</v>
      </c>
      <c r="E2" s="8">
        <v>4</v>
      </c>
      <c r="F2" s="8">
        <v>5</v>
      </c>
      <c r="G2" s="8">
        <v>6</v>
      </c>
      <c r="H2" s="8">
        <v>7</v>
      </c>
      <c r="I2" s="8" t="s">
        <v>2</v>
      </c>
      <c r="J2" s="8" t="s">
        <v>3</v>
      </c>
      <c r="O2" s="7" t="s">
        <v>13</v>
      </c>
      <c r="P2" s="7" t="s">
        <v>14</v>
      </c>
      <c r="Q2" s="7" t="s">
        <v>15</v>
      </c>
      <c r="S2" s="7" t="s">
        <v>13</v>
      </c>
      <c r="T2" s="7" t="s">
        <v>14</v>
      </c>
      <c r="U2" s="7" t="s">
        <v>15</v>
      </c>
    </row>
    <row r="3" spans="1:21" x14ac:dyDescent="0.25">
      <c r="A3" s="6">
        <v>1</v>
      </c>
      <c r="B3" s="6">
        <v>125</v>
      </c>
      <c r="C3" s="6">
        <v>83</v>
      </c>
      <c r="D3" s="6">
        <v>202</v>
      </c>
      <c r="E3" s="6">
        <v>177</v>
      </c>
      <c r="F3" s="6">
        <v>175</v>
      </c>
      <c r="G3" s="6">
        <v>138</v>
      </c>
      <c r="H3" s="6">
        <v>199</v>
      </c>
      <c r="I3" s="14">
        <f t="shared" ref="I3:I15" si="0">AVERAGE(B3:H3)</f>
        <v>157</v>
      </c>
      <c r="J3" s="14">
        <f t="shared" ref="J3:J15" si="1">MAX(B3:H3)-MIN(B3:H3)</f>
        <v>119</v>
      </c>
      <c r="K3" s="10"/>
      <c r="L3" s="6" t="s">
        <v>4</v>
      </c>
      <c r="M3" s="3">
        <v>7.5999999999999998E-2</v>
      </c>
      <c r="O3" s="11">
        <f t="shared" ref="O3:O15" si="2">$M$15</f>
        <v>119.53324175824173</v>
      </c>
      <c r="P3" s="11">
        <f t="shared" ref="P3:P15" si="3">$M$14</f>
        <v>170.29670329670327</v>
      </c>
      <c r="Q3" s="11">
        <f t="shared" ref="Q3:Q15" si="4">$M$13</f>
        <v>221.06016483516481</v>
      </c>
      <c r="R3" s="2"/>
      <c r="S3" s="11">
        <f t="shared" ref="S3:S15" si="5">$M$10</f>
        <v>9.2076923076923087</v>
      </c>
      <c r="T3" s="11">
        <f t="shared" ref="T3:T15" si="6">$M$9</f>
        <v>121.15384615384616</v>
      </c>
      <c r="U3" s="11">
        <f t="shared" ref="U3:U15" si="7">$M$8</f>
        <v>233.1</v>
      </c>
    </row>
    <row r="4" spans="1:21" x14ac:dyDescent="0.25">
      <c r="A4" s="6">
        <v>2</v>
      </c>
      <c r="B4" s="6">
        <v>134</v>
      </c>
      <c r="C4" s="6">
        <v>133</v>
      </c>
      <c r="D4" s="6">
        <v>185</v>
      </c>
      <c r="E4" s="6">
        <v>182</v>
      </c>
      <c r="F4" s="6">
        <v>137</v>
      </c>
      <c r="G4" s="6">
        <v>110</v>
      </c>
      <c r="H4" s="6">
        <v>147</v>
      </c>
      <c r="I4" s="14">
        <f t="shared" si="0"/>
        <v>146.85714285714286</v>
      </c>
      <c r="J4" s="14">
        <f t="shared" si="1"/>
        <v>75</v>
      </c>
      <c r="L4" s="6" t="s">
        <v>5</v>
      </c>
      <c r="M4" s="3">
        <v>1.9239999999999999</v>
      </c>
      <c r="O4" s="11">
        <f t="shared" si="2"/>
        <v>119.53324175824173</v>
      </c>
      <c r="P4" s="11">
        <f t="shared" si="3"/>
        <v>170.29670329670327</v>
      </c>
      <c r="Q4" s="11">
        <f t="shared" si="4"/>
        <v>221.06016483516481</v>
      </c>
      <c r="R4" s="2"/>
      <c r="S4" s="11">
        <f t="shared" si="5"/>
        <v>9.2076923076923087</v>
      </c>
      <c r="T4" s="11">
        <f t="shared" si="6"/>
        <v>121.15384615384616</v>
      </c>
      <c r="U4" s="11">
        <f t="shared" si="7"/>
        <v>233.1</v>
      </c>
    </row>
    <row r="5" spans="1:21" x14ac:dyDescent="0.25">
      <c r="A5" s="6">
        <v>3</v>
      </c>
      <c r="B5" s="6">
        <v>118</v>
      </c>
      <c r="C5" s="6">
        <v>128</v>
      </c>
      <c r="D5" s="6">
        <v>291</v>
      </c>
      <c r="E5" s="6">
        <v>141</v>
      </c>
      <c r="F5" s="6">
        <v>103</v>
      </c>
      <c r="G5" s="6">
        <v>129</v>
      </c>
      <c r="H5" s="6">
        <v>158</v>
      </c>
      <c r="I5" s="14">
        <f t="shared" si="0"/>
        <v>152.57142857142858</v>
      </c>
      <c r="J5" s="14">
        <f t="shared" si="1"/>
        <v>188</v>
      </c>
      <c r="L5" s="6" t="s">
        <v>6</v>
      </c>
      <c r="M5" s="3">
        <v>0.41899999999999998</v>
      </c>
      <c r="O5" s="11">
        <f t="shared" si="2"/>
        <v>119.53324175824173</v>
      </c>
      <c r="P5" s="11">
        <f t="shared" si="3"/>
        <v>170.29670329670327</v>
      </c>
      <c r="Q5" s="11">
        <f t="shared" si="4"/>
        <v>221.06016483516481</v>
      </c>
      <c r="R5" s="2"/>
      <c r="S5" s="11">
        <f t="shared" si="5"/>
        <v>9.2076923076923087</v>
      </c>
      <c r="T5" s="11">
        <f t="shared" si="6"/>
        <v>121.15384615384616</v>
      </c>
      <c r="U5" s="11">
        <f t="shared" si="7"/>
        <v>233.1</v>
      </c>
    </row>
    <row r="6" spans="1:21" x14ac:dyDescent="0.25">
      <c r="A6" s="6">
        <v>4</v>
      </c>
      <c r="B6" s="6">
        <v>169</v>
      </c>
      <c r="C6" s="6">
        <v>166</v>
      </c>
      <c r="D6" s="6">
        <v>253</v>
      </c>
      <c r="E6" s="6">
        <v>107</v>
      </c>
      <c r="F6" s="6">
        <v>97</v>
      </c>
      <c r="G6" s="6">
        <v>104</v>
      </c>
      <c r="H6" s="6">
        <v>104</v>
      </c>
      <c r="I6" s="14">
        <f t="shared" si="0"/>
        <v>142.85714285714286</v>
      </c>
      <c r="J6" s="14">
        <f t="shared" si="1"/>
        <v>156</v>
      </c>
      <c r="O6" s="11">
        <f t="shared" si="2"/>
        <v>119.53324175824173</v>
      </c>
      <c r="P6" s="11">
        <f t="shared" si="3"/>
        <v>170.29670329670327</v>
      </c>
      <c r="Q6" s="11">
        <f t="shared" si="4"/>
        <v>221.06016483516481</v>
      </c>
      <c r="R6" s="2"/>
      <c r="S6" s="11">
        <f t="shared" si="5"/>
        <v>9.2076923076923087</v>
      </c>
      <c r="T6" s="11">
        <f t="shared" si="6"/>
        <v>121.15384615384616</v>
      </c>
      <c r="U6" s="11">
        <f t="shared" si="7"/>
        <v>233.1</v>
      </c>
    </row>
    <row r="7" spans="1:21" x14ac:dyDescent="0.25">
      <c r="A7" s="6">
        <v>5</v>
      </c>
      <c r="B7" s="6">
        <v>112</v>
      </c>
      <c r="C7" s="6">
        <v>113</v>
      </c>
      <c r="D7" s="6">
        <v>181</v>
      </c>
      <c r="E7" s="6">
        <v>240</v>
      </c>
      <c r="F7" s="6">
        <v>229</v>
      </c>
      <c r="G7" s="6">
        <v>151</v>
      </c>
      <c r="H7" s="6">
        <v>116</v>
      </c>
      <c r="I7" s="14">
        <f t="shared" si="0"/>
        <v>163.14285714285714</v>
      </c>
      <c r="J7" s="14">
        <f t="shared" si="1"/>
        <v>128</v>
      </c>
      <c r="O7" s="11">
        <f t="shared" si="2"/>
        <v>119.53324175824173</v>
      </c>
      <c r="P7" s="11">
        <f t="shared" si="3"/>
        <v>170.29670329670327</v>
      </c>
      <c r="Q7" s="11">
        <f t="shared" si="4"/>
        <v>221.06016483516481</v>
      </c>
      <c r="R7" s="2"/>
      <c r="S7" s="11">
        <f t="shared" si="5"/>
        <v>9.2076923076923087</v>
      </c>
      <c r="T7" s="11">
        <f t="shared" si="6"/>
        <v>121.15384615384616</v>
      </c>
      <c r="U7" s="11">
        <f t="shared" si="7"/>
        <v>233.1</v>
      </c>
    </row>
    <row r="8" spans="1:21" x14ac:dyDescent="0.25">
      <c r="A8" s="6">
        <v>6</v>
      </c>
      <c r="B8" s="6">
        <v>138</v>
      </c>
      <c r="C8" s="6">
        <v>143</v>
      </c>
      <c r="D8" s="6">
        <v>228</v>
      </c>
      <c r="E8" s="6">
        <v>289</v>
      </c>
      <c r="F8" s="6">
        <v>184</v>
      </c>
      <c r="G8" s="6">
        <v>257</v>
      </c>
      <c r="H8" s="6">
        <v>211</v>
      </c>
      <c r="I8" s="14">
        <f t="shared" si="0"/>
        <v>207.14285714285714</v>
      </c>
      <c r="J8" s="14">
        <f t="shared" si="1"/>
        <v>151</v>
      </c>
      <c r="L8" s="4" t="s">
        <v>7</v>
      </c>
      <c r="M8" s="5">
        <f>M4*M9</f>
        <v>233.1</v>
      </c>
      <c r="O8" s="11">
        <f t="shared" si="2"/>
        <v>119.53324175824173</v>
      </c>
      <c r="P8" s="11">
        <f t="shared" si="3"/>
        <v>170.29670329670327</v>
      </c>
      <c r="Q8" s="11">
        <f t="shared" si="4"/>
        <v>221.06016483516481</v>
      </c>
      <c r="R8" s="2"/>
      <c r="S8" s="11">
        <f t="shared" si="5"/>
        <v>9.2076923076923087</v>
      </c>
      <c r="T8" s="11">
        <f t="shared" si="6"/>
        <v>121.15384615384616</v>
      </c>
      <c r="U8" s="11">
        <f t="shared" si="7"/>
        <v>233.1</v>
      </c>
    </row>
    <row r="9" spans="1:21" x14ac:dyDescent="0.25">
      <c r="A9" s="6">
        <v>7</v>
      </c>
      <c r="B9" s="6">
        <v>167</v>
      </c>
      <c r="C9" s="6">
        <v>216</v>
      </c>
      <c r="D9" s="6">
        <v>155</v>
      </c>
      <c r="E9" s="6">
        <v>159</v>
      </c>
      <c r="F9" s="6">
        <v>151</v>
      </c>
      <c r="G9" s="6">
        <v>124</v>
      </c>
      <c r="H9" s="6">
        <v>133</v>
      </c>
      <c r="I9" s="14">
        <f t="shared" si="0"/>
        <v>157.85714285714286</v>
      </c>
      <c r="J9" s="14">
        <f t="shared" si="1"/>
        <v>92</v>
      </c>
      <c r="L9" s="6" t="s">
        <v>1</v>
      </c>
      <c r="M9" s="5">
        <f>AVERAGE(J3:J15)</f>
        <v>121.15384615384616</v>
      </c>
      <c r="O9" s="11">
        <f t="shared" si="2"/>
        <v>119.53324175824173</v>
      </c>
      <c r="P9" s="11">
        <f t="shared" si="3"/>
        <v>170.29670329670327</v>
      </c>
      <c r="Q9" s="11">
        <f t="shared" si="4"/>
        <v>221.06016483516481</v>
      </c>
      <c r="R9" s="2"/>
      <c r="S9" s="11">
        <f t="shared" si="5"/>
        <v>9.2076923076923087</v>
      </c>
      <c r="T9" s="11">
        <f t="shared" si="6"/>
        <v>121.15384615384616</v>
      </c>
      <c r="U9" s="11">
        <f t="shared" si="7"/>
        <v>233.1</v>
      </c>
    </row>
    <row r="10" spans="1:21" x14ac:dyDescent="0.25">
      <c r="A10" s="6">
        <v>8</v>
      </c>
      <c r="B10" s="6">
        <v>99</v>
      </c>
      <c r="C10" s="6">
        <v>84</v>
      </c>
      <c r="D10" s="6">
        <v>62</v>
      </c>
      <c r="E10" s="6">
        <v>105</v>
      </c>
      <c r="F10" s="6">
        <v>126</v>
      </c>
      <c r="G10" s="6">
        <v>157</v>
      </c>
      <c r="H10" s="6">
        <v>209</v>
      </c>
      <c r="I10" s="14">
        <f t="shared" si="0"/>
        <v>120.28571428571429</v>
      </c>
      <c r="J10" s="14">
        <f t="shared" si="1"/>
        <v>147</v>
      </c>
      <c r="L10" s="6" t="s">
        <v>8</v>
      </c>
      <c r="M10" s="5">
        <f>M3*M9</f>
        <v>9.2076923076923087</v>
      </c>
      <c r="O10" s="11">
        <f t="shared" si="2"/>
        <v>119.53324175824173</v>
      </c>
      <c r="P10" s="11">
        <f t="shared" si="3"/>
        <v>170.29670329670327</v>
      </c>
      <c r="Q10" s="11">
        <f t="shared" si="4"/>
        <v>221.06016483516481</v>
      </c>
      <c r="R10" s="2"/>
      <c r="S10" s="11">
        <f t="shared" si="5"/>
        <v>9.2076923076923087</v>
      </c>
      <c r="T10" s="11">
        <f t="shared" si="6"/>
        <v>121.15384615384616</v>
      </c>
      <c r="U10" s="11">
        <f t="shared" si="7"/>
        <v>233.1</v>
      </c>
    </row>
    <row r="11" spans="1:21" x14ac:dyDescent="0.25">
      <c r="A11" s="6">
        <v>9</v>
      </c>
      <c r="B11" s="6">
        <v>201</v>
      </c>
      <c r="C11" s="6">
        <v>134</v>
      </c>
      <c r="D11" s="6">
        <v>134</v>
      </c>
      <c r="E11" s="6">
        <v>178</v>
      </c>
      <c r="F11" s="6">
        <v>206</v>
      </c>
      <c r="G11" s="6">
        <v>215</v>
      </c>
      <c r="H11" s="6">
        <v>205</v>
      </c>
      <c r="I11" s="14">
        <f t="shared" si="0"/>
        <v>181.85714285714286</v>
      </c>
      <c r="J11" s="14">
        <f t="shared" si="1"/>
        <v>81</v>
      </c>
      <c r="O11" s="11">
        <f t="shared" si="2"/>
        <v>119.53324175824173</v>
      </c>
      <c r="P11" s="11">
        <f t="shared" si="3"/>
        <v>170.29670329670327</v>
      </c>
      <c r="Q11" s="11">
        <f t="shared" si="4"/>
        <v>221.06016483516481</v>
      </c>
      <c r="R11" s="2"/>
      <c r="S11" s="11">
        <f t="shared" si="5"/>
        <v>9.2076923076923087</v>
      </c>
      <c r="T11" s="11">
        <f t="shared" si="6"/>
        <v>121.15384615384616</v>
      </c>
      <c r="U11" s="11">
        <f t="shared" si="7"/>
        <v>233.1</v>
      </c>
    </row>
    <row r="12" spans="1:21" x14ac:dyDescent="0.25">
      <c r="A12" s="6">
        <v>10</v>
      </c>
      <c r="B12" s="6">
        <v>206</v>
      </c>
      <c r="C12" s="6">
        <v>273</v>
      </c>
      <c r="D12" s="6">
        <v>262</v>
      </c>
      <c r="E12" s="6">
        <v>188</v>
      </c>
      <c r="F12" s="6">
        <v>146</v>
      </c>
      <c r="G12" s="6">
        <v>179</v>
      </c>
      <c r="H12" s="6">
        <v>185</v>
      </c>
      <c r="I12" s="14">
        <f t="shared" si="0"/>
        <v>205.57142857142858</v>
      </c>
      <c r="J12" s="14">
        <f t="shared" si="1"/>
        <v>127</v>
      </c>
      <c r="O12" s="11">
        <f t="shared" si="2"/>
        <v>119.53324175824173</v>
      </c>
      <c r="P12" s="11">
        <f t="shared" si="3"/>
        <v>170.29670329670327</v>
      </c>
      <c r="Q12" s="11">
        <f t="shared" si="4"/>
        <v>221.06016483516481</v>
      </c>
      <c r="R12" s="2"/>
      <c r="S12" s="11">
        <f t="shared" si="5"/>
        <v>9.2076923076923087</v>
      </c>
      <c r="T12" s="11">
        <f t="shared" si="6"/>
        <v>121.15384615384616</v>
      </c>
      <c r="U12" s="11">
        <f t="shared" si="7"/>
        <v>233.1</v>
      </c>
    </row>
    <row r="13" spans="1:21" x14ac:dyDescent="0.25">
      <c r="A13" s="6">
        <v>11</v>
      </c>
      <c r="B13" s="6">
        <v>222</v>
      </c>
      <c r="C13" s="6">
        <v>292</v>
      </c>
      <c r="D13" s="6">
        <v>293</v>
      </c>
      <c r="E13" s="6">
        <v>264</v>
      </c>
      <c r="F13" s="6">
        <v>267</v>
      </c>
      <c r="G13" s="6">
        <v>297</v>
      </c>
      <c r="H13" s="6">
        <v>342</v>
      </c>
      <c r="I13" s="14">
        <f t="shared" si="0"/>
        <v>282.42857142857144</v>
      </c>
      <c r="J13" s="14">
        <f t="shared" si="1"/>
        <v>120</v>
      </c>
      <c r="L13" s="6" t="s">
        <v>9</v>
      </c>
      <c r="M13" s="5">
        <f>M14+M5*M9</f>
        <v>221.06016483516481</v>
      </c>
      <c r="O13" s="11">
        <f t="shared" si="2"/>
        <v>119.53324175824173</v>
      </c>
      <c r="P13" s="11">
        <f t="shared" si="3"/>
        <v>170.29670329670327</v>
      </c>
      <c r="Q13" s="11">
        <f t="shared" si="4"/>
        <v>221.06016483516481</v>
      </c>
      <c r="R13" s="2"/>
      <c r="S13" s="11">
        <f t="shared" si="5"/>
        <v>9.2076923076923087</v>
      </c>
      <c r="T13" s="11">
        <f t="shared" si="6"/>
        <v>121.15384615384616</v>
      </c>
      <c r="U13" s="11">
        <f t="shared" si="7"/>
        <v>233.1</v>
      </c>
    </row>
    <row r="14" spans="1:21" x14ac:dyDescent="0.25">
      <c r="A14" s="6">
        <v>12</v>
      </c>
      <c r="B14" s="6">
        <v>186</v>
      </c>
      <c r="C14" s="6">
        <v>165</v>
      </c>
      <c r="D14" s="6">
        <v>163</v>
      </c>
      <c r="E14" s="6">
        <v>234</v>
      </c>
      <c r="F14" s="6">
        <v>144</v>
      </c>
      <c r="G14" s="6">
        <v>108</v>
      </c>
      <c r="H14" s="6">
        <v>147</v>
      </c>
      <c r="I14" s="14">
        <f t="shared" si="0"/>
        <v>163.85714285714286</v>
      </c>
      <c r="J14" s="14">
        <f t="shared" si="1"/>
        <v>126</v>
      </c>
      <c r="L14" s="6" t="s">
        <v>0</v>
      </c>
      <c r="M14" s="5">
        <f>AVERAGE(I3:I15)</f>
        <v>170.29670329670327</v>
      </c>
      <c r="O14" s="11">
        <f t="shared" si="2"/>
        <v>119.53324175824173</v>
      </c>
      <c r="P14" s="11">
        <f t="shared" si="3"/>
        <v>170.29670329670327</v>
      </c>
      <c r="Q14" s="11">
        <f t="shared" si="4"/>
        <v>221.06016483516481</v>
      </c>
      <c r="R14" s="2"/>
      <c r="S14" s="11">
        <f t="shared" si="5"/>
        <v>9.2076923076923087</v>
      </c>
      <c r="T14" s="11">
        <f t="shared" si="6"/>
        <v>121.15384615384616</v>
      </c>
      <c r="U14" s="11">
        <f t="shared" si="7"/>
        <v>233.1</v>
      </c>
    </row>
    <row r="15" spans="1:21" x14ac:dyDescent="0.25">
      <c r="A15" s="6">
        <v>13</v>
      </c>
      <c r="B15" s="6">
        <v>143</v>
      </c>
      <c r="C15" s="6">
        <v>162</v>
      </c>
      <c r="D15" s="6">
        <v>154</v>
      </c>
      <c r="E15" s="6">
        <v>121</v>
      </c>
      <c r="F15" s="6">
        <v>97</v>
      </c>
      <c r="G15" s="6">
        <v>113</v>
      </c>
      <c r="H15" s="6">
        <v>137</v>
      </c>
      <c r="I15" s="14">
        <f t="shared" si="0"/>
        <v>132.42857142857142</v>
      </c>
      <c r="J15" s="14">
        <f t="shared" si="1"/>
        <v>65</v>
      </c>
      <c r="L15" s="6" t="s">
        <v>10</v>
      </c>
      <c r="M15" s="5">
        <f>M14-M5*M9</f>
        <v>119.53324175824173</v>
      </c>
      <c r="O15" s="11">
        <f t="shared" si="2"/>
        <v>119.53324175824173</v>
      </c>
      <c r="P15" s="11">
        <f t="shared" si="3"/>
        <v>170.29670329670327</v>
      </c>
      <c r="Q15" s="11">
        <f t="shared" si="4"/>
        <v>221.06016483516481</v>
      </c>
      <c r="R15" s="2"/>
      <c r="S15" s="11">
        <f t="shared" si="5"/>
        <v>9.2076923076923087</v>
      </c>
      <c r="T15" s="11">
        <f t="shared" si="6"/>
        <v>121.15384615384616</v>
      </c>
      <c r="U15" s="11">
        <f t="shared" si="7"/>
        <v>233.1</v>
      </c>
    </row>
  </sheetData>
  <mergeCells count="2">
    <mergeCell ref="O1:Q1"/>
    <mergeCell ref="S1:U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D22DC-8BE4-4710-9384-BFC2AB4442A4}">
  <dimension ref="A1:L53"/>
  <sheetViews>
    <sheetView topLeftCell="A17" workbookViewId="0">
      <selection activeCell="L4" sqref="L4"/>
    </sheetView>
  </sheetViews>
  <sheetFormatPr defaultRowHeight="15.75" x14ac:dyDescent="0.25"/>
  <cols>
    <col min="1" max="2" width="11.625" bestFit="1" customWidth="1"/>
    <col min="10" max="10" width="15.875" bestFit="1" customWidth="1"/>
    <col min="11" max="11" width="9.125" bestFit="1" customWidth="1"/>
  </cols>
  <sheetData>
    <row r="1" spans="1:12" x14ac:dyDescent="0.25">
      <c r="A1" s="9" t="s">
        <v>16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 t="s">
        <v>2</v>
      </c>
      <c r="J1" s="9" t="s">
        <v>17</v>
      </c>
    </row>
    <row r="2" spans="1:12" x14ac:dyDescent="0.25">
      <c r="A2" s="8">
        <v>1</v>
      </c>
      <c r="B2" s="1">
        <v>441</v>
      </c>
      <c r="C2" s="1">
        <v>460</v>
      </c>
      <c r="D2" s="1">
        <v>484</v>
      </c>
      <c r="E2" s="1">
        <v>429</v>
      </c>
      <c r="F2" s="1">
        <v>402</v>
      </c>
      <c r="G2" s="1">
        <v>352</v>
      </c>
      <c r="H2" s="1">
        <v>339</v>
      </c>
      <c r="I2" s="8">
        <f>AVERAGE(B2:H2)</f>
        <v>415.28571428571428</v>
      </c>
      <c r="J2" s="8">
        <f>_xlfn.STDEV.S(B2:H2)</f>
        <v>54.116276928216706</v>
      </c>
    </row>
    <row r="3" spans="1:12" x14ac:dyDescent="0.25">
      <c r="A3" s="8">
        <v>2</v>
      </c>
      <c r="B3" s="1">
        <v>336</v>
      </c>
      <c r="C3" s="1">
        <v>313</v>
      </c>
      <c r="D3" s="1">
        <v>320</v>
      </c>
      <c r="E3" s="1">
        <v>379</v>
      </c>
      <c r="F3" s="1">
        <v>394</v>
      </c>
      <c r="G3" s="1">
        <v>434</v>
      </c>
      <c r="H3" s="1">
        <v>313</v>
      </c>
      <c r="I3" s="8">
        <f t="shared" ref="I3:I53" si="0">AVERAGE(B3:H3)</f>
        <v>355.57142857142856</v>
      </c>
      <c r="J3" s="8">
        <f t="shared" ref="J3:J53" si="1">_xlfn.STDEV.S(B3:H3)</f>
        <v>47.34573948750883</v>
      </c>
      <c r="K3" s="13" t="s">
        <v>18</v>
      </c>
      <c r="L3" s="12">
        <f>AVERAGE(I2:I53)</f>
        <v>203.55219780219784</v>
      </c>
    </row>
    <row r="4" spans="1:12" x14ac:dyDescent="0.25">
      <c r="A4" s="8">
        <v>3</v>
      </c>
      <c r="B4" s="1">
        <v>212</v>
      </c>
      <c r="C4" s="1">
        <v>366</v>
      </c>
      <c r="D4" s="1">
        <v>529</v>
      </c>
      <c r="E4" s="1">
        <v>422</v>
      </c>
      <c r="F4" s="1">
        <v>415</v>
      </c>
      <c r="G4" s="1">
        <v>594</v>
      </c>
      <c r="H4" s="1">
        <v>398</v>
      </c>
      <c r="I4" s="8">
        <f t="shared" si="0"/>
        <v>419.42857142857144</v>
      </c>
      <c r="J4" s="8">
        <f t="shared" si="1"/>
        <v>121.68793030104665</v>
      </c>
      <c r="K4" s="13" t="s">
        <v>19</v>
      </c>
      <c r="L4" s="12">
        <f>AVERAGE(J2:J53)</f>
        <v>51.983709664670073</v>
      </c>
    </row>
    <row r="5" spans="1:12" x14ac:dyDescent="0.25">
      <c r="A5" s="8">
        <v>4</v>
      </c>
      <c r="B5" s="1">
        <v>156</v>
      </c>
      <c r="C5" s="1">
        <v>164</v>
      </c>
      <c r="D5" s="1">
        <v>322</v>
      </c>
      <c r="E5" s="1">
        <v>156</v>
      </c>
      <c r="F5" s="1">
        <v>182</v>
      </c>
      <c r="G5" s="1">
        <v>240</v>
      </c>
      <c r="H5" s="1">
        <v>253</v>
      </c>
      <c r="I5" s="8">
        <f t="shared" si="0"/>
        <v>210.42857142857142</v>
      </c>
      <c r="J5" s="8">
        <f t="shared" si="1"/>
        <v>63.276791803570262</v>
      </c>
    </row>
    <row r="6" spans="1:12" x14ac:dyDescent="0.25">
      <c r="A6" s="8">
        <v>5</v>
      </c>
      <c r="B6" s="1">
        <v>269</v>
      </c>
      <c r="C6" s="1">
        <v>330</v>
      </c>
      <c r="D6" s="1">
        <v>396</v>
      </c>
      <c r="E6" s="1">
        <v>324</v>
      </c>
      <c r="F6" s="1">
        <v>348</v>
      </c>
      <c r="G6" s="1">
        <v>338</v>
      </c>
      <c r="H6" s="1">
        <v>312</v>
      </c>
      <c r="I6" s="8">
        <f t="shared" si="0"/>
        <v>331</v>
      </c>
      <c r="J6" s="8">
        <f t="shared" si="1"/>
        <v>38.336231774480218</v>
      </c>
      <c r="K6" s="12" t="s">
        <v>20</v>
      </c>
      <c r="L6" s="12">
        <f>L3 - 3*L4</f>
        <v>47.60106880818762</v>
      </c>
    </row>
    <row r="7" spans="1:12" x14ac:dyDescent="0.25">
      <c r="A7" s="8">
        <v>6</v>
      </c>
      <c r="B7" s="1">
        <v>362</v>
      </c>
      <c r="C7" s="1">
        <v>354</v>
      </c>
      <c r="D7" s="1">
        <v>197</v>
      </c>
      <c r="E7" s="1">
        <v>105</v>
      </c>
      <c r="F7" s="1">
        <v>125</v>
      </c>
      <c r="G7" s="1">
        <v>242</v>
      </c>
      <c r="H7" s="1">
        <v>316</v>
      </c>
      <c r="I7" s="8">
        <f t="shared" si="0"/>
        <v>243</v>
      </c>
      <c r="J7" s="8">
        <f t="shared" si="1"/>
        <v>105.59040360436802</v>
      </c>
      <c r="K7" s="12" t="s">
        <v>21</v>
      </c>
      <c r="L7" s="12">
        <f>L3 + 3*L4</f>
        <v>359.50332679620806</v>
      </c>
    </row>
    <row r="8" spans="1:12" x14ac:dyDescent="0.25">
      <c r="A8" s="8">
        <v>7</v>
      </c>
      <c r="B8" s="1">
        <v>335</v>
      </c>
      <c r="C8" s="1">
        <v>361</v>
      </c>
      <c r="D8" s="1">
        <v>335</v>
      </c>
      <c r="E8" s="1">
        <v>259</v>
      </c>
      <c r="F8" s="1">
        <v>279</v>
      </c>
      <c r="G8" s="1">
        <v>225</v>
      </c>
      <c r="H8" s="1">
        <v>251</v>
      </c>
      <c r="I8" s="8">
        <f t="shared" si="0"/>
        <v>292.14285714285717</v>
      </c>
      <c r="J8" s="8">
        <f t="shared" si="1"/>
        <v>51.456870520947213</v>
      </c>
    </row>
    <row r="9" spans="1:12" x14ac:dyDescent="0.25">
      <c r="A9" s="8">
        <v>8</v>
      </c>
      <c r="B9" s="1">
        <v>179</v>
      </c>
      <c r="C9" s="1">
        <v>280</v>
      </c>
      <c r="D9" s="1">
        <v>120</v>
      </c>
      <c r="E9" s="1">
        <v>151</v>
      </c>
      <c r="F9" s="1">
        <v>98</v>
      </c>
      <c r="G9" s="1">
        <v>111</v>
      </c>
      <c r="H9" s="1">
        <v>231</v>
      </c>
      <c r="I9" s="8">
        <f t="shared" si="0"/>
        <v>167.14285714285714</v>
      </c>
      <c r="J9" s="8">
        <f t="shared" si="1"/>
        <v>67.541169103070175</v>
      </c>
    </row>
    <row r="10" spans="1:12" x14ac:dyDescent="0.25">
      <c r="A10" s="8">
        <v>9</v>
      </c>
      <c r="B10" s="1">
        <v>125</v>
      </c>
      <c r="C10" s="1">
        <v>83</v>
      </c>
      <c r="D10" s="1">
        <v>202</v>
      </c>
      <c r="E10" s="1">
        <v>177</v>
      </c>
      <c r="F10" s="1">
        <v>175</v>
      </c>
      <c r="G10" s="1">
        <v>138</v>
      </c>
      <c r="H10" s="1">
        <v>199</v>
      </c>
      <c r="I10" s="8">
        <f t="shared" si="0"/>
        <v>157</v>
      </c>
      <c r="J10" s="8">
        <f t="shared" si="1"/>
        <v>43.539254319139033</v>
      </c>
    </row>
    <row r="11" spans="1:12" x14ac:dyDescent="0.25">
      <c r="A11" s="8">
        <v>10</v>
      </c>
      <c r="B11" s="1">
        <v>134</v>
      </c>
      <c r="C11" s="1">
        <v>133</v>
      </c>
      <c r="D11" s="1">
        <v>185</v>
      </c>
      <c r="E11" s="1">
        <v>182</v>
      </c>
      <c r="F11" s="1">
        <v>137</v>
      </c>
      <c r="G11" s="1">
        <v>110</v>
      </c>
      <c r="H11" s="1">
        <v>147</v>
      </c>
      <c r="I11" s="8">
        <f t="shared" si="0"/>
        <v>146.85714285714286</v>
      </c>
      <c r="J11" s="8">
        <f t="shared" si="1"/>
        <v>27.394820504544075</v>
      </c>
    </row>
    <row r="12" spans="1:12" x14ac:dyDescent="0.25">
      <c r="A12" s="8">
        <v>11</v>
      </c>
      <c r="B12" s="1">
        <v>118</v>
      </c>
      <c r="C12" s="1">
        <v>128</v>
      </c>
      <c r="D12" s="1">
        <v>291</v>
      </c>
      <c r="E12" s="1">
        <v>141</v>
      </c>
      <c r="F12" s="1">
        <v>103</v>
      </c>
      <c r="G12" s="1">
        <v>129</v>
      </c>
      <c r="H12" s="1">
        <v>158</v>
      </c>
      <c r="I12" s="8">
        <f t="shared" si="0"/>
        <v>152.57142857142858</v>
      </c>
      <c r="J12" s="8">
        <f t="shared" si="1"/>
        <v>63.426748150542778</v>
      </c>
    </row>
    <row r="13" spans="1:12" x14ac:dyDescent="0.25">
      <c r="A13" s="8">
        <v>12</v>
      </c>
      <c r="B13" s="1">
        <v>169</v>
      </c>
      <c r="C13" s="1">
        <v>166</v>
      </c>
      <c r="D13" s="1">
        <v>253</v>
      </c>
      <c r="E13" s="1">
        <v>107</v>
      </c>
      <c r="F13" s="1">
        <v>97</v>
      </c>
      <c r="G13" s="1">
        <v>104</v>
      </c>
      <c r="H13" s="1">
        <v>104</v>
      </c>
      <c r="I13" s="8">
        <f t="shared" si="0"/>
        <v>142.85714285714286</v>
      </c>
      <c r="J13" s="8">
        <f t="shared" si="1"/>
        <v>57.385911660814934</v>
      </c>
    </row>
    <row r="14" spans="1:12" x14ac:dyDescent="0.25">
      <c r="A14" s="8">
        <v>13</v>
      </c>
      <c r="B14" s="1">
        <v>112</v>
      </c>
      <c r="C14" s="1">
        <v>113</v>
      </c>
      <c r="D14" s="1">
        <v>181</v>
      </c>
      <c r="E14" s="1">
        <v>240</v>
      </c>
      <c r="F14" s="1">
        <v>229</v>
      </c>
      <c r="G14" s="1">
        <v>151</v>
      </c>
      <c r="H14" s="1">
        <v>116</v>
      </c>
      <c r="I14" s="8">
        <f t="shared" si="0"/>
        <v>163.14285714285714</v>
      </c>
      <c r="J14" s="8">
        <f t="shared" si="1"/>
        <v>54.867806503232735</v>
      </c>
    </row>
    <row r="15" spans="1:12" x14ac:dyDescent="0.25">
      <c r="A15" s="8">
        <v>14</v>
      </c>
      <c r="B15" s="1">
        <v>138</v>
      </c>
      <c r="C15" s="1">
        <v>143</v>
      </c>
      <c r="D15" s="1">
        <v>228</v>
      </c>
      <c r="E15" s="1">
        <v>289</v>
      </c>
      <c r="F15" s="1">
        <v>184</v>
      </c>
      <c r="G15" s="1">
        <v>257</v>
      </c>
      <c r="H15" s="1">
        <v>211</v>
      </c>
      <c r="I15" s="8">
        <f t="shared" si="0"/>
        <v>207.14285714285714</v>
      </c>
      <c r="J15" s="8">
        <f t="shared" si="1"/>
        <v>56.372063327587419</v>
      </c>
    </row>
    <row r="16" spans="1:12" x14ac:dyDescent="0.25">
      <c r="A16" s="8">
        <v>15</v>
      </c>
      <c r="B16" s="1">
        <v>167</v>
      </c>
      <c r="C16" s="1">
        <v>216</v>
      </c>
      <c r="D16" s="1">
        <v>155</v>
      </c>
      <c r="E16" s="1">
        <v>159</v>
      </c>
      <c r="F16" s="1">
        <v>151</v>
      </c>
      <c r="G16" s="1">
        <v>124</v>
      </c>
      <c r="H16" s="1">
        <v>133</v>
      </c>
      <c r="I16" s="8">
        <f t="shared" si="0"/>
        <v>157.85714285714286</v>
      </c>
      <c r="J16" s="8">
        <f t="shared" si="1"/>
        <v>29.678435332906648</v>
      </c>
    </row>
    <row r="17" spans="1:10" x14ac:dyDescent="0.25">
      <c r="A17" s="8">
        <v>16</v>
      </c>
      <c r="B17" s="1">
        <v>99</v>
      </c>
      <c r="C17" s="1">
        <v>84</v>
      </c>
      <c r="D17" s="1">
        <v>62</v>
      </c>
      <c r="E17" s="1">
        <v>105</v>
      </c>
      <c r="F17" s="1">
        <v>126</v>
      </c>
      <c r="G17" s="1">
        <v>157</v>
      </c>
      <c r="H17" s="1">
        <v>209</v>
      </c>
      <c r="I17" s="8">
        <f t="shared" si="0"/>
        <v>120.28571428571429</v>
      </c>
      <c r="J17" s="8">
        <f t="shared" si="1"/>
        <v>49.415632768434335</v>
      </c>
    </row>
    <row r="18" spans="1:10" x14ac:dyDescent="0.25">
      <c r="A18" s="8">
        <v>17</v>
      </c>
      <c r="B18" s="1">
        <v>201</v>
      </c>
      <c r="C18" s="1">
        <v>134</v>
      </c>
      <c r="D18" s="1">
        <v>134</v>
      </c>
      <c r="E18" s="1">
        <v>178</v>
      </c>
      <c r="F18" s="1">
        <v>206</v>
      </c>
      <c r="G18" s="1">
        <v>215</v>
      </c>
      <c r="H18" s="1">
        <v>205</v>
      </c>
      <c r="I18" s="8">
        <f t="shared" si="0"/>
        <v>181.85714285714286</v>
      </c>
      <c r="J18" s="8">
        <f t="shared" si="1"/>
        <v>34.590116947998141</v>
      </c>
    </row>
    <row r="19" spans="1:10" x14ac:dyDescent="0.25">
      <c r="A19" s="8">
        <v>18</v>
      </c>
      <c r="B19" s="1">
        <v>206</v>
      </c>
      <c r="C19" s="1">
        <v>273</v>
      </c>
      <c r="D19" s="1">
        <v>262</v>
      </c>
      <c r="E19" s="1">
        <v>188</v>
      </c>
      <c r="F19" s="1">
        <v>146</v>
      </c>
      <c r="G19" s="1">
        <v>179</v>
      </c>
      <c r="H19" s="1">
        <v>185</v>
      </c>
      <c r="I19" s="8">
        <f t="shared" si="0"/>
        <v>205.57142857142858</v>
      </c>
      <c r="J19" s="8">
        <f t="shared" si="1"/>
        <v>46.039320668522507</v>
      </c>
    </row>
    <row r="20" spans="1:10" x14ac:dyDescent="0.25">
      <c r="A20" s="8">
        <v>19</v>
      </c>
      <c r="B20" s="1">
        <v>222</v>
      </c>
      <c r="C20" s="1">
        <v>292</v>
      </c>
      <c r="D20" s="1">
        <v>293</v>
      </c>
      <c r="E20" s="1">
        <v>264</v>
      </c>
      <c r="F20" s="1">
        <v>267</v>
      </c>
      <c r="G20" s="1">
        <v>297</v>
      </c>
      <c r="H20" s="1">
        <v>342</v>
      </c>
      <c r="I20" s="8">
        <f t="shared" si="0"/>
        <v>282.42857142857144</v>
      </c>
      <c r="J20" s="8">
        <f t="shared" si="1"/>
        <v>36.954283210732868</v>
      </c>
    </row>
    <row r="21" spans="1:10" x14ac:dyDescent="0.25">
      <c r="A21" s="8">
        <v>20</v>
      </c>
      <c r="B21" s="1">
        <v>186</v>
      </c>
      <c r="C21" s="1">
        <v>165</v>
      </c>
      <c r="D21" s="1">
        <v>163</v>
      </c>
      <c r="E21" s="1">
        <v>234</v>
      </c>
      <c r="F21" s="1">
        <v>144</v>
      </c>
      <c r="G21" s="1">
        <v>108</v>
      </c>
      <c r="H21" s="1">
        <v>147</v>
      </c>
      <c r="I21" s="8">
        <f t="shared" si="0"/>
        <v>163.85714285714286</v>
      </c>
      <c r="J21" s="8">
        <f t="shared" si="1"/>
        <v>39.180899136477905</v>
      </c>
    </row>
    <row r="22" spans="1:10" x14ac:dyDescent="0.25">
      <c r="A22" s="8">
        <v>21</v>
      </c>
      <c r="B22" s="1">
        <v>143</v>
      </c>
      <c r="C22" s="1">
        <v>162</v>
      </c>
      <c r="D22" s="1">
        <v>154</v>
      </c>
      <c r="E22" s="1">
        <v>121</v>
      </c>
      <c r="F22" s="1">
        <v>97</v>
      </c>
      <c r="G22" s="1">
        <v>113</v>
      </c>
      <c r="H22" s="1">
        <v>137</v>
      </c>
      <c r="I22" s="8">
        <f t="shared" si="0"/>
        <v>132.42857142857142</v>
      </c>
      <c r="J22" s="8">
        <f t="shared" si="1"/>
        <v>23.222526010012672</v>
      </c>
    </row>
    <row r="23" spans="1:10" x14ac:dyDescent="0.25">
      <c r="A23" s="8">
        <v>22</v>
      </c>
      <c r="B23" s="1">
        <v>146</v>
      </c>
      <c r="C23" s="1">
        <v>148</v>
      </c>
      <c r="D23" s="1">
        <v>170</v>
      </c>
      <c r="E23" s="1">
        <v>234</v>
      </c>
      <c r="F23" s="1">
        <v>273</v>
      </c>
      <c r="G23" s="1">
        <v>223</v>
      </c>
      <c r="H23" s="1">
        <v>243</v>
      </c>
      <c r="I23" s="8">
        <f t="shared" si="0"/>
        <v>205.28571428571428</v>
      </c>
      <c r="J23" s="8">
        <f t="shared" si="1"/>
        <v>50.311411183131177</v>
      </c>
    </row>
    <row r="24" spans="1:10" x14ac:dyDescent="0.25">
      <c r="A24" s="8">
        <v>23</v>
      </c>
      <c r="B24" s="1">
        <v>200</v>
      </c>
      <c r="C24" s="1">
        <v>154</v>
      </c>
      <c r="D24" s="1">
        <v>169</v>
      </c>
      <c r="E24" s="1">
        <v>154</v>
      </c>
      <c r="F24" s="1">
        <v>149</v>
      </c>
      <c r="G24" s="1">
        <v>226</v>
      </c>
      <c r="H24" s="1">
        <v>193</v>
      </c>
      <c r="I24" s="8">
        <f t="shared" si="0"/>
        <v>177.85714285714286</v>
      </c>
      <c r="J24" s="8">
        <f t="shared" si="1"/>
        <v>29.11716888383075</v>
      </c>
    </row>
    <row r="25" spans="1:10" x14ac:dyDescent="0.25">
      <c r="A25" s="8">
        <v>24</v>
      </c>
      <c r="B25" s="1">
        <v>296</v>
      </c>
      <c r="C25" s="1">
        <v>256</v>
      </c>
      <c r="D25" s="1">
        <v>170</v>
      </c>
      <c r="E25" s="1">
        <v>122</v>
      </c>
      <c r="F25" s="1">
        <v>160</v>
      </c>
      <c r="G25" s="1">
        <v>159</v>
      </c>
      <c r="H25" s="1">
        <v>101</v>
      </c>
      <c r="I25" s="8">
        <f t="shared" si="0"/>
        <v>180.57142857142858</v>
      </c>
      <c r="J25" s="8">
        <f t="shared" si="1"/>
        <v>70.445858981341473</v>
      </c>
    </row>
    <row r="26" spans="1:10" x14ac:dyDescent="0.25">
      <c r="A26" s="8">
        <v>25</v>
      </c>
      <c r="B26" s="1">
        <v>86</v>
      </c>
      <c r="C26" s="1">
        <v>137</v>
      </c>
      <c r="D26" s="1">
        <v>143</v>
      </c>
      <c r="E26" s="1">
        <v>150</v>
      </c>
      <c r="F26" s="1">
        <v>147</v>
      </c>
      <c r="G26" s="1">
        <v>132</v>
      </c>
      <c r="H26" s="1">
        <v>106</v>
      </c>
      <c r="I26" s="8">
        <f t="shared" si="0"/>
        <v>128.71428571428572</v>
      </c>
      <c r="J26" s="8">
        <f t="shared" si="1"/>
        <v>23.844735867092918</v>
      </c>
    </row>
    <row r="27" spans="1:10" x14ac:dyDescent="0.25">
      <c r="A27" s="8">
        <v>26</v>
      </c>
      <c r="B27" s="1">
        <v>101</v>
      </c>
      <c r="C27" s="1">
        <v>131</v>
      </c>
      <c r="D27" s="1">
        <v>150</v>
      </c>
      <c r="E27" s="1">
        <v>176</v>
      </c>
      <c r="F27" s="1">
        <v>184</v>
      </c>
      <c r="G27" s="1">
        <v>217</v>
      </c>
      <c r="H27" s="1">
        <v>188</v>
      </c>
      <c r="I27" s="8">
        <f t="shared" si="0"/>
        <v>163.85714285714286</v>
      </c>
      <c r="J27" s="8">
        <f t="shared" si="1"/>
        <v>39.121300981385936</v>
      </c>
    </row>
    <row r="28" spans="1:10" x14ac:dyDescent="0.25">
      <c r="A28" s="8">
        <v>27</v>
      </c>
      <c r="B28" s="1">
        <v>194</v>
      </c>
      <c r="C28" s="1">
        <v>146</v>
      </c>
      <c r="D28" s="1">
        <v>90</v>
      </c>
      <c r="E28" s="1">
        <v>92</v>
      </c>
      <c r="F28" s="1">
        <v>74</v>
      </c>
      <c r="G28" s="1">
        <v>70</v>
      </c>
      <c r="H28" s="1">
        <v>109</v>
      </c>
      <c r="I28" s="8">
        <f t="shared" si="0"/>
        <v>110.71428571428571</v>
      </c>
      <c r="J28" s="8">
        <f t="shared" si="1"/>
        <v>44.664356727761799</v>
      </c>
    </row>
    <row r="29" spans="1:10" x14ac:dyDescent="0.25">
      <c r="A29" s="8">
        <v>28</v>
      </c>
      <c r="B29" s="1">
        <v>104</v>
      </c>
      <c r="C29" s="1">
        <v>117</v>
      </c>
      <c r="D29" s="1">
        <v>287</v>
      </c>
      <c r="E29" s="1">
        <v>261</v>
      </c>
      <c r="F29" s="1">
        <v>272</v>
      </c>
      <c r="G29" s="1">
        <v>179</v>
      </c>
      <c r="H29" s="1">
        <v>143</v>
      </c>
      <c r="I29" s="8">
        <f t="shared" si="0"/>
        <v>194.71428571428572</v>
      </c>
      <c r="J29" s="8">
        <f t="shared" si="1"/>
        <v>77.538623248276053</v>
      </c>
    </row>
    <row r="30" spans="1:10" x14ac:dyDescent="0.25">
      <c r="A30" s="8">
        <v>29</v>
      </c>
      <c r="B30" s="1">
        <v>83</v>
      </c>
      <c r="C30" s="1">
        <v>86</v>
      </c>
      <c r="D30" s="1">
        <v>72</v>
      </c>
      <c r="E30" s="1">
        <v>100</v>
      </c>
      <c r="F30" s="1">
        <v>98</v>
      </c>
      <c r="G30" s="1">
        <v>90</v>
      </c>
      <c r="H30" s="1">
        <v>97</v>
      </c>
      <c r="I30" s="8">
        <f t="shared" si="0"/>
        <v>89.428571428571431</v>
      </c>
      <c r="J30" s="8">
        <f t="shared" si="1"/>
        <v>9.9976187641048018</v>
      </c>
    </row>
    <row r="31" spans="1:10" x14ac:dyDescent="0.25">
      <c r="A31" s="8">
        <v>30</v>
      </c>
      <c r="B31" s="1">
        <v>127</v>
      </c>
      <c r="C31" s="1">
        <v>153</v>
      </c>
      <c r="D31" s="1">
        <v>68</v>
      </c>
      <c r="E31" s="1">
        <v>70</v>
      </c>
      <c r="F31" s="1">
        <v>62</v>
      </c>
      <c r="G31" s="1">
        <v>48</v>
      </c>
      <c r="H31" s="1">
        <v>41</v>
      </c>
      <c r="I31" s="8">
        <f t="shared" si="0"/>
        <v>81.285714285714292</v>
      </c>
      <c r="J31" s="8">
        <f t="shared" si="1"/>
        <v>42.109833711831435</v>
      </c>
    </row>
    <row r="32" spans="1:10" x14ac:dyDescent="0.25">
      <c r="A32" s="8">
        <v>31</v>
      </c>
      <c r="B32" s="1">
        <v>51</v>
      </c>
      <c r="C32" s="1">
        <v>54</v>
      </c>
      <c r="D32" s="1">
        <v>58</v>
      </c>
      <c r="E32" s="1">
        <v>65</v>
      </c>
      <c r="F32" s="1">
        <v>85</v>
      </c>
      <c r="G32" s="1">
        <v>65</v>
      </c>
      <c r="H32" s="1">
        <v>68</v>
      </c>
      <c r="I32" s="8">
        <f t="shared" si="0"/>
        <v>63.714285714285715</v>
      </c>
      <c r="J32" s="8">
        <f t="shared" si="1"/>
        <v>11.279986491042239</v>
      </c>
    </row>
    <row r="33" spans="1:10" x14ac:dyDescent="0.25">
      <c r="A33" s="8">
        <v>32</v>
      </c>
      <c r="B33" s="1">
        <v>65</v>
      </c>
      <c r="C33" s="1">
        <v>128</v>
      </c>
      <c r="D33" s="1">
        <v>67</v>
      </c>
      <c r="E33" s="1">
        <v>59</v>
      </c>
      <c r="F33" s="1">
        <v>43</v>
      </c>
      <c r="G33" s="1">
        <v>40</v>
      </c>
      <c r="H33" s="1">
        <v>47</v>
      </c>
      <c r="I33" s="8">
        <f t="shared" si="0"/>
        <v>64.142857142857139</v>
      </c>
      <c r="J33" s="8">
        <f t="shared" si="1"/>
        <v>30.102206848383339</v>
      </c>
    </row>
    <row r="34" spans="1:10" x14ac:dyDescent="0.25">
      <c r="A34" s="8">
        <v>33</v>
      </c>
      <c r="B34" s="1">
        <v>49</v>
      </c>
      <c r="C34" s="1">
        <v>79</v>
      </c>
      <c r="D34" s="1">
        <v>76</v>
      </c>
      <c r="E34" s="1">
        <v>38</v>
      </c>
      <c r="F34" s="1">
        <v>32</v>
      </c>
      <c r="G34" s="1">
        <v>40</v>
      </c>
      <c r="H34" s="1">
        <v>72</v>
      </c>
      <c r="I34" s="8">
        <f t="shared" si="0"/>
        <v>55.142857142857146</v>
      </c>
      <c r="J34" s="8">
        <f t="shared" si="1"/>
        <v>19.936804921455952</v>
      </c>
    </row>
    <row r="35" spans="1:10" x14ac:dyDescent="0.25">
      <c r="A35" s="8">
        <v>34</v>
      </c>
      <c r="B35" s="1">
        <v>73</v>
      </c>
      <c r="C35" s="1">
        <v>74</v>
      </c>
      <c r="D35" s="1">
        <v>96</v>
      </c>
      <c r="E35" s="1">
        <v>97</v>
      </c>
      <c r="F35" s="1">
        <v>117</v>
      </c>
      <c r="G35" s="1">
        <v>83</v>
      </c>
      <c r="H35" s="1">
        <v>50</v>
      </c>
      <c r="I35" s="8">
        <f t="shared" si="0"/>
        <v>84.285714285714292</v>
      </c>
      <c r="J35" s="8">
        <f t="shared" si="1"/>
        <v>21.52296669230558</v>
      </c>
    </row>
    <row r="36" spans="1:10" x14ac:dyDescent="0.25">
      <c r="A36" s="8">
        <v>35</v>
      </c>
      <c r="B36" s="1">
        <v>70</v>
      </c>
      <c r="C36" s="1">
        <v>75</v>
      </c>
      <c r="D36" s="1">
        <v>63</v>
      </c>
      <c r="E36" s="1">
        <v>64</v>
      </c>
      <c r="F36" s="1">
        <v>87</v>
      </c>
      <c r="G36" s="1">
        <v>103</v>
      </c>
      <c r="H36" s="1">
        <v>78</v>
      </c>
      <c r="I36" s="8">
        <f t="shared" si="0"/>
        <v>77.142857142857139</v>
      </c>
      <c r="J36" s="8">
        <f t="shared" si="1"/>
        <v>14.111798508441703</v>
      </c>
    </row>
    <row r="37" spans="1:10" x14ac:dyDescent="0.25">
      <c r="A37" s="8">
        <v>36</v>
      </c>
      <c r="B37" s="1">
        <v>163</v>
      </c>
      <c r="C37" s="1">
        <v>142</v>
      </c>
      <c r="D37" s="1">
        <v>122</v>
      </c>
      <c r="E37" s="1">
        <v>120</v>
      </c>
      <c r="F37" s="1">
        <v>82</v>
      </c>
      <c r="G37" s="1">
        <v>123</v>
      </c>
      <c r="H37" s="1">
        <v>93</v>
      </c>
      <c r="I37" s="8">
        <f t="shared" si="0"/>
        <v>120.71428571428571</v>
      </c>
      <c r="J37" s="8">
        <f t="shared" si="1"/>
        <v>27.433035351040314</v>
      </c>
    </row>
    <row r="38" spans="1:10" x14ac:dyDescent="0.25">
      <c r="A38" s="8">
        <v>37</v>
      </c>
      <c r="B38" s="1">
        <v>126</v>
      </c>
      <c r="C38" s="1">
        <v>139</v>
      </c>
      <c r="D38" s="1">
        <v>125</v>
      </c>
      <c r="E38" s="1">
        <v>87</v>
      </c>
      <c r="F38" s="1">
        <v>80</v>
      </c>
      <c r="G38" s="1">
        <v>105</v>
      </c>
      <c r="H38" s="1">
        <v>86</v>
      </c>
      <c r="I38" s="8">
        <f t="shared" si="0"/>
        <v>106.85714285714286</v>
      </c>
      <c r="J38" s="8">
        <f t="shared" si="1"/>
        <v>23.391084992852672</v>
      </c>
    </row>
    <row r="39" spans="1:10" x14ac:dyDescent="0.25">
      <c r="A39" s="8">
        <v>38</v>
      </c>
      <c r="B39" s="1">
        <v>137</v>
      </c>
      <c r="C39" s="1">
        <v>97</v>
      </c>
      <c r="D39" s="1">
        <v>60</v>
      </c>
      <c r="E39" s="1">
        <v>63</v>
      </c>
      <c r="F39" s="1">
        <v>79</v>
      </c>
      <c r="G39" s="1">
        <v>59</v>
      </c>
      <c r="H39" s="1">
        <v>57</v>
      </c>
      <c r="I39" s="8">
        <f t="shared" si="0"/>
        <v>78.857142857142861</v>
      </c>
      <c r="J39" s="8">
        <f t="shared" si="1"/>
        <v>29.40764396903506</v>
      </c>
    </row>
    <row r="40" spans="1:10" x14ac:dyDescent="0.25">
      <c r="A40" s="8">
        <v>39</v>
      </c>
      <c r="B40" s="1">
        <v>91</v>
      </c>
      <c r="C40" s="1">
        <v>101</v>
      </c>
      <c r="D40" s="1">
        <v>78</v>
      </c>
      <c r="E40" s="1">
        <v>51</v>
      </c>
      <c r="F40" s="1">
        <v>46</v>
      </c>
      <c r="G40" s="1">
        <v>42</v>
      </c>
      <c r="H40" s="1">
        <v>43</v>
      </c>
      <c r="I40" s="8">
        <f t="shared" si="0"/>
        <v>64.571428571428569</v>
      </c>
      <c r="J40" s="8">
        <f t="shared" si="1"/>
        <v>24.865351682325233</v>
      </c>
    </row>
    <row r="41" spans="1:10" x14ac:dyDescent="0.25">
      <c r="A41" s="8">
        <v>40</v>
      </c>
      <c r="B41" s="1">
        <v>63</v>
      </c>
      <c r="C41" s="1">
        <v>67</v>
      </c>
      <c r="D41" s="1">
        <v>158</v>
      </c>
      <c r="E41" s="1">
        <v>84</v>
      </c>
      <c r="F41" s="1">
        <v>78</v>
      </c>
      <c r="G41" s="1">
        <v>94</v>
      </c>
      <c r="H41" s="1">
        <v>110</v>
      </c>
      <c r="I41" s="8">
        <f t="shared" si="0"/>
        <v>93.428571428571431</v>
      </c>
      <c r="J41" s="8">
        <f t="shared" si="1"/>
        <v>32.648926183756494</v>
      </c>
    </row>
    <row r="42" spans="1:10" x14ac:dyDescent="0.25">
      <c r="A42" s="8">
        <v>41</v>
      </c>
      <c r="B42" s="1">
        <v>97</v>
      </c>
      <c r="C42" s="1">
        <v>116</v>
      </c>
      <c r="D42" s="1">
        <v>146</v>
      </c>
      <c r="E42" s="1">
        <v>190</v>
      </c>
      <c r="F42" s="1">
        <v>209</v>
      </c>
      <c r="G42" s="1">
        <v>269</v>
      </c>
      <c r="H42" s="1">
        <v>270</v>
      </c>
      <c r="I42" s="8">
        <f t="shared" si="0"/>
        <v>185.28571428571428</v>
      </c>
      <c r="J42" s="8">
        <f t="shared" si="1"/>
        <v>69.411128516288827</v>
      </c>
    </row>
    <row r="43" spans="1:10" x14ac:dyDescent="0.25">
      <c r="A43" s="8">
        <v>42</v>
      </c>
      <c r="B43" s="1">
        <v>271</v>
      </c>
      <c r="C43" s="1">
        <v>304</v>
      </c>
      <c r="D43" s="1">
        <v>271</v>
      </c>
      <c r="E43" s="1">
        <v>205</v>
      </c>
      <c r="F43" s="1">
        <v>126</v>
      </c>
      <c r="G43" s="1">
        <v>223</v>
      </c>
      <c r="H43" s="1">
        <v>237</v>
      </c>
      <c r="I43" s="8">
        <f t="shared" si="0"/>
        <v>233.85714285714286</v>
      </c>
      <c r="J43" s="8">
        <f t="shared" si="1"/>
        <v>58.127528106823249</v>
      </c>
    </row>
    <row r="44" spans="1:10" x14ac:dyDescent="0.25">
      <c r="A44" s="8">
        <v>43</v>
      </c>
      <c r="B44" s="1">
        <v>209</v>
      </c>
      <c r="C44" s="1">
        <v>188</v>
      </c>
      <c r="D44" s="1">
        <v>309</v>
      </c>
      <c r="E44" s="1">
        <v>301</v>
      </c>
      <c r="F44" s="1">
        <v>252</v>
      </c>
      <c r="G44" s="1">
        <v>334</v>
      </c>
      <c r="H44" s="1">
        <v>404</v>
      </c>
      <c r="I44" s="8">
        <f t="shared" si="0"/>
        <v>285.28571428571428</v>
      </c>
      <c r="J44" s="8">
        <f t="shared" si="1"/>
        <v>74.908197783941432</v>
      </c>
    </row>
    <row r="45" spans="1:10" x14ac:dyDescent="0.25">
      <c r="A45" s="8">
        <v>44</v>
      </c>
      <c r="B45" s="1">
        <v>424</v>
      </c>
      <c r="C45" s="1">
        <v>414</v>
      </c>
      <c r="D45" s="1">
        <v>409</v>
      </c>
      <c r="E45" s="1">
        <v>546</v>
      </c>
      <c r="F45" s="1">
        <v>436</v>
      </c>
      <c r="G45" s="1">
        <v>583</v>
      </c>
      <c r="H45" s="1">
        <v>492</v>
      </c>
      <c r="I45" s="8">
        <f t="shared" si="0"/>
        <v>472</v>
      </c>
      <c r="J45" s="8">
        <f t="shared" si="1"/>
        <v>69.677830046579373</v>
      </c>
    </row>
    <row r="46" spans="1:10" x14ac:dyDescent="0.25">
      <c r="A46" s="8">
        <v>45</v>
      </c>
      <c r="B46" s="1">
        <v>386</v>
      </c>
      <c r="C46" s="1">
        <v>221</v>
      </c>
      <c r="D46" s="1">
        <v>283</v>
      </c>
      <c r="E46" s="1">
        <v>343</v>
      </c>
      <c r="F46" s="1">
        <v>310</v>
      </c>
      <c r="G46" s="1">
        <v>340</v>
      </c>
      <c r="H46" s="1">
        <v>380</v>
      </c>
      <c r="I46" s="8">
        <f t="shared" si="0"/>
        <v>323.28571428571428</v>
      </c>
      <c r="J46" s="8">
        <f t="shared" si="1"/>
        <v>57.849558585795798</v>
      </c>
    </row>
    <row r="47" spans="1:10" x14ac:dyDescent="0.25">
      <c r="A47" s="8">
        <v>46</v>
      </c>
      <c r="B47" s="1">
        <v>467</v>
      </c>
      <c r="C47" s="1">
        <v>519</v>
      </c>
      <c r="D47" s="1">
        <v>512</v>
      </c>
      <c r="E47" s="1">
        <v>558</v>
      </c>
      <c r="F47" s="1">
        <v>385</v>
      </c>
      <c r="G47" s="1">
        <v>219</v>
      </c>
      <c r="H47" s="1">
        <v>223</v>
      </c>
      <c r="I47" s="8">
        <f t="shared" si="0"/>
        <v>411.85714285714283</v>
      </c>
      <c r="J47" s="8">
        <f t="shared" si="1"/>
        <v>141.11984099980239</v>
      </c>
    </row>
    <row r="48" spans="1:10" x14ac:dyDescent="0.25">
      <c r="A48" s="8">
        <v>47</v>
      </c>
      <c r="B48" s="1">
        <v>219</v>
      </c>
      <c r="C48" s="1">
        <v>305</v>
      </c>
      <c r="D48" s="1">
        <v>372</v>
      </c>
      <c r="E48" s="1">
        <v>366</v>
      </c>
      <c r="F48" s="1">
        <v>325</v>
      </c>
      <c r="G48" s="1">
        <v>227</v>
      </c>
      <c r="H48" s="1">
        <v>227</v>
      </c>
      <c r="I48" s="8">
        <f t="shared" si="0"/>
        <v>291.57142857142856</v>
      </c>
      <c r="J48" s="8">
        <f t="shared" si="1"/>
        <v>66.97227571380354</v>
      </c>
    </row>
    <row r="49" spans="1:10" x14ac:dyDescent="0.25">
      <c r="A49" s="8">
        <v>48</v>
      </c>
      <c r="B49" s="1">
        <v>252</v>
      </c>
      <c r="C49" s="1">
        <v>141</v>
      </c>
      <c r="D49" s="1">
        <v>93</v>
      </c>
      <c r="E49" s="1">
        <v>67</v>
      </c>
      <c r="F49" s="1">
        <v>145</v>
      </c>
      <c r="G49" s="1">
        <v>254</v>
      </c>
      <c r="H49" s="1">
        <v>306</v>
      </c>
      <c r="I49" s="8">
        <f t="shared" si="0"/>
        <v>179.71428571428572</v>
      </c>
      <c r="J49" s="8">
        <f t="shared" si="1"/>
        <v>90.939016719473955</v>
      </c>
    </row>
    <row r="50" spans="1:10" x14ac:dyDescent="0.25">
      <c r="A50" s="8">
        <v>49</v>
      </c>
      <c r="B50" s="1">
        <v>307</v>
      </c>
      <c r="C50" s="1">
        <v>311</v>
      </c>
      <c r="D50" s="1">
        <v>386</v>
      </c>
      <c r="E50" s="1">
        <v>408</v>
      </c>
      <c r="F50" s="1">
        <v>369</v>
      </c>
      <c r="G50" s="1">
        <v>389</v>
      </c>
      <c r="H50" s="1">
        <v>364</v>
      </c>
      <c r="I50" s="8">
        <f t="shared" si="0"/>
        <v>362</v>
      </c>
      <c r="J50" s="8">
        <f t="shared" si="1"/>
        <v>38.944404818493076</v>
      </c>
    </row>
    <row r="51" spans="1:10" x14ac:dyDescent="0.25">
      <c r="A51" s="8">
        <v>50</v>
      </c>
      <c r="B51" s="1">
        <v>368</v>
      </c>
      <c r="C51" s="1">
        <v>412</v>
      </c>
      <c r="D51" s="1">
        <v>416</v>
      </c>
      <c r="E51" s="1">
        <v>319</v>
      </c>
      <c r="F51" s="1">
        <v>141</v>
      </c>
      <c r="G51" s="1">
        <v>114</v>
      </c>
      <c r="H51" s="1">
        <v>148</v>
      </c>
      <c r="I51" s="8">
        <f t="shared" si="0"/>
        <v>274</v>
      </c>
      <c r="J51" s="8">
        <f t="shared" si="1"/>
        <v>134.92837606177088</v>
      </c>
    </row>
    <row r="52" spans="1:10" x14ac:dyDescent="0.25">
      <c r="A52" s="8">
        <v>51</v>
      </c>
      <c r="B52" s="1">
        <v>171</v>
      </c>
      <c r="C52" s="1">
        <v>290</v>
      </c>
      <c r="D52" s="1">
        <v>368</v>
      </c>
      <c r="E52" s="1">
        <v>463</v>
      </c>
      <c r="F52" s="1">
        <v>467</v>
      </c>
      <c r="G52" s="1">
        <v>359</v>
      </c>
      <c r="H52" s="1">
        <v>326</v>
      </c>
      <c r="I52" s="8">
        <f t="shared" si="0"/>
        <v>349.14285714285717</v>
      </c>
      <c r="J52" s="8">
        <f t="shared" si="1"/>
        <v>102.53036716249578</v>
      </c>
    </row>
    <row r="53" spans="1:10" x14ac:dyDescent="0.25">
      <c r="A53" s="8">
        <v>52</v>
      </c>
      <c r="B53" s="1">
        <v>392</v>
      </c>
      <c r="C53" s="1">
        <v>397</v>
      </c>
      <c r="D53" s="1">
        <v>345</v>
      </c>
      <c r="E53" s="1">
        <v>386</v>
      </c>
      <c r="F53" s="1">
        <v>460</v>
      </c>
      <c r="G53" s="1">
        <v>488</v>
      </c>
      <c r="H53" s="1">
        <v>525</v>
      </c>
      <c r="I53" s="8">
        <f t="shared" si="0"/>
        <v>427.57142857142856</v>
      </c>
      <c r="J53" s="8">
        <f t="shared" si="1"/>
        <v>64.474431994026801</v>
      </c>
    </row>
  </sheetData>
  <pageMargins left="0.7" right="0.7" top="0.75" bottom="0.75" header="0.3" footer="0.3"/>
  <ignoredErrors>
    <ignoredError sqref="I2:J5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Data</vt:lpstr>
      <vt:lpstr>Sheet2</vt:lpstr>
      <vt:lpstr>X bar Plot1</vt:lpstr>
      <vt:lpstr>R bar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AmirMohammad</dc:creator>
  <cp:lastModifiedBy>umet</cp:lastModifiedBy>
  <dcterms:created xsi:type="dcterms:W3CDTF">2021-12-22T13:53:08Z</dcterms:created>
  <dcterms:modified xsi:type="dcterms:W3CDTF">2022-01-22T13:59:48Z</dcterms:modified>
</cp:coreProperties>
</file>