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ww\Desktop\eye-tracking-software\Experiment-Data\"/>
    </mc:Choice>
  </mc:AlternateContent>
  <xr:revisionPtr revIDLastSave="0" documentId="13_ncr:1_{A72AEB27-B230-4491-A721-666521AFF80A}" xr6:coauthVersionLast="47" xr6:coauthVersionMax="47" xr10:uidLastSave="{00000000-0000-0000-0000-000000000000}"/>
  <bookViews>
    <workbookView xWindow="-120" yWindow="-120" windowWidth="29040" windowHeight="15720" activeTab="1" xr2:uid="{65F65776-174E-4145-8CCF-AA6B8A50F68A}"/>
  </bookViews>
  <sheets>
    <sheet name="1st" sheetId="1" r:id="rId1"/>
    <sheet name="1st-Feat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2" i="1" l="1"/>
  <c r="AX33" i="1"/>
  <c r="AX34" i="1"/>
  <c r="AX35" i="1"/>
  <c r="AX36" i="1"/>
  <c r="AX31" i="1"/>
  <c r="AX4" i="1"/>
  <c r="AX6" i="1"/>
  <c r="AX7" i="1"/>
  <c r="AX8" i="1"/>
  <c r="AX9" i="1"/>
  <c r="AX10" i="1"/>
  <c r="AX11" i="1"/>
  <c r="AX12" i="1"/>
  <c r="AX13" i="1"/>
  <c r="AX14" i="1"/>
  <c r="AX15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" i="1"/>
  <c r="AI37" i="1"/>
  <c r="AJ37" i="1"/>
  <c r="AK37" i="1"/>
  <c r="AL37" i="1"/>
  <c r="AM37" i="1"/>
  <c r="AN37" i="1"/>
  <c r="AO37" i="1"/>
  <c r="AP37" i="1"/>
  <c r="AQ37" i="1"/>
  <c r="R31" i="1"/>
  <c r="AH37" i="1"/>
  <c r="AG3" i="1"/>
  <c r="AG4" i="1"/>
  <c r="AG6" i="1"/>
  <c r="AG7" i="1"/>
  <c r="AG8" i="1"/>
  <c r="AG9" i="1"/>
  <c r="AG10" i="1"/>
  <c r="AG11" i="1"/>
  <c r="AG12" i="1"/>
  <c r="AG13" i="1"/>
  <c r="AG14" i="1"/>
  <c r="AG15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F4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</calcChain>
</file>

<file path=xl/sharedStrings.xml><?xml version="1.0" encoding="utf-8"?>
<sst xmlns="http://schemas.openxmlformats.org/spreadsheetml/2006/main" count="923" uniqueCount="33">
  <si>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</si>
  <si>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</si>
  <si>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</si>
  <si>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</si>
  <si>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</si>
  <si>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</si>
  <si>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</si>
  <si>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</si>
  <si>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</si>
  <si>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</si>
  <si>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</si>
  <si>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</si>
  <si>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</si>
  <si>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</si>
  <si>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</si>
  <si>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</si>
  <si>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 xml:space="preserve">注視時間(ms) </t>
  </si>
  <si>
    <t xml:space="preserve">平均注視x座標 </t>
  </si>
  <si>
    <t xml:space="preserve"> 平均注視y座標</t>
  </si>
  <si>
    <t>サッケード数</t>
  </si>
  <si>
    <t>平均速度</t>
  </si>
  <si>
    <t>速度の標準偏差</t>
  </si>
  <si>
    <t>平均視線回転(rad)</t>
  </si>
  <si>
    <t>平均</t>
  </si>
  <si>
    <t>標準偏差</t>
  </si>
  <si>
    <t xml:space="preserve">平均サッケード
振幅(px) </t>
  </si>
  <si>
    <t>最大サッケード
振幅(px)</t>
  </si>
  <si>
    <t xml:space="preserve"> 視覚的
探索距離(px)</t>
  </si>
  <si>
    <t>視覚的探索の
均一性</t>
  </si>
  <si>
    <t>クラスタ
番号</t>
  </si>
  <si>
    <t>All</t>
  </si>
  <si>
    <t>クラスタ
数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</si>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</sst>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6"/>
      <name val="Aptos Narrow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1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X39"/>
  <sheetViews>
    <sheetView zoomScaleNormal="100" workbookViewId="0">
      <selection activeCell="E13" sqref="E13"/>
    </sheetView>
  </sheetViews>
  <sheetFormatPr defaultColWidth="8.85546875" defaultRowHeight="15" x14ac:dyDescent="0.25"/>
  <cols>
    <col min="1" max="1" width="10" style="3" customWidth="1"/>
    <col min="2" max="5" width="4.28515625" style="3" customWidth="1"/>
    <col min="6" max="6" width="6.28515625" style="13" customWidth="1"/>
    <col min="7" max="26" width="4.42578125" style="2" customWidth="1"/>
    <col min="27" max="27" width="4.140625" style="3" customWidth="1"/>
    <col min="28" max="28" width="10" style="3" customWidth="1"/>
    <col min="29" max="32" width="4.28515625" style="3" customWidth="1"/>
    <col min="33" max="33" width="6.140625" style="3" customWidth="1"/>
    <col min="34" max="43" width="4.42578125" style="4" customWidth="1"/>
    <col min="45" max="45" width="10" style="3" customWidth="1"/>
    <col min="46" max="49" width="4.28515625" style="3" customWidth="1"/>
    <col min="50" max="50" width="6.140625" style="3" customWidth="1"/>
  </cols>
  <sheetData>
    <row r="1" spans="1:50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4</v>
      </c>
      <c r="F1" s="5" t="s">
        <v>14</v>
      </c>
      <c r="G1" s="19" t="s">
        <v>15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4</v>
      </c>
      <c r="AG1" s="14" t="s">
        <v>13</v>
      </c>
      <c r="AH1" s="20" t="s">
        <v>15</v>
      </c>
      <c r="AI1" s="20"/>
      <c r="AJ1" s="20"/>
      <c r="AK1" s="20"/>
      <c r="AL1" s="20"/>
      <c r="AM1" s="20"/>
      <c r="AN1" s="20"/>
      <c r="AO1" s="20"/>
      <c r="AP1" s="20"/>
      <c r="AQ1" s="20"/>
      <c r="AS1" s="5" t="s">
        <v>10</v>
      </c>
      <c r="AT1" s="5" t="s">
        <v>9</v>
      </c>
      <c r="AU1" s="5" t="s">
        <v>8</v>
      </c>
      <c r="AV1" s="5">
        <v>2</v>
      </c>
      <c r="AW1" s="5">
        <v>4</v>
      </c>
      <c r="AX1" s="14" t="s">
        <v>13</v>
      </c>
    </row>
    <row r="2" spans="1:50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7">
        <v>1</v>
      </c>
      <c r="AI2" s="7">
        <v>2</v>
      </c>
      <c r="AJ2" s="7">
        <v>3</v>
      </c>
      <c r="AK2" s="7">
        <v>4</v>
      </c>
      <c r="AL2" s="7">
        <v>5</v>
      </c>
      <c r="AM2" s="7">
        <v>6</v>
      </c>
      <c r="AN2" s="7">
        <v>7</v>
      </c>
      <c r="AO2" s="7">
        <v>8</v>
      </c>
      <c r="AP2" s="7">
        <v>9</v>
      </c>
      <c r="AQ2" s="7">
        <v>10</v>
      </c>
      <c r="AS2" s="5"/>
      <c r="AT2" s="5"/>
      <c r="AU2" s="5"/>
      <c r="AV2" s="5"/>
      <c r="AW2" s="5"/>
      <c r="AX2" s="5"/>
    </row>
    <row r="3" spans="1:50" ht="16.5" x14ac:dyDescent="0.3">
      <c r="A3" s="3" t="s">
        <v>0</v>
      </c>
      <c r="B3" s="3" t="s">
        <v>1</v>
      </c>
      <c r="C3" s="3">
        <v>1</v>
      </c>
      <c r="D3" s="3">
        <v>1</v>
      </c>
      <c r="E3" s="3">
        <v>1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12">
        <f>(COUNTIF(AH3:AQ3,"○")/10)</f>
        <v>0.9</v>
      </c>
      <c r="AH3" s="10" t="s">
        <v>12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9" t="s">
        <v>11</v>
      </c>
      <c r="AO3" s="10" t="s">
        <v>12</v>
      </c>
      <c r="AP3" s="10" t="s">
        <v>12</v>
      </c>
      <c r="AQ3" s="10" t="s">
        <v>12</v>
      </c>
      <c r="AS3" s="3" t="s">
        <v>30</v>
      </c>
      <c r="AT3" s="3" t="s">
        <v>1</v>
      </c>
      <c r="AU3" s="3">
        <v>1</v>
      </c>
      <c r="AV3">
        <v>2</v>
      </c>
      <c r="AW3">
        <v>3</v>
      </c>
      <c r="AX3" s="12">
        <f>(F3+AG3)/2</f>
        <v>0.7</v>
      </c>
    </row>
    <row r="4" spans="1:50" ht="16.5" x14ac:dyDescent="0.3">
      <c r="C4" s="3">
        <v>2</v>
      </c>
      <c r="D4" s="3">
        <v>2</v>
      </c>
      <c r="E4" s="3">
        <v>3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12">
        <f t="shared" ref="AG4:AG36" si="1">(COUNTIF(AH4:AQ4,"○")/10)</f>
        <v>0.7</v>
      </c>
      <c r="AH4" s="10" t="s">
        <v>12</v>
      </c>
      <c r="AI4" s="10" t="s">
        <v>12</v>
      </c>
      <c r="AJ4" s="10" t="s">
        <v>12</v>
      </c>
      <c r="AK4" s="10" t="s">
        <v>12</v>
      </c>
      <c r="AL4" s="10" t="s">
        <v>12</v>
      </c>
      <c r="AM4" s="9" t="s">
        <v>11</v>
      </c>
      <c r="AN4" s="9" t="s">
        <v>11</v>
      </c>
      <c r="AO4" s="10" t="s">
        <v>12</v>
      </c>
      <c r="AP4" s="10" t="s">
        <v>12</v>
      </c>
      <c r="AQ4" s="9" t="s">
        <v>11</v>
      </c>
      <c r="AU4" s="3">
        <v>2</v>
      </c>
      <c r="AV4">
        <v>2</v>
      </c>
      <c r="AW4">
        <v>4</v>
      </c>
      <c r="AX4" s="12">
        <f t="shared" ref="AX4:AX30" si="2">(F4+AG4)/2</f>
        <v>0.52499999999999991</v>
      </c>
    </row>
    <row r="5" spans="1:50" x14ac:dyDescent="0.25">
      <c r="F5" s="12"/>
      <c r="G5" s="16">
        <f>(COUNTIF(G3:G4,"○"))/2</f>
        <v>0</v>
      </c>
      <c r="H5" s="16">
        <f t="shared" ref="H5:Z5" si="3">(COUNTIF(H3:H4,"○"))/2</f>
        <v>0.5</v>
      </c>
      <c r="I5" s="16">
        <f t="shared" si="3"/>
        <v>0.5</v>
      </c>
      <c r="J5" s="16">
        <f t="shared" si="3"/>
        <v>0.5</v>
      </c>
      <c r="K5" s="16">
        <f t="shared" si="3"/>
        <v>0.5</v>
      </c>
      <c r="L5" s="16">
        <f t="shared" si="3"/>
        <v>0.5</v>
      </c>
      <c r="M5" s="16">
        <f t="shared" si="3"/>
        <v>1</v>
      </c>
      <c r="N5" s="16">
        <f t="shared" si="3"/>
        <v>0.5</v>
      </c>
      <c r="O5" s="16">
        <f t="shared" si="3"/>
        <v>0.5</v>
      </c>
      <c r="P5" s="16">
        <f t="shared" si="3"/>
        <v>0.5</v>
      </c>
      <c r="Q5" s="16">
        <f t="shared" si="3"/>
        <v>0.5</v>
      </c>
      <c r="R5" s="16">
        <f t="shared" si="3"/>
        <v>0</v>
      </c>
      <c r="S5" s="16">
        <f t="shared" si="3"/>
        <v>0.5</v>
      </c>
      <c r="T5" s="16">
        <f t="shared" si="3"/>
        <v>0</v>
      </c>
      <c r="U5" s="16">
        <f t="shared" si="3"/>
        <v>0.5</v>
      </c>
      <c r="V5" s="16">
        <f t="shared" si="3"/>
        <v>0.5</v>
      </c>
      <c r="W5" s="16">
        <f t="shared" si="3"/>
        <v>0.5</v>
      </c>
      <c r="X5" s="16">
        <f t="shared" si="3"/>
        <v>0.5</v>
      </c>
      <c r="Y5" s="16">
        <f t="shared" si="3"/>
        <v>0</v>
      </c>
      <c r="Z5" s="16">
        <f t="shared" si="3"/>
        <v>0.5</v>
      </c>
      <c r="AG5" s="12"/>
      <c r="AH5" s="10"/>
      <c r="AI5" s="1"/>
      <c r="AJ5" s="1"/>
      <c r="AK5" s="1"/>
      <c r="AL5" s="1"/>
      <c r="AM5" s="1"/>
      <c r="AN5" s="1"/>
      <c r="AO5" s="1"/>
      <c r="AP5" s="1"/>
      <c r="AQ5" s="1"/>
      <c r="AX5" s="12"/>
    </row>
    <row r="6" spans="1:50" ht="16.5" x14ac:dyDescent="0.3">
      <c r="B6" s="3" t="s">
        <v>2</v>
      </c>
      <c r="C6" s="3">
        <v>1</v>
      </c>
      <c r="D6" s="3">
        <v>1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12">
        <f t="shared" si="1"/>
        <v>0.7</v>
      </c>
      <c r="AH6" s="10" t="s">
        <v>12</v>
      </c>
      <c r="AI6" s="10" t="s">
        <v>12</v>
      </c>
      <c r="AJ6" s="10" t="s">
        <v>12</v>
      </c>
      <c r="AK6" s="10" t="s">
        <v>12</v>
      </c>
      <c r="AL6" s="10" t="s">
        <v>12</v>
      </c>
      <c r="AM6" s="9" t="s">
        <v>11</v>
      </c>
      <c r="AN6" s="9" t="s">
        <v>11</v>
      </c>
      <c r="AO6" s="10" t="s">
        <v>12</v>
      </c>
      <c r="AP6" s="9" t="s">
        <v>11</v>
      </c>
      <c r="AQ6" s="10" t="s">
        <v>12</v>
      </c>
      <c r="AT6" s="3" t="s">
        <v>2</v>
      </c>
      <c r="AU6" s="3">
        <v>1</v>
      </c>
      <c r="AV6">
        <v>2</v>
      </c>
      <c r="AW6">
        <v>3</v>
      </c>
      <c r="AX6" s="12">
        <f t="shared" si="2"/>
        <v>0.85</v>
      </c>
    </row>
    <row r="7" spans="1:50" ht="16.5" x14ac:dyDescent="0.3">
      <c r="C7" s="3">
        <v>2</v>
      </c>
      <c r="D7" s="3">
        <v>2</v>
      </c>
      <c r="E7" s="3">
        <v>3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3</v>
      </c>
      <c r="AG7" s="12">
        <f t="shared" si="1"/>
        <v>0.9</v>
      </c>
      <c r="AH7" s="10" t="s">
        <v>12</v>
      </c>
      <c r="AI7" s="10" t="s">
        <v>12</v>
      </c>
      <c r="AJ7" s="10" t="s">
        <v>12</v>
      </c>
      <c r="AK7" s="10" t="s">
        <v>12</v>
      </c>
      <c r="AL7" s="9" t="s">
        <v>11</v>
      </c>
      <c r="AM7" s="10" t="s">
        <v>12</v>
      </c>
      <c r="AN7" s="10" t="s">
        <v>12</v>
      </c>
      <c r="AO7" s="10" t="s">
        <v>12</v>
      </c>
      <c r="AP7" s="10" t="s">
        <v>12</v>
      </c>
      <c r="AQ7" s="10" t="s">
        <v>12</v>
      </c>
      <c r="AU7" s="3">
        <v>2</v>
      </c>
      <c r="AV7">
        <v>2</v>
      </c>
      <c r="AW7">
        <v>4</v>
      </c>
      <c r="AX7" s="12">
        <f t="shared" si="2"/>
        <v>0.9</v>
      </c>
    </row>
    <row r="8" spans="1:50" ht="16.5" x14ac:dyDescent="0.3">
      <c r="C8" s="3">
        <v>3</v>
      </c>
      <c r="D8" s="3">
        <v>1</v>
      </c>
      <c r="E8" s="3">
        <v>2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12">
        <f t="shared" si="1"/>
        <v>0.8</v>
      </c>
      <c r="AH8" s="10" t="s">
        <v>12</v>
      </c>
      <c r="AI8" s="9" t="s">
        <v>11</v>
      </c>
      <c r="AJ8" s="10" t="s">
        <v>12</v>
      </c>
      <c r="AK8" s="10" t="s">
        <v>12</v>
      </c>
      <c r="AL8" s="9" t="s">
        <v>11</v>
      </c>
      <c r="AM8" s="10" t="s">
        <v>12</v>
      </c>
      <c r="AN8" s="10" t="s">
        <v>12</v>
      </c>
      <c r="AO8" s="10" t="s">
        <v>12</v>
      </c>
      <c r="AP8" s="10" t="s">
        <v>12</v>
      </c>
      <c r="AQ8" s="10" t="s">
        <v>12</v>
      </c>
      <c r="AU8" s="3">
        <v>3</v>
      </c>
      <c r="AV8">
        <v>2</v>
      </c>
      <c r="AW8">
        <v>3</v>
      </c>
      <c r="AX8" s="12">
        <f t="shared" si="2"/>
        <v>0.875</v>
      </c>
    </row>
    <row r="9" spans="1:50" ht="16.5" x14ac:dyDescent="0.3">
      <c r="C9" s="3">
        <v>4</v>
      </c>
      <c r="D9" s="3">
        <v>1</v>
      </c>
      <c r="E9" s="3">
        <v>2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12">
        <f t="shared" si="1"/>
        <v>0.9</v>
      </c>
      <c r="AH9" s="10" t="s">
        <v>12</v>
      </c>
      <c r="AI9" s="10" t="s">
        <v>12</v>
      </c>
      <c r="AJ9" s="10" t="s">
        <v>12</v>
      </c>
      <c r="AK9" s="10" t="s">
        <v>12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U9" s="3">
        <v>4</v>
      </c>
      <c r="AV9">
        <v>2</v>
      </c>
      <c r="AW9">
        <v>3</v>
      </c>
      <c r="AX9" s="12">
        <f t="shared" si="2"/>
        <v>0.8</v>
      </c>
    </row>
    <row r="10" spans="1:50" ht="16.5" x14ac:dyDescent="0.3">
      <c r="C10" s="3">
        <v>5</v>
      </c>
      <c r="D10" s="3">
        <v>2</v>
      </c>
      <c r="E10" s="3">
        <v>4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12">
        <f t="shared" si="1"/>
        <v>0.6</v>
      </c>
      <c r="AH10" s="10" t="s">
        <v>12</v>
      </c>
      <c r="AI10" s="9" t="s">
        <v>11</v>
      </c>
      <c r="AJ10" s="10" t="s">
        <v>12</v>
      </c>
      <c r="AK10" s="9" t="s">
        <v>11</v>
      </c>
      <c r="AL10" s="9" t="s">
        <v>11</v>
      </c>
      <c r="AM10" s="10" t="s">
        <v>12</v>
      </c>
      <c r="AN10" s="9" t="s">
        <v>11</v>
      </c>
      <c r="AO10" s="10" t="s">
        <v>12</v>
      </c>
      <c r="AP10" s="10" t="s">
        <v>12</v>
      </c>
      <c r="AQ10" s="10" t="s">
        <v>12</v>
      </c>
      <c r="AU10" s="3">
        <v>5</v>
      </c>
      <c r="AV10">
        <v>2</v>
      </c>
      <c r="AW10">
        <v>4</v>
      </c>
      <c r="AX10" s="12">
        <f t="shared" si="2"/>
        <v>0.57499999999999996</v>
      </c>
    </row>
    <row r="11" spans="1:50" ht="16.5" x14ac:dyDescent="0.3">
      <c r="C11" s="3">
        <v>6</v>
      </c>
      <c r="D11" s="3">
        <v>2</v>
      </c>
      <c r="E11" s="3">
        <v>4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2</v>
      </c>
      <c r="AF11" s="3">
        <v>2</v>
      </c>
      <c r="AG11" s="12">
        <f t="shared" si="1"/>
        <v>0.8</v>
      </c>
      <c r="AH11" s="10" t="s">
        <v>12</v>
      </c>
      <c r="AI11" s="10" t="s">
        <v>12</v>
      </c>
      <c r="AJ11" s="10" t="s">
        <v>12</v>
      </c>
      <c r="AK11" s="10" t="s">
        <v>12</v>
      </c>
      <c r="AL11" s="9" t="s">
        <v>11</v>
      </c>
      <c r="AM11" s="10" t="s">
        <v>12</v>
      </c>
      <c r="AN11" s="9" t="s">
        <v>11</v>
      </c>
      <c r="AO11" s="10" t="s">
        <v>12</v>
      </c>
      <c r="AP11" s="10" t="s">
        <v>12</v>
      </c>
      <c r="AQ11" s="10" t="s">
        <v>12</v>
      </c>
      <c r="AU11" s="3">
        <v>6</v>
      </c>
      <c r="AV11">
        <v>2</v>
      </c>
      <c r="AW11">
        <v>4</v>
      </c>
      <c r="AX11" s="12">
        <f t="shared" si="2"/>
        <v>0.82499999999999996</v>
      </c>
    </row>
    <row r="12" spans="1:50" ht="16.5" x14ac:dyDescent="0.3">
      <c r="C12" s="3">
        <v>7</v>
      </c>
      <c r="D12" s="3">
        <v>2</v>
      </c>
      <c r="E12" s="3">
        <v>4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12">
        <f t="shared" si="1"/>
        <v>0.8</v>
      </c>
      <c r="AH12" s="10" t="s">
        <v>12</v>
      </c>
      <c r="AI12" s="10" t="s">
        <v>12</v>
      </c>
      <c r="AJ12" s="10" t="s">
        <v>12</v>
      </c>
      <c r="AK12" s="10" t="s">
        <v>12</v>
      </c>
      <c r="AL12" s="9" t="s">
        <v>11</v>
      </c>
      <c r="AM12" s="9" t="s">
        <v>11</v>
      </c>
      <c r="AN12" s="10" t="s">
        <v>12</v>
      </c>
      <c r="AO12" s="10" t="s">
        <v>12</v>
      </c>
      <c r="AP12" s="10" t="s">
        <v>12</v>
      </c>
      <c r="AQ12" s="10" t="s">
        <v>12</v>
      </c>
      <c r="AU12" s="3">
        <v>7</v>
      </c>
      <c r="AV12">
        <v>2</v>
      </c>
      <c r="AW12">
        <v>4</v>
      </c>
      <c r="AX12" s="12">
        <f t="shared" si="2"/>
        <v>0.67500000000000004</v>
      </c>
    </row>
    <row r="13" spans="1:50" ht="16.5" x14ac:dyDescent="0.3">
      <c r="C13" s="3">
        <v>8</v>
      </c>
      <c r="D13" s="3">
        <v>2</v>
      </c>
      <c r="E13" s="3">
        <v>3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12">
        <f t="shared" si="1"/>
        <v>0.9</v>
      </c>
      <c r="AH13" s="10" t="s">
        <v>12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9" t="s">
        <v>11</v>
      </c>
      <c r="AO13" s="10" t="s">
        <v>12</v>
      </c>
      <c r="AP13" s="10" t="s">
        <v>12</v>
      </c>
      <c r="AQ13" s="10" t="s">
        <v>12</v>
      </c>
      <c r="AU13" s="3">
        <v>8</v>
      </c>
      <c r="AV13">
        <v>2</v>
      </c>
      <c r="AW13">
        <v>4</v>
      </c>
      <c r="AX13" s="12">
        <f t="shared" si="2"/>
        <v>0.82499999999999996</v>
      </c>
    </row>
    <row r="14" spans="1:50" ht="16.5" x14ac:dyDescent="0.3">
      <c r="C14" s="3">
        <v>9</v>
      </c>
      <c r="D14" s="3">
        <v>2</v>
      </c>
      <c r="E14" s="3">
        <v>4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12">
        <f t="shared" si="1"/>
        <v>0.8</v>
      </c>
      <c r="AH14" s="10" t="s">
        <v>12</v>
      </c>
      <c r="AI14" s="10" t="s">
        <v>12</v>
      </c>
      <c r="AJ14" s="10" t="s">
        <v>12</v>
      </c>
      <c r="AK14" s="10" t="s">
        <v>12</v>
      </c>
      <c r="AL14" s="9" t="s">
        <v>11</v>
      </c>
      <c r="AM14" s="10" t="s">
        <v>12</v>
      </c>
      <c r="AN14" s="9" t="s">
        <v>11</v>
      </c>
      <c r="AO14" s="10" t="s">
        <v>12</v>
      </c>
      <c r="AP14" s="10" t="s">
        <v>12</v>
      </c>
      <c r="AQ14" s="10" t="s">
        <v>12</v>
      </c>
      <c r="AU14" s="3">
        <v>9</v>
      </c>
      <c r="AV14">
        <v>2</v>
      </c>
      <c r="AW14">
        <v>4</v>
      </c>
      <c r="AX14" s="12">
        <f t="shared" si="2"/>
        <v>0.72500000000000009</v>
      </c>
    </row>
    <row r="15" spans="1:50" ht="16.5" x14ac:dyDescent="0.3">
      <c r="C15" s="3">
        <v>10</v>
      </c>
      <c r="D15" s="3">
        <v>2</v>
      </c>
      <c r="E15" s="3">
        <v>4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12">
        <f t="shared" si="1"/>
        <v>0.9</v>
      </c>
      <c r="AH15" s="10" t="s">
        <v>12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9" t="s">
        <v>11</v>
      </c>
      <c r="AO15" s="10" t="s">
        <v>12</v>
      </c>
      <c r="AP15" s="10" t="s">
        <v>12</v>
      </c>
      <c r="AQ15" s="10" t="s">
        <v>12</v>
      </c>
      <c r="AU15" s="3">
        <v>10</v>
      </c>
      <c r="AV15">
        <v>2</v>
      </c>
      <c r="AW15">
        <v>4</v>
      </c>
      <c r="AX15" s="12">
        <f t="shared" si="2"/>
        <v>0.9</v>
      </c>
    </row>
    <row r="16" spans="1:50" x14ac:dyDescent="0.25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G16" s="12"/>
      <c r="AH16" s="10"/>
      <c r="AI16" s="1"/>
      <c r="AJ16" s="1"/>
      <c r="AK16" s="1"/>
      <c r="AL16" s="1"/>
      <c r="AM16" s="1"/>
      <c r="AN16" s="1"/>
      <c r="AO16" s="1"/>
      <c r="AP16" s="1"/>
      <c r="AQ16" s="1"/>
      <c r="AX16" s="12"/>
    </row>
    <row r="17" spans="2:50" ht="16.5" x14ac:dyDescent="0.3">
      <c r="B17" s="3" t="s">
        <v>3</v>
      </c>
      <c r="C17" s="3">
        <v>1</v>
      </c>
      <c r="D17" s="3">
        <v>2</v>
      </c>
      <c r="E17" s="3">
        <v>3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2</v>
      </c>
      <c r="AG17" s="12">
        <f t="shared" si="1"/>
        <v>0.8</v>
      </c>
      <c r="AH17" s="10" t="s">
        <v>12</v>
      </c>
      <c r="AI17" s="10" t="s">
        <v>12</v>
      </c>
      <c r="AJ17" s="10" t="s">
        <v>12</v>
      </c>
      <c r="AK17" s="10" t="s">
        <v>12</v>
      </c>
      <c r="AL17" s="9" t="s">
        <v>11</v>
      </c>
      <c r="AM17" s="10" t="s">
        <v>12</v>
      </c>
      <c r="AN17" s="9" t="s">
        <v>11</v>
      </c>
      <c r="AO17" s="10" t="s">
        <v>12</v>
      </c>
      <c r="AP17" s="10" t="s">
        <v>12</v>
      </c>
      <c r="AQ17" s="10" t="s">
        <v>12</v>
      </c>
      <c r="AT17" s="3" t="s">
        <v>3</v>
      </c>
      <c r="AU17" s="3">
        <v>1</v>
      </c>
      <c r="AV17">
        <v>2</v>
      </c>
      <c r="AW17">
        <v>4</v>
      </c>
      <c r="AX17" s="12">
        <f t="shared" si="2"/>
        <v>0.5</v>
      </c>
    </row>
    <row r="18" spans="2:50" ht="16.5" x14ac:dyDescent="0.3">
      <c r="C18" s="3">
        <v>2</v>
      </c>
      <c r="D18" s="3">
        <v>2</v>
      </c>
      <c r="E18" s="3">
        <v>3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12">
        <f t="shared" si="1"/>
        <v>1</v>
      </c>
      <c r="AH18" s="10" t="s">
        <v>12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U18" s="3">
        <v>2</v>
      </c>
      <c r="AV18">
        <v>2</v>
      </c>
      <c r="AW18">
        <v>4</v>
      </c>
      <c r="AX18" s="12">
        <f t="shared" si="2"/>
        <v>0.6</v>
      </c>
    </row>
    <row r="19" spans="2:50" ht="16.5" x14ac:dyDescent="0.3">
      <c r="C19" s="3">
        <v>3</v>
      </c>
      <c r="D19" s="3">
        <v>1</v>
      </c>
      <c r="E19" s="3">
        <v>1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12">
        <f t="shared" si="1"/>
        <v>0.8</v>
      </c>
      <c r="AH19" s="10" t="s">
        <v>12</v>
      </c>
      <c r="AI19" s="10" t="s">
        <v>12</v>
      </c>
      <c r="AJ19" s="9" t="s">
        <v>11</v>
      </c>
      <c r="AK19" s="10" t="s">
        <v>12</v>
      </c>
      <c r="AL19" s="9" t="s">
        <v>11</v>
      </c>
      <c r="AM19" s="10" t="s">
        <v>12</v>
      </c>
      <c r="AN19" s="10" t="s">
        <v>12</v>
      </c>
      <c r="AO19" s="10" t="s">
        <v>12</v>
      </c>
      <c r="AP19" s="10" t="s">
        <v>12</v>
      </c>
      <c r="AQ19" s="10" t="s">
        <v>12</v>
      </c>
      <c r="AU19" s="3">
        <v>3</v>
      </c>
      <c r="AV19">
        <v>2</v>
      </c>
      <c r="AW19">
        <v>3</v>
      </c>
      <c r="AX19" s="12">
        <f t="shared" si="2"/>
        <v>0.5</v>
      </c>
    </row>
    <row r="20" spans="2:50" ht="16.5" x14ac:dyDescent="0.3">
      <c r="C20" s="3">
        <v>4</v>
      </c>
      <c r="D20" s="3">
        <v>1</v>
      </c>
      <c r="E20" s="3">
        <v>1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12">
        <f t="shared" si="1"/>
        <v>0.9</v>
      </c>
      <c r="AH20" s="10" t="s">
        <v>12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9" t="s">
        <v>11</v>
      </c>
      <c r="AO20" s="10" t="s">
        <v>12</v>
      </c>
      <c r="AP20" s="10" t="s">
        <v>12</v>
      </c>
      <c r="AQ20" s="10" t="s">
        <v>12</v>
      </c>
      <c r="AU20" s="3">
        <v>4</v>
      </c>
      <c r="AV20">
        <v>2</v>
      </c>
      <c r="AW20">
        <v>4</v>
      </c>
      <c r="AX20" s="12">
        <f t="shared" si="2"/>
        <v>0.6</v>
      </c>
    </row>
    <row r="21" spans="2:50" ht="16.5" x14ac:dyDescent="0.3">
      <c r="C21" s="3">
        <v>5</v>
      </c>
      <c r="D21" s="3">
        <v>1</v>
      </c>
      <c r="E21" s="3">
        <v>2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12">
        <f t="shared" si="1"/>
        <v>0.9</v>
      </c>
      <c r="AH21" s="10" t="s">
        <v>12</v>
      </c>
      <c r="AI21" s="10" t="s">
        <v>12</v>
      </c>
      <c r="AJ21" s="10" t="s">
        <v>12</v>
      </c>
      <c r="AK21" s="10" t="s">
        <v>12</v>
      </c>
      <c r="AL21" s="9" t="s">
        <v>11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U21" s="3">
        <v>5</v>
      </c>
      <c r="AV21">
        <v>2</v>
      </c>
      <c r="AW21">
        <v>3</v>
      </c>
      <c r="AX21" s="12">
        <f t="shared" si="2"/>
        <v>0.57499999999999996</v>
      </c>
    </row>
    <row r="22" spans="2:50" ht="16.5" x14ac:dyDescent="0.3">
      <c r="C22" s="3">
        <v>6</v>
      </c>
      <c r="D22" s="3">
        <v>2</v>
      </c>
      <c r="E22" s="3">
        <v>3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4</v>
      </c>
      <c r="AG22" s="12">
        <f t="shared" si="1"/>
        <v>0.9</v>
      </c>
      <c r="AH22" s="10" t="s">
        <v>12</v>
      </c>
      <c r="AI22" s="10" t="s">
        <v>12</v>
      </c>
      <c r="AJ22" s="10" t="s">
        <v>12</v>
      </c>
      <c r="AK22" s="10" t="s">
        <v>12</v>
      </c>
      <c r="AL22" s="9" t="s">
        <v>11</v>
      </c>
      <c r="AM22" s="10" t="s">
        <v>12</v>
      </c>
      <c r="AN22" s="10" t="s">
        <v>12</v>
      </c>
      <c r="AO22" s="10" t="s">
        <v>12</v>
      </c>
      <c r="AP22" s="10" t="s">
        <v>12</v>
      </c>
      <c r="AQ22" s="10" t="s">
        <v>12</v>
      </c>
      <c r="AU22" s="3">
        <v>6</v>
      </c>
      <c r="AV22">
        <v>2</v>
      </c>
      <c r="AW22">
        <v>4</v>
      </c>
      <c r="AX22" s="12">
        <f t="shared" si="2"/>
        <v>0.55000000000000004</v>
      </c>
    </row>
    <row r="23" spans="2:50" ht="16.5" x14ac:dyDescent="0.3">
      <c r="C23" s="3">
        <v>7</v>
      </c>
      <c r="D23" s="3">
        <v>1</v>
      </c>
      <c r="E23" s="3">
        <v>1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1</v>
      </c>
      <c r="AF23" s="3">
        <v>1</v>
      </c>
      <c r="AG23" s="12">
        <f t="shared" si="1"/>
        <v>1</v>
      </c>
      <c r="AH23" s="10" t="s">
        <v>12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U23" s="3">
        <v>7</v>
      </c>
      <c r="AV23">
        <v>2</v>
      </c>
      <c r="AW23">
        <v>3</v>
      </c>
      <c r="AX23" s="12">
        <f t="shared" si="2"/>
        <v>0.625</v>
      </c>
    </row>
    <row r="24" spans="2:50" ht="16.5" x14ac:dyDescent="0.3">
      <c r="C24" s="3">
        <v>8</v>
      </c>
      <c r="D24" s="3">
        <v>1</v>
      </c>
      <c r="E24" s="3">
        <v>2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12">
        <f t="shared" si="1"/>
        <v>1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U24" s="3">
        <v>8</v>
      </c>
      <c r="AV24">
        <v>2</v>
      </c>
      <c r="AW24">
        <v>4</v>
      </c>
      <c r="AX24" s="12">
        <f t="shared" si="2"/>
        <v>0.625</v>
      </c>
    </row>
    <row r="25" spans="2:50" ht="16.5" x14ac:dyDescent="0.3">
      <c r="C25" s="3">
        <v>9</v>
      </c>
      <c r="D25" s="3">
        <v>2</v>
      </c>
      <c r="E25" s="3">
        <v>4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12">
        <f t="shared" si="1"/>
        <v>0.9</v>
      </c>
      <c r="AH25" s="10" t="s">
        <v>12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9" t="s">
        <v>11</v>
      </c>
      <c r="AO25" s="10" t="s">
        <v>12</v>
      </c>
      <c r="AP25" s="10" t="s">
        <v>12</v>
      </c>
      <c r="AQ25" s="10" t="s">
        <v>12</v>
      </c>
      <c r="AU25" s="3">
        <v>9</v>
      </c>
      <c r="AV25">
        <v>2</v>
      </c>
      <c r="AW25">
        <v>4</v>
      </c>
      <c r="AX25" s="12">
        <f t="shared" si="2"/>
        <v>0.55000000000000004</v>
      </c>
    </row>
    <row r="26" spans="2:50" ht="16.5" x14ac:dyDescent="0.3">
      <c r="C26" s="3">
        <v>10</v>
      </c>
      <c r="D26" s="3">
        <v>1</v>
      </c>
      <c r="E26" s="3">
        <v>1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12">
        <f t="shared" si="1"/>
        <v>0.9</v>
      </c>
      <c r="AH26" s="10" t="s">
        <v>12</v>
      </c>
      <c r="AI26" s="10" t="s">
        <v>12</v>
      </c>
      <c r="AJ26" s="9" t="s">
        <v>11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U26" s="3">
        <v>10</v>
      </c>
      <c r="AV26">
        <v>2</v>
      </c>
      <c r="AW26">
        <v>3</v>
      </c>
      <c r="AX26" s="12">
        <f t="shared" si="2"/>
        <v>0.5</v>
      </c>
    </row>
    <row r="27" spans="2:50" ht="16.5" x14ac:dyDescent="0.3">
      <c r="C27" s="3">
        <v>11</v>
      </c>
      <c r="D27" s="3">
        <v>2</v>
      </c>
      <c r="E27" s="3">
        <v>3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12">
        <f t="shared" si="1"/>
        <v>1</v>
      </c>
      <c r="AH27" s="10" t="s">
        <v>12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U27" s="3">
        <v>11</v>
      </c>
      <c r="AV27">
        <v>2</v>
      </c>
      <c r="AW27">
        <v>4</v>
      </c>
      <c r="AX27" s="12">
        <f t="shared" si="2"/>
        <v>0.52500000000000002</v>
      </c>
    </row>
    <row r="28" spans="2:50" ht="16.5" x14ac:dyDescent="0.3">
      <c r="C28" s="3">
        <v>12</v>
      </c>
      <c r="D28" s="3">
        <v>2</v>
      </c>
      <c r="E28" s="3">
        <v>4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1</v>
      </c>
      <c r="AF28" s="3">
        <v>1</v>
      </c>
      <c r="AG28" s="12">
        <f t="shared" si="1"/>
        <v>1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U28" s="3">
        <v>12</v>
      </c>
      <c r="AV28">
        <v>2</v>
      </c>
      <c r="AW28">
        <v>4</v>
      </c>
      <c r="AX28" s="12">
        <f t="shared" si="2"/>
        <v>0.57499999999999996</v>
      </c>
    </row>
    <row r="29" spans="2:50" ht="16.5" x14ac:dyDescent="0.3">
      <c r="C29" s="3">
        <v>13</v>
      </c>
      <c r="D29" s="3">
        <v>2</v>
      </c>
      <c r="E29" s="3">
        <v>4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12">
        <f t="shared" si="1"/>
        <v>0.7</v>
      </c>
      <c r="AH29" s="10" t="s">
        <v>12</v>
      </c>
      <c r="AI29" s="10" t="s">
        <v>12</v>
      </c>
      <c r="AJ29" s="10" t="s">
        <v>12</v>
      </c>
      <c r="AK29" s="10" t="s">
        <v>12</v>
      </c>
      <c r="AL29" s="9" t="s">
        <v>11</v>
      </c>
      <c r="AM29" s="10" t="s">
        <v>12</v>
      </c>
      <c r="AN29" s="9" t="s">
        <v>11</v>
      </c>
      <c r="AO29" s="10" t="s">
        <v>12</v>
      </c>
      <c r="AP29" s="9" t="s">
        <v>11</v>
      </c>
      <c r="AQ29" s="10" t="s">
        <v>12</v>
      </c>
      <c r="AU29" s="3">
        <v>13</v>
      </c>
      <c r="AV29">
        <v>2</v>
      </c>
      <c r="AW29">
        <v>4</v>
      </c>
      <c r="AX29" s="12">
        <f t="shared" si="2"/>
        <v>0.39999999999999997</v>
      </c>
    </row>
    <row r="30" spans="2:50" ht="16.5" x14ac:dyDescent="0.3">
      <c r="C30" s="3">
        <v>14</v>
      </c>
      <c r="D30" s="3">
        <v>2</v>
      </c>
      <c r="E30" s="3">
        <v>4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12">
        <f t="shared" si="1"/>
        <v>0.9</v>
      </c>
      <c r="AH30" s="10" t="s">
        <v>12</v>
      </c>
      <c r="AI30" s="10" t="s">
        <v>12</v>
      </c>
      <c r="AJ30" s="10" t="s">
        <v>12</v>
      </c>
      <c r="AK30" s="10" t="s">
        <v>12</v>
      </c>
      <c r="AL30" s="9" t="s">
        <v>11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U30" s="3">
        <v>14</v>
      </c>
      <c r="AV30">
        <v>2</v>
      </c>
      <c r="AW30">
        <v>4</v>
      </c>
      <c r="AX30" s="12">
        <f t="shared" si="2"/>
        <v>0.5</v>
      </c>
    </row>
    <row r="31" spans="2:50" ht="16.5" x14ac:dyDescent="0.3">
      <c r="F31" s="5"/>
      <c r="G31" s="15">
        <f>(COUNTIF(G17:G30,"○"))/14</f>
        <v>7.1428571428571425E-2</v>
      </c>
      <c r="H31" s="15">
        <f t="shared" ref="H31:Z31" si="5">(COUNTIF(H17:H30,"○"))/14</f>
        <v>0.14285714285714285</v>
      </c>
      <c r="I31" s="15">
        <f t="shared" si="5"/>
        <v>0.42857142857142855</v>
      </c>
      <c r="J31" s="15">
        <f t="shared" si="5"/>
        <v>7.1428571428571425E-2</v>
      </c>
      <c r="K31" s="15">
        <f t="shared" si="5"/>
        <v>0.35714285714285715</v>
      </c>
      <c r="L31" s="15">
        <f t="shared" si="5"/>
        <v>0.14285714285714285</v>
      </c>
      <c r="M31" s="15">
        <f t="shared" si="5"/>
        <v>0.35714285714285715</v>
      </c>
      <c r="N31" s="15">
        <f t="shared" si="5"/>
        <v>7.1428571428571425E-2</v>
      </c>
      <c r="O31" s="15">
        <f t="shared" si="5"/>
        <v>0</v>
      </c>
      <c r="P31" s="15">
        <f t="shared" si="5"/>
        <v>0</v>
      </c>
      <c r="Q31" s="15">
        <f t="shared" si="5"/>
        <v>0.2857142857142857</v>
      </c>
      <c r="R31" s="15">
        <f>(COUNTIF(R17:R30,"○"))/14</f>
        <v>0</v>
      </c>
      <c r="S31" s="15">
        <f t="shared" si="5"/>
        <v>0</v>
      </c>
      <c r="T31" s="15">
        <f t="shared" si="5"/>
        <v>0</v>
      </c>
      <c r="U31" s="15">
        <f t="shared" si="5"/>
        <v>0</v>
      </c>
      <c r="V31" s="15">
        <f t="shared" si="5"/>
        <v>0.5</v>
      </c>
      <c r="W31" s="15">
        <f t="shared" si="5"/>
        <v>0</v>
      </c>
      <c r="X31" s="15">
        <f t="shared" si="5"/>
        <v>0.35714285714285715</v>
      </c>
      <c r="Y31" s="15">
        <f t="shared" si="5"/>
        <v>0.7857142857142857</v>
      </c>
      <c r="Z31" s="15">
        <f t="shared" si="5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12">
        <f t="shared" si="1"/>
        <v>0.9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9" t="s">
        <v>11</v>
      </c>
      <c r="AO31" s="10" t="s">
        <v>12</v>
      </c>
      <c r="AP31" s="10" t="s">
        <v>12</v>
      </c>
      <c r="AQ31" s="10" t="s">
        <v>12</v>
      </c>
      <c r="AT31" s="3" t="s">
        <v>5</v>
      </c>
      <c r="AU31" s="3">
        <v>1</v>
      </c>
      <c r="AV31">
        <v>1</v>
      </c>
      <c r="AW31">
        <v>2</v>
      </c>
      <c r="AX31" s="12">
        <f>AG31</f>
        <v>0.9</v>
      </c>
    </row>
    <row r="32" spans="2:50" ht="16.5" x14ac:dyDescent="0.3">
      <c r="F32" s="12"/>
      <c r="AD32" s="3">
        <v>2</v>
      </c>
      <c r="AE32" s="3">
        <v>1</v>
      </c>
      <c r="AF32" s="3">
        <v>1</v>
      </c>
      <c r="AG32" s="12">
        <f t="shared" si="1"/>
        <v>0.8</v>
      </c>
      <c r="AH32" s="10" t="s">
        <v>12</v>
      </c>
      <c r="AI32" s="10" t="s">
        <v>12</v>
      </c>
      <c r="AJ32" s="10" t="s">
        <v>12</v>
      </c>
      <c r="AK32" s="10" t="s">
        <v>12</v>
      </c>
      <c r="AL32" s="9" t="s">
        <v>11</v>
      </c>
      <c r="AM32" s="10" t="s">
        <v>12</v>
      </c>
      <c r="AN32" s="10" t="s">
        <v>12</v>
      </c>
      <c r="AO32" s="10" t="s">
        <v>12</v>
      </c>
      <c r="AP32" s="9" t="s">
        <v>11</v>
      </c>
      <c r="AQ32" s="10" t="s">
        <v>12</v>
      </c>
      <c r="AU32" s="3">
        <v>2</v>
      </c>
      <c r="AV32">
        <v>1</v>
      </c>
      <c r="AW32">
        <v>2</v>
      </c>
      <c r="AX32" s="12">
        <f t="shared" ref="AX32:AX36" si="6">AG32</f>
        <v>0.8</v>
      </c>
    </row>
    <row r="33" spans="29:50" x14ac:dyDescent="0.25">
      <c r="AC33" s="3" t="s">
        <v>7</v>
      </c>
      <c r="AD33" s="3">
        <v>1</v>
      </c>
      <c r="AE33" s="3">
        <v>2</v>
      </c>
      <c r="AF33" s="3">
        <v>3</v>
      </c>
      <c r="AG33" s="12">
        <f t="shared" si="1"/>
        <v>1</v>
      </c>
      <c r="AH33" s="10" t="s">
        <v>12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T33" s="3" t="s">
        <v>7</v>
      </c>
      <c r="AU33" s="3">
        <v>1</v>
      </c>
      <c r="AV33">
        <v>1</v>
      </c>
      <c r="AW33">
        <v>2</v>
      </c>
      <c r="AX33" s="12">
        <f t="shared" si="6"/>
        <v>1</v>
      </c>
    </row>
    <row r="34" spans="29:50" ht="16.5" x14ac:dyDescent="0.3">
      <c r="AD34" s="3">
        <v>2</v>
      </c>
      <c r="AE34" s="3">
        <v>1</v>
      </c>
      <c r="AF34" s="3">
        <v>1</v>
      </c>
      <c r="AG34" s="12">
        <f t="shared" si="1"/>
        <v>0.9</v>
      </c>
      <c r="AH34" s="10" t="s">
        <v>12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9" t="s">
        <v>11</v>
      </c>
      <c r="AO34" s="10" t="s">
        <v>12</v>
      </c>
      <c r="AP34" s="10" t="s">
        <v>12</v>
      </c>
      <c r="AQ34" s="10" t="s">
        <v>12</v>
      </c>
      <c r="AU34" s="3">
        <v>2</v>
      </c>
      <c r="AV34">
        <v>1</v>
      </c>
      <c r="AW34">
        <v>2</v>
      </c>
      <c r="AX34" s="12">
        <f t="shared" si="6"/>
        <v>0.9</v>
      </c>
    </row>
    <row r="35" spans="29:50" ht="16.5" x14ac:dyDescent="0.3">
      <c r="AD35" s="3">
        <v>3</v>
      </c>
      <c r="AE35" s="3">
        <v>2</v>
      </c>
      <c r="AF35" s="3">
        <v>2</v>
      </c>
      <c r="AG35" s="12">
        <f t="shared" si="1"/>
        <v>0.8</v>
      </c>
      <c r="AH35" s="10" t="s">
        <v>12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9" t="s">
        <v>11</v>
      </c>
      <c r="AQ35" s="9" t="s">
        <v>11</v>
      </c>
      <c r="AU35" s="3">
        <v>3</v>
      </c>
      <c r="AV35">
        <v>1</v>
      </c>
      <c r="AW35">
        <v>1</v>
      </c>
      <c r="AX35" s="12">
        <f t="shared" si="6"/>
        <v>0.8</v>
      </c>
    </row>
    <row r="36" spans="29:50" x14ac:dyDescent="0.25">
      <c r="AC36" s="3" t="s">
        <v>6</v>
      </c>
      <c r="AD36" s="3">
        <v>1</v>
      </c>
      <c r="AE36" s="3">
        <v>2</v>
      </c>
      <c r="AF36" s="3">
        <v>3</v>
      </c>
      <c r="AG36" s="12">
        <f t="shared" si="1"/>
        <v>1</v>
      </c>
      <c r="AH36" s="10" t="s">
        <v>12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T36" s="3" t="s">
        <v>6</v>
      </c>
      <c r="AU36" s="3">
        <v>1</v>
      </c>
      <c r="AV36">
        <v>1</v>
      </c>
      <c r="AW36">
        <v>1</v>
      </c>
      <c r="AX36" s="12">
        <f t="shared" si="6"/>
        <v>1</v>
      </c>
    </row>
    <row r="37" spans="29:50" x14ac:dyDescent="0.25">
      <c r="AH37" s="15">
        <f>(COUNTIF(AH3:AH36,"○")/32)</f>
        <v>1</v>
      </c>
      <c r="AI37" s="15">
        <f t="shared" ref="AI37:AQ37" si="7">(COUNTIF(AI3:AI36,"○")/32)</f>
        <v>0.9375</v>
      </c>
      <c r="AJ37" s="15">
        <f t="shared" si="7"/>
        <v>0.9375</v>
      </c>
      <c r="AK37" s="15">
        <f t="shared" si="7"/>
        <v>0.96875</v>
      </c>
      <c r="AL37" s="15">
        <f t="shared" si="7"/>
        <v>0.59375</v>
      </c>
      <c r="AM37" s="15">
        <f t="shared" si="7"/>
        <v>0.875</v>
      </c>
      <c r="AN37" s="15">
        <f t="shared" si="7"/>
        <v>0.5625</v>
      </c>
      <c r="AO37" s="15">
        <f t="shared" si="7"/>
        <v>1</v>
      </c>
      <c r="AP37" s="15">
        <f t="shared" si="7"/>
        <v>0.875</v>
      </c>
      <c r="AQ37" s="15">
        <f t="shared" si="7"/>
        <v>0.9375</v>
      </c>
    </row>
    <row r="38" spans="29:50" x14ac:dyDescent="0.25">
      <c r="AX38" s="12"/>
    </row>
    <row r="39" spans="29:50" x14ac:dyDescent="0.25">
      <c r="AG39" s="12"/>
    </row>
  </sheetData>
  <mergeCells count="2">
    <mergeCell ref="G1:Z1"/>
    <mergeCell ref="AH1:AQ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Z29"/>
  <sheetViews>
    <sheetView tabSelected="1" zoomScaleNormal="100" workbookViewId="0">
      <selection activeCell="G9" sqref="G9"/>
    </sheetView>
  </sheetViews>
  <sheetFormatPr defaultRowHeight="15" x14ac:dyDescent="0.25"/>
  <cols>
    <col min="1" max="1" width="10" style="3" customWidth="1"/>
    <col min="2" max="3" width="8.5703125" customWidth="1"/>
    <col min="4" max="4" width="5.7109375" style="3" customWidth="1"/>
    <col min="5" max="27" width="10" customWidth="1"/>
  </cols>
  <sheetData>
    <row r="1" spans="1:26" ht="30" customHeight="1" x14ac:dyDescent="0.25">
      <c r="A1" s="3" t="s">
        <v>10</v>
      </c>
      <c r="B1" s="17" t="s">
        <v>31</v>
      </c>
      <c r="C1" s="17" t="s">
        <v>29</v>
      </c>
      <c r="D1" s="5" t="s">
        <v>14</v>
      </c>
      <c r="E1" s="21" t="s">
        <v>16</v>
      </c>
      <c r="F1" s="21"/>
      <c r="G1" s="21" t="s">
        <v>17</v>
      </c>
      <c r="H1" s="21"/>
      <c r="I1" s="21" t="s">
        <v>18</v>
      </c>
      <c r="J1" s="21"/>
      <c r="K1" s="21" t="s">
        <v>25</v>
      </c>
      <c r="L1" s="21"/>
      <c r="M1" s="21" t="s">
        <v>26</v>
      </c>
      <c r="N1" s="21"/>
      <c r="O1" s="21" t="s">
        <v>19</v>
      </c>
      <c r="P1" s="21"/>
      <c r="Q1" s="21" t="s">
        <v>20</v>
      </c>
      <c r="R1" s="21"/>
      <c r="S1" s="21" t="s">
        <v>21</v>
      </c>
      <c r="T1" s="21"/>
      <c r="U1" s="21" t="s">
        <v>27</v>
      </c>
      <c r="V1" s="21"/>
      <c r="W1" s="21" t="s">
        <v>28</v>
      </c>
      <c r="X1" s="21"/>
      <c r="Y1" s="21" t="s">
        <v>22</v>
      </c>
      <c r="Z1" s="21"/>
    </row>
    <row r="2" spans="1:26" x14ac:dyDescent="0.25">
      <c r="B2" s="5"/>
      <c r="C2" s="5"/>
      <c r="D2" s="5"/>
      <c r="E2" t="s">
        <v>23</v>
      </c>
      <c r="F2" t="s">
        <v>24</v>
      </c>
      <c r="G2" t="s">
        <v>23</v>
      </c>
      <c r="H2" t="s">
        <v>24</v>
      </c>
      <c r="I2" t="s">
        <v>23</v>
      </c>
      <c r="J2" t="s">
        <v>24</v>
      </c>
      <c r="K2" t="s">
        <v>23</v>
      </c>
      <c r="L2" t="s">
        <v>24</v>
      </c>
      <c r="M2" t="s">
        <v>23</v>
      </c>
      <c r="N2" t="s">
        <v>24</v>
      </c>
      <c r="O2" t="s">
        <v>23</v>
      </c>
      <c r="P2" t="s">
        <v>24</v>
      </c>
      <c r="Q2" t="s">
        <v>23</v>
      </c>
      <c r="R2" t="s">
        <v>24</v>
      </c>
      <c r="S2" t="s">
        <v>23</v>
      </c>
      <c r="T2" t="s">
        <v>24</v>
      </c>
      <c r="U2" t="s">
        <v>23</v>
      </c>
      <c r="V2" t="s">
        <v>24</v>
      </c>
      <c r="W2" t="s">
        <v>23</v>
      </c>
      <c r="X2" t="s">
        <v>24</v>
      </c>
      <c r="Y2" t="s">
        <v>23</v>
      </c>
      <c r="Z2" t="s">
        <v>24</v>
      </c>
    </row>
    <row r="3" spans="1:26" x14ac:dyDescent="0.25">
      <c r="A3" s="3" t="s">
        <v>0</v>
      </c>
      <c r="B3" s="3">
        <v>2</v>
      </c>
      <c r="C3" s="3">
        <v>1</v>
      </c>
      <c r="D3" s="12">
        <v>0.45</v>
      </c>
      <c r="E3">
        <v>3965.9</v>
      </c>
      <c r="F3" s="18">
        <v>1252931</v>
      </c>
      <c r="G3">
        <v>851.8</v>
      </c>
      <c r="H3">
        <v>3703.9555559999999</v>
      </c>
      <c r="I3">
        <v>508.2</v>
      </c>
      <c r="J3">
        <v>5359.2888890000004</v>
      </c>
      <c r="K3">
        <v>270.64907799999997</v>
      </c>
      <c r="L3">
        <v>1909.3490609999999</v>
      </c>
      <c r="M3">
        <v>1155.758601</v>
      </c>
      <c r="N3">
        <v>52776.063038</v>
      </c>
      <c r="O3">
        <v>602.29999999999995</v>
      </c>
      <c r="P3">
        <v>30431.122222000002</v>
      </c>
      <c r="Q3">
        <v>1098.5083360000001</v>
      </c>
      <c r="R3">
        <v>19029.524135</v>
      </c>
      <c r="S3">
        <v>2009.786785</v>
      </c>
      <c r="T3">
        <v>113430.540313</v>
      </c>
      <c r="U3">
        <v>239607.33085</v>
      </c>
      <c r="V3" s="18">
        <v>5305183000</v>
      </c>
      <c r="W3">
        <v>504.957266</v>
      </c>
      <c r="X3">
        <v>14337.141594999999</v>
      </c>
      <c r="Y3">
        <v>-6.7067000000000002E-2</v>
      </c>
      <c r="Z3">
        <v>8.8509999999999995E-3</v>
      </c>
    </row>
    <row r="4" spans="1:26" x14ac:dyDescent="0.25">
      <c r="B4" s="3"/>
      <c r="C4" s="3">
        <v>2</v>
      </c>
      <c r="D4" s="12">
        <v>0.42</v>
      </c>
      <c r="E4">
        <v>5542.5</v>
      </c>
      <c r="F4" s="18">
        <v>2180026</v>
      </c>
      <c r="G4">
        <v>870.375</v>
      </c>
      <c r="H4">
        <v>10508.65</v>
      </c>
      <c r="I4">
        <v>455.5625</v>
      </c>
      <c r="J4">
        <v>10126.929167</v>
      </c>
      <c r="K4">
        <v>165.12946299999999</v>
      </c>
      <c r="L4">
        <v>1190.295079</v>
      </c>
      <c r="M4">
        <v>1003.749819</v>
      </c>
      <c r="N4">
        <v>62432.321122000001</v>
      </c>
      <c r="O4">
        <v>915.25</v>
      </c>
      <c r="P4">
        <v>54234.733332999996</v>
      </c>
      <c r="Q4">
        <v>701.69239800000003</v>
      </c>
      <c r="R4">
        <v>8918.2566079999997</v>
      </c>
      <c r="S4">
        <v>1319.6715690000001</v>
      </c>
      <c r="T4">
        <v>63549.171466</v>
      </c>
      <c r="U4">
        <v>217575.52631300001</v>
      </c>
      <c r="V4" s="18">
        <v>3311904000</v>
      </c>
      <c r="W4">
        <v>338.34313700000001</v>
      </c>
      <c r="X4">
        <v>6989.7978839999996</v>
      </c>
      <c r="Y4">
        <v>4.0367E-2</v>
      </c>
      <c r="Z4">
        <v>2.4764999999999999E-2</v>
      </c>
    </row>
    <row r="5" spans="1:26" x14ac:dyDescent="0.25">
      <c r="B5" s="3">
        <v>4</v>
      </c>
      <c r="C5" s="3">
        <v>1</v>
      </c>
      <c r="D5" s="12">
        <v>0.27</v>
      </c>
      <c r="E5">
        <v>4848.3999999999996</v>
      </c>
      <c r="F5" s="18">
        <v>648161.30000000005</v>
      </c>
      <c r="G5">
        <v>814</v>
      </c>
      <c r="H5">
        <v>1980.5</v>
      </c>
      <c r="I5">
        <v>490.6</v>
      </c>
      <c r="J5">
        <v>2990.3</v>
      </c>
      <c r="K5">
        <v>295.57636200000002</v>
      </c>
      <c r="L5">
        <v>1360.9715779999999</v>
      </c>
      <c r="M5">
        <v>1239.0536729999999</v>
      </c>
      <c r="N5">
        <v>15855.745697</v>
      </c>
      <c r="O5">
        <v>715.4</v>
      </c>
      <c r="P5">
        <v>23477.3</v>
      </c>
      <c r="Q5">
        <v>1157.398512</v>
      </c>
      <c r="R5">
        <v>16386.565287000001</v>
      </c>
      <c r="S5">
        <v>2180.8117929999999</v>
      </c>
      <c r="T5">
        <v>38054.472474000002</v>
      </c>
      <c r="U5">
        <v>303143.85025999998</v>
      </c>
      <c r="V5" s="18">
        <v>882640500</v>
      </c>
      <c r="W5">
        <v>409.072227</v>
      </c>
      <c r="X5">
        <v>4063.017824</v>
      </c>
      <c r="Y5">
        <v>-0.101822</v>
      </c>
      <c r="Z5">
        <v>1.1126E-2</v>
      </c>
    </row>
    <row r="6" spans="1:26" x14ac:dyDescent="0.25">
      <c r="B6" s="3"/>
      <c r="C6" s="3">
        <v>2</v>
      </c>
      <c r="D6" s="12">
        <v>0.63</v>
      </c>
      <c r="E6">
        <v>3083.4</v>
      </c>
      <c r="F6" s="18">
        <v>223918.3</v>
      </c>
      <c r="G6">
        <v>889.6</v>
      </c>
      <c r="H6">
        <v>2781.3</v>
      </c>
      <c r="I6">
        <v>525.79999999999995</v>
      </c>
      <c r="J6">
        <v>8293.7000000000007</v>
      </c>
      <c r="K6">
        <v>245.72179499999999</v>
      </c>
      <c r="L6">
        <v>1381.640138</v>
      </c>
      <c r="M6">
        <v>1072.4635290000001</v>
      </c>
      <c r="N6">
        <v>85545.223685999998</v>
      </c>
      <c r="O6">
        <v>489.2</v>
      </c>
      <c r="P6">
        <v>13013.7</v>
      </c>
      <c r="Q6">
        <v>1039.6181590000001</v>
      </c>
      <c r="R6">
        <v>17759.731789000001</v>
      </c>
      <c r="S6">
        <v>1838.7617769999999</v>
      </c>
      <c r="T6">
        <v>144040.35956899999</v>
      </c>
      <c r="U6">
        <v>176070.81143999999</v>
      </c>
      <c r="V6" s="18">
        <v>961799000</v>
      </c>
      <c r="W6">
        <v>600.84230400000001</v>
      </c>
      <c r="X6">
        <v>5210.6991820000003</v>
      </c>
      <c r="Y6">
        <v>-3.2313000000000001E-2</v>
      </c>
      <c r="Z6">
        <v>5.7679999999999997E-3</v>
      </c>
    </row>
    <row r="7" spans="1:26" x14ac:dyDescent="0.25">
      <c r="B7" s="3"/>
      <c r="C7" s="3">
        <v>3</v>
      </c>
      <c r="D7" s="12">
        <v>0.38</v>
      </c>
      <c r="E7">
        <v>4675.8571430000002</v>
      </c>
      <c r="F7" s="18">
        <v>671024.1</v>
      </c>
      <c r="G7">
        <v>813.71428600000002</v>
      </c>
      <c r="H7">
        <v>10202.571429</v>
      </c>
      <c r="I7">
        <v>522.42857100000003</v>
      </c>
      <c r="J7">
        <v>9318.2857139999996</v>
      </c>
      <c r="K7">
        <v>149.75370799999999</v>
      </c>
      <c r="L7">
        <v>283.15125499999999</v>
      </c>
      <c r="M7">
        <v>942.283005</v>
      </c>
      <c r="N7">
        <v>49961.361427999997</v>
      </c>
      <c r="O7">
        <v>821.42857100000003</v>
      </c>
      <c r="P7">
        <v>25950.619048</v>
      </c>
      <c r="Q7">
        <v>680.85039800000004</v>
      </c>
      <c r="R7">
        <v>5559.8107650000002</v>
      </c>
      <c r="S7">
        <v>1190.6082919999999</v>
      </c>
      <c r="T7">
        <v>17959.077970999999</v>
      </c>
      <c r="U7">
        <v>180272.13355699999</v>
      </c>
      <c r="V7" s="18">
        <v>1158697000</v>
      </c>
      <c r="W7">
        <v>390.27466399999997</v>
      </c>
      <c r="X7">
        <v>6449.8400970000002</v>
      </c>
      <c r="Y7">
        <v>0.147725</v>
      </c>
      <c r="Z7">
        <v>1.5845999999999999E-2</v>
      </c>
    </row>
    <row r="8" spans="1:26" x14ac:dyDescent="0.25">
      <c r="B8" s="3"/>
      <c r="C8" s="3">
        <v>4</v>
      </c>
      <c r="D8" s="12">
        <v>0.45</v>
      </c>
      <c r="E8">
        <v>6216.5555560000003</v>
      </c>
      <c r="F8" s="18">
        <v>2415951</v>
      </c>
      <c r="G8">
        <v>914.44444399999998</v>
      </c>
      <c r="H8">
        <v>7057.7777779999997</v>
      </c>
      <c r="I8">
        <v>403.55555600000002</v>
      </c>
      <c r="J8">
        <v>5044.2777779999997</v>
      </c>
      <c r="K8">
        <v>177.08838399999999</v>
      </c>
      <c r="L8">
        <v>1651.6849400000001</v>
      </c>
      <c r="M8">
        <v>1051.557341</v>
      </c>
      <c r="N8">
        <v>73712.428924000007</v>
      </c>
      <c r="O8">
        <v>988.22222199999999</v>
      </c>
      <c r="P8">
        <v>68534.444443999993</v>
      </c>
      <c r="Q8">
        <v>717.90284299999996</v>
      </c>
      <c r="R8">
        <v>11876.156901</v>
      </c>
      <c r="S8">
        <v>1420.0541169999999</v>
      </c>
      <c r="T8">
        <v>79773.986787999995</v>
      </c>
      <c r="U8">
        <v>246589.27623300001</v>
      </c>
      <c r="V8" s="18">
        <v>3176175000</v>
      </c>
      <c r="W8">
        <v>297.95194900000001</v>
      </c>
      <c r="X8">
        <v>4073.3387619999999</v>
      </c>
      <c r="Y8">
        <v>-4.3132999999999998E-2</v>
      </c>
      <c r="Z8">
        <v>1.6619999999999999E-2</v>
      </c>
    </row>
    <row r="9" spans="1:26" x14ac:dyDescent="0.25">
      <c r="B9" s="3"/>
      <c r="C9" s="3"/>
      <c r="D9" s="12"/>
    </row>
    <row r="10" spans="1:26" x14ac:dyDescent="0.25">
      <c r="A10" s="3" t="s">
        <v>4</v>
      </c>
      <c r="B10" s="3">
        <v>2</v>
      </c>
      <c r="C10" s="3">
        <v>1</v>
      </c>
      <c r="D10" s="12">
        <v>0.89</v>
      </c>
      <c r="E10">
        <v>1830.25</v>
      </c>
      <c r="F10">
        <v>118833.295455</v>
      </c>
      <c r="G10">
        <v>772.5</v>
      </c>
      <c r="H10">
        <v>6660.0909089999996</v>
      </c>
      <c r="I10">
        <v>423.08333299999998</v>
      </c>
      <c r="J10">
        <v>4160.992424</v>
      </c>
      <c r="K10">
        <v>378.01879700000001</v>
      </c>
      <c r="L10">
        <v>4584.8516010000003</v>
      </c>
      <c r="M10">
        <v>1295.7533490000001</v>
      </c>
      <c r="N10">
        <v>23940.556202</v>
      </c>
      <c r="O10">
        <v>247.5</v>
      </c>
      <c r="P10">
        <v>2958.272727</v>
      </c>
      <c r="Q10">
        <v>1392.8550399999999</v>
      </c>
      <c r="R10">
        <v>20620.633055999999</v>
      </c>
      <c r="S10">
        <v>2700.9950840000001</v>
      </c>
      <c r="T10">
        <v>191521.769967</v>
      </c>
      <c r="U10">
        <v>140455.03805800001</v>
      </c>
      <c r="V10" s="18">
        <v>855042200</v>
      </c>
      <c r="W10">
        <v>1071.5283179999999</v>
      </c>
      <c r="X10">
        <v>21250.853659</v>
      </c>
      <c r="Y10">
        <v>-4.5433000000000001E-2</v>
      </c>
      <c r="Z10">
        <v>1.6001999999999999E-2</v>
      </c>
    </row>
    <row r="11" spans="1:26" x14ac:dyDescent="0.25">
      <c r="B11" s="3"/>
      <c r="C11" s="3">
        <v>2</v>
      </c>
      <c r="D11" s="12">
        <v>0.86</v>
      </c>
      <c r="E11">
        <v>2167.9</v>
      </c>
      <c r="F11">
        <v>250630.62105300001</v>
      </c>
      <c r="G11">
        <v>714.95</v>
      </c>
      <c r="H11">
        <v>5170.9973680000003</v>
      </c>
      <c r="I11">
        <v>475.85</v>
      </c>
      <c r="J11">
        <v>17190.344736999999</v>
      </c>
      <c r="K11">
        <v>260.65306299999997</v>
      </c>
      <c r="L11">
        <v>1835.207633</v>
      </c>
      <c r="M11">
        <v>1056.411304</v>
      </c>
      <c r="N11">
        <v>34679.796719999998</v>
      </c>
      <c r="O11">
        <v>319.25</v>
      </c>
      <c r="P11">
        <v>4776.6184210000001</v>
      </c>
      <c r="Q11">
        <v>1060.408426</v>
      </c>
      <c r="R11">
        <v>23698.880735999999</v>
      </c>
      <c r="S11">
        <v>1993.3181139999999</v>
      </c>
      <c r="T11">
        <v>111216.08438499999</v>
      </c>
      <c r="U11">
        <v>127671.448353</v>
      </c>
      <c r="V11" s="18">
        <v>998679300</v>
      </c>
      <c r="W11">
        <v>826.87913200000003</v>
      </c>
      <c r="X11">
        <v>24907.053950000001</v>
      </c>
      <c r="Y11">
        <v>4.3660000000000001E-3</v>
      </c>
      <c r="Z11">
        <v>3.2160000000000001E-2</v>
      </c>
    </row>
    <row r="12" spans="1:26" x14ac:dyDescent="0.25">
      <c r="B12" s="3">
        <v>4</v>
      </c>
      <c r="C12" s="3">
        <v>1</v>
      </c>
      <c r="D12" s="12">
        <v>0.89</v>
      </c>
      <c r="E12">
        <v>1830.25</v>
      </c>
      <c r="F12">
        <v>118833.295455</v>
      </c>
      <c r="G12">
        <v>772.5</v>
      </c>
      <c r="H12">
        <v>6660.0909089999996</v>
      </c>
      <c r="I12">
        <v>423.08333299999998</v>
      </c>
      <c r="J12">
        <v>4160.992424</v>
      </c>
      <c r="K12">
        <v>378.01879700000001</v>
      </c>
      <c r="L12">
        <v>4584.8516010000003</v>
      </c>
      <c r="M12">
        <v>1295.7533490000001</v>
      </c>
      <c r="N12">
        <v>23940.556202</v>
      </c>
      <c r="O12">
        <v>247.5</v>
      </c>
      <c r="P12">
        <v>2958.272727</v>
      </c>
      <c r="Q12">
        <v>1392.8550399999999</v>
      </c>
      <c r="R12">
        <v>20620.633055999999</v>
      </c>
      <c r="S12">
        <v>2700.9950840000001</v>
      </c>
      <c r="T12">
        <v>191521.769967</v>
      </c>
      <c r="U12">
        <v>140455.03805800001</v>
      </c>
      <c r="V12" s="18">
        <v>855042200</v>
      </c>
      <c r="W12">
        <v>1071.5283179999999</v>
      </c>
      <c r="X12">
        <v>21250.853659</v>
      </c>
      <c r="Y12">
        <v>-4.5433000000000001E-2</v>
      </c>
      <c r="Z12">
        <v>1.6001999999999999E-2</v>
      </c>
    </row>
    <row r="13" spans="1:26" x14ac:dyDescent="0.25">
      <c r="B13" s="3"/>
      <c r="C13" s="3">
        <v>2</v>
      </c>
      <c r="D13" s="12">
        <v>0.76</v>
      </c>
      <c r="E13">
        <v>2648.125</v>
      </c>
      <c r="F13">
        <v>55486.696429000003</v>
      </c>
      <c r="G13">
        <v>708.5</v>
      </c>
      <c r="H13">
        <v>3474</v>
      </c>
      <c r="I13">
        <v>503.375</v>
      </c>
      <c r="J13">
        <v>33555.696429000003</v>
      </c>
      <c r="K13">
        <v>267.79143699999997</v>
      </c>
      <c r="L13">
        <v>2273.0406410000001</v>
      </c>
      <c r="M13">
        <v>1209.3295149999999</v>
      </c>
      <c r="N13">
        <v>20713.141038000002</v>
      </c>
      <c r="O13">
        <v>374.5</v>
      </c>
      <c r="P13">
        <v>1853.4285709999999</v>
      </c>
      <c r="Q13">
        <v>1045.4341790000001</v>
      </c>
      <c r="R13">
        <v>21069.456459000001</v>
      </c>
      <c r="S13">
        <v>2077.987709</v>
      </c>
      <c r="T13">
        <v>103616.614068</v>
      </c>
      <c r="U13">
        <v>151747.92726200001</v>
      </c>
      <c r="V13" s="18">
        <v>337635700</v>
      </c>
      <c r="W13">
        <v>686.14610900000002</v>
      </c>
      <c r="X13">
        <v>7382.4387580000002</v>
      </c>
      <c r="Y13">
        <v>9.4352000000000005E-2</v>
      </c>
      <c r="Z13">
        <v>3.3871999999999999E-2</v>
      </c>
    </row>
    <row r="14" spans="1:26" x14ac:dyDescent="0.25">
      <c r="B14" s="3"/>
      <c r="C14" s="3">
        <v>3</v>
      </c>
      <c r="D14" s="12">
        <v>0.92</v>
      </c>
      <c r="E14">
        <v>1897.727273</v>
      </c>
      <c r="F14">
        <v>96899.418181999994</v>
      </c>
      <c r="G14">
        <v>712.09090900000001</v>
      </c>
      <c r="H14">
        <v>6661.0909089999996</v>
      </c>
      <c r="I14">
        <v>452.454545</v>
      </c>
      <c r="J14">
        <v>7826.4727270000003</v>
      </c>
      <c r="K14">
        <v>264.54445399999997</v>
      </c>
      <c r="L14">
        <v>840.09712400000001</v>
      </c>
      <c r="M14">
        <v>980.94243300000005</v>
      </c>
      <c r="N14">
        <v>10960.436761999999</v>
      </c>
      <c r="O14">
        <v>288.90909099999999</v>
      </c>
      <c r="P14">
        <v>3151.6909089999999</v>
      </c>
      <c r="Q14">
        <v>1101.6214869999999</v>
      </c>
      <c r="R14">
        <v>17105.962804999999</v>
      </c>
      <c r="S14">
        <v>2013.9289679999999</v>
      </c>
      <c r="T14">
        <v>50841.120057</v>
      </c>
      <c r="U14">
        <v>116905.84852499999</v>
      </c>
      <c r="V14" s="18">
        <v>519497200</v>
      </c>
      <c r="W14">
        <v>917.81769599999996</v>
      </c>
      <c r="X14">
        <v>15638.235188000001</v>
      </c>
      <c r="Y14">
        <v>-9.3839000000000006E-2</v>
      </c>
      <c r="Z14">
        <v>7.3210000000000003E-3</v>
      </c>
    </row>
    <row r="15" spans="1:26" x14ac:dyDescent="0.25">
      <c r="B15" s="3"/>
      <c r="C15" s="3">
        <v>4</v>
      </c>
      <c r="D15" s="12">
        <v>0.9</v>
      </c>
      <c r="E15">
        <v>1298</v>
      </c>
      <c r="F15" t="s">
        <v>32</v>
      </c>
      <c r="G15">
        <v>798</v>
      </c>
      <c r="H15" t="s">
        <v>32</v>
      </c>
      <c r="I15">
        <v>513</v>
      </c>
      <c r="J15" t="s">
        <v>32</v>
      </c>
      <c r="K15">
        <v>160.740771</v>
      </c>
      <c r="L15" t="s">
        <v>32</v>
      </c>
      <c r="M15">
        <v>663.22319000000005</v>
      </c>
      <c r="N15" t="s">
        <v>32</v>
      </c>
      <c r="O15">
        <v>211</v>
      </c>
      <c r="P15" t="s">
        <v>32</v>
      </c>
      <c r="Q15">
        <v>726.85872099999995</v>
      </c>
      <c r="R15" t="s">
        <v>32</v>
      </c>
      <c r="S15">
        <v>1089.241955</v>
      </c>
      <c r="T15" t="s">
        <v>32</v>
      </c>
      <c r="U15">
        <v>53481.215179999999</v>
      </c>
      <c r="V15" t="s">
        <v>32</v>
      </c>
      <c r="W15">
        <v>952.41910600000006</v>
      </c>
      <c r="X15" t="s">
        <v>32</v>
      </c>
      <c r="Y15">
        <v>0.364732</v>
      </c>
      <c r="Z15" t="s">
        <v>32</v>
      </c>
    </row>
    <row r="16" spans="1:26" x14ac:dyDescent="0.25">
      <c r="B16" s="3"/>
      <c r="C16" s="3"/>
      <c r="D16" s="12"/>
    </row>
    <row r="17" spans="1:26" x14ac:dyDescent="0.25">
      <c r="A17" s="3" t="s">
        <v>30</v>
      </c>
      <c r="B17" s="3">
        <v>2</v>
      </c>
      <c r="C17" s="3">
        <v>1</v>
      </c>
      <c r="D17" s="12">
        <v>0.9</v>
      </c>
      <c r="E17">
        <v>1739.833333</v>
      </c>
      <c r="F17">
        <v>178983.76666699999</v>
      </c>
      <c r="G17">
        <v>752</v>
      </c>
      <c r="H17">
        <v>14627.2</v>
      </c>
      <c r="I17">
        <v>432.66666700000002</v>
      </c>
      <c r="J17">
        <v>2790.666667</v>
      </c>
      <c r="K17">
        <v>307.72950600000001</v>
      </c>
      <c r="L17">
        <v>4890.5534399999997</v>
      </c>
      <c r="M17">
        <v>1112.6261919999999</v>
      </c>
      <c r="N17">
        <v>37055.747754999997</v>
      </c>
      <c r="O17">
        <v>249.66666699999999</v>
      </c>
      <c r="P17">
        <v>4420.6666670000004</v>
      </c>
      <c r="Q17">
        <v>1211.0714700000001</v>
      </c>
      <c r="R17">
        <v>71898.080390999996</v>
      </c>
      <c r="S17">
        <v>2251.2261530000001</v>
      </c>
      <c r="T17">
        <v>175012.62764200001</v>
      </c>
      <c r="U17">
        <v>114600.766343</v>
      </c>
      <c r="V17" s="18">
        <v>510096100</v>
      </c>
      <c r="W17">
        <v>1025.3733279999999</v>
      </c>
      <c r="X17">
        <v>76444.986667999998</v>
      </c>
      <c r="Y17">
        <v>2.0501999999999999E-2</v>
      </c>
      <c r="Z17">
        <v>7.541E-3</v>
      </c>
    </row>
    <row r="18" spans="1:26" x14ac:dyDescent="0.25">
      <c r="B18" s="3"/>
      <c r="C18" s="3">
        <v>2</v>
      </c>
      <c r="D18" s="12">
        <v>0.65</v>
      </c>
      <c r="E18">
        <v>3385.0576919999999</v>
      </c>
      <c r="F18">
        <v>592731.926538</v>
      </c>
      <c r="G18">
        <v>827.61538499999995</v>
      </c>
      <c r="H18">
        <v>1930.886154</v>
      </c>
      <c r="I18">
        <v>410.90384599999999</v>
      </c>
      <c r="J18">
        <v>2171.8803849999999</v>
      </c>
      <c r="K18">
        <v>371.539221</v>
      </c>
      <c r="L18">
        <v>1035.578855</v>
      </c>
      <c r="M18">
        <v>1222.5497009999999</v>
      </c>
      <c r="N18">
        <v>15536.642760999999</v>
      </c>
      <c r="O18">
        <v>498.94230800000003</v>
      </c>
      <c r="P18">
        <v>16900.946538</v>
      </c>
      <c r="Q18">
        <v>1245.3258940000001</v>
      </c>
      <c r="R18">
        <v>12740.419583999999</v>
      </c>
      <c r="S18">
        <v>2578.3067820000001</v>
      </c>
      <c r="T18">
        <v>49049.371189999998</v>
      </c>
      <c r="U18">
        <v>193914.33996899999</v>
      </c>
      <c r="V18" s="18">
        <v>1004123000</v>
      </c>
      <c r="W18">
        <v>722.09551699999997</v>
      </c>
      <c r="X18">
        <v>4047.1366130000001</v>
      </c>
      <c r="Y18">
        <v>-0.116019</v>
      </c>
      <c r="Z18">
        <v>5.2220000000000001E-3</v>
      </c>
    </row>
    <row r="19" spans="1:26" x14ac:dyDescent="0.25">
      <c r="B19" s="3">
        <v>4</v>
      </c>
      <c r="C19" s="3">
        <v>1</v>
      </c>
      <c r="D19" s="12">
        <v>0.9</v>
      </c>
      <c r="E19">
        <v>2178</v>
      </c>
      <c r="F19">
        <v>302642</v>
      </c>
      <c r="G19">
        <v>654</v>
      </c>
      <c r="H19">
        <v>10368</v>
      </c>
      <c r="I19">
        <v>395.5</v>
      </c>
      <c r="J19">
        <v>1104.5</v>
      </c>
      <c r="K19">
        <v>229.304495</v>
      </c>
      <c r="L19">
        <v>106.140266</v>
      </c>
      <c r="M19">
        <v>989.65582400000005</v>
      </c>
      <c r="N19">
        <v>1239.699991</v>
      </c>
      <c r="O19">
        <v>311.5</v>
      </c>
      <c r="P19">
        <v>7320.5</v>
      </c>
      <c r="Q19">
        <v>930.86591499999997</v>
      </c>
      <c r="R19">
        <v>1374.7302589999999</v>
      </c>
      <c r="S19">
        <v>1828.920476</v>
      </c>
      <c r="T19">
        <v>1718.9084230000001</v>
      </c>
      <c r="U19">
        <v>114951.28943</v>
      </c>
      <c r="V19" s="18">
        <v>1191293000</v>
      </c>
      <c r="W19">
        <v>713.24588500000004</v>
      </c>
      <c r="X19">
        <v>45534.539232000003</v>
      </c>
      <c r="Y19">
        <v>6.3261999999999999E-2</v>
      </c>
      <c r="Z19">
        <v>6.6000000000000005E-5</v>
      </c>
    </row>
    <row r="20" spans="1:26" x14ac:dyDescent="0.25">
      <c r="B20" s="3"/>
      <c r="C20" s="3">
        <v>2</v>
      </c>
      <c r="D20" s="12">
        <v>0.9</v>
      </c>
      <c r="E20">
        <v>1520.75</v>
      </c>
      <c r="F20">
        <v>5435.5833329999996</v>
      </c>
      <c r="G20">
        <v>801</v>
      </c>
      <c r="H20">
        <v>11318.666667</v>
      </c>
      <c r="I20">
        <v>451.25</v>
      </c>
      <c r="J20">
        <v>2901.583333</v>
      </c>
      <c r="K20">
        <v>346.94201199999998</v>
      </c>
      <c r="L20">
        <v>1965.059966</v>
      </c>
      <c r="M20">
        <v>1174.1113760000001</v>
      </c>
      <c r="N20">
        <v>46224.634835999997</v>
      </c>
      <c r="O20">
        <v>218.75</v>
      </c>
      <c r="P20">
        <v>1104.25</v>
      </c>
      <c r="Q20">
        <v>1351.174248</v>
      </c>
      <c r="R20">
        <v>40856.737567999997</v>
      </c>
      <c r="S20">
        <v>2462.378991</v>
      </c>
      <c r="T20">
        <v>112772.65829599999</v>
      </c>
      <c r="U20">
        <v>114425.5048</v>
      </c>
      <c r="V20" s="18">
        <v>452939500</v>
      </c>
      <c r="W20">
        <v>1181.4370489999999</v>
      </c>
      <c r="X20">
        <v>14806.590716000001</v>
      </c>
      <c r="Y20">
        <v>-8.7799999999999998E-4</v>
      </c>
      <c r="Z20">
        <v>1.0717000000000001E-2</v>
      </c>
    </row>
    <row r="21" spans="1:26" x14ac:dyDescent="0.25">
      <c r="B21" s="3"/>
      <c r="C21" s="3">
        <v>3</v>
      </c>
      <c r="D21" s="12">
        <v>0.68</v>
      </c>
      <c r="E21">
        <v>2825.5625</v>
      </c>
      <c r="F21">
        <v>206296.388393</v>
      </c>
      <c r="G21">
        <v>824.3125</v>
      </c>
      <c r="H21">
        <v>1045.8526790000001</v>
      </c>
      <c r="I21">
        <v>434.75</v>
      </c>
      <c r="J21">
        <v>1249.9285709999999</v>
      </c>
      <c r="K21">
        <v>409.11131799999998</v>
      </c>
      <c r="L21">
        <v>397.60211299999997</v>
      </c>
      <c r="M21">
        <v>1292.983442</v>
      </c>
      <c r="N21">
        <v>13186.836364999999</v>
      </c>
      <c r="O21">
        <v>390.5625</v>
      </c>
      <c r="P21">
        <v>6146.2455360000004</v>
      </c>
      <c r="Q21">
        <v>1384.809481</v>
      </c>
      <c r="R21">
        <v>3838.774077</v>
      </c>
      <c r="S21">
        <v>2837.7939270000002</v>
      </c>
      <c r="T21">
        <v>17968.547284</v>
      </c>
      <c r="U21">
        <v>199541.78588800001</v>
      </c>
      <c r="V21" s="18">
        <v>1000363000</v>
      </c>
      <c r="W21">
        <v>779.69089099999997</v>
      </c>
      <c r="X21">
        <v>3312.2219260000002</v>
      </c>
      <c r="Y21">
        <v>-0.16553899999999999</v>
      </c>
      <c r="Z21">
        <v>1.2329999999999999E-3</v>
      </c>
    </row>
    <row r="22" spans="1:26" x14ac:dyDescent="0.25">
      <c r="B22" s="3"/>
      <c r="C22" s="3">
        <v>4</v>
      </c>
      <c r="D22" s="12">
        <v>0.63</v>
      </c>
      <c r="E22">
        <v>3633.7222219999999</v>
      </c>
      <c r="F22">
        <v>573937.15359500004</v>
      </c>
      <c r="G22">
        <v>829.08333300000004</v>
      </c>
      <c r="H22">
        <v>2401.4779410000001</v>
      </c>
      <c r="I22">
        <v>400.30555600000002</v>
      </c>
      <c r="J22">
        <v>2292.7393790000001</v>
      </c>
      <c r="K22">
        <v>354.84051199999999</v>
      </c>
      <c r="L22">
        <v>399.63016699999997</v>
      </c>
      <c r="M22">
        <v>1191.245815</v>
      </c>
      <c r="N22">
        <v>14046.007121000001</v>
      </c>
      <c r="O22">
        <v>547.11111100000005</v>
      </c>
      <c r="P22">
        <v>14339.19281</v>
      </c>
      <c r="Q22">
        <v>1183.3331889999999</v>
      </c>
      <c r="R22">
        <v>3930.4696720000002</v>
      </c>
      <c r="S22">
        <v>2462.9791620000001</v>
      </c>
      <c r="T22">
        <v>18963.384773000002</v>
      </c>
      <c r="U22">
        <v>191413.252894</v>
      </c>
      <c r="V22" s="18">
        <v>1043211000</v>
      </c>
      <c r="W22">
        <v>696.49757299999999</v>
      </c>
      <c r="X22">
        <v>2332.9682459999999</v>
      </c>
      <c r="Y22">
        <v>-9.4009999999999996E-2</v>
      </c>
      <c r="Z22">
        <v>5.5040000000000002E-3</v>
      </c>
    </row>
    <row r="23" spans="1:26" x14ac:dyDescent="0.25">
      <c r="B23" s="3"/>
      <c r="C23" s="3"/>
    </row>
    <row r="24" spans="1:26" x14ac:dyDescent="0.25">
      <c r="B24" s="3"/>
      <c r="C24" s="3"/>
    </row>
    <row r="25" spans="1:26" x14ac:dyDescent="0.25">
      <c r="B25" s="3"/>
      <c r="C25" s="3"/>
    </row>
    <row r="26" spans="1:26" x14ac:dyDescent="0.25">
      <c r="B26" s="3"/>
      <c r="C26" s="3"/>
    </row>
    <row r="27" spans="1:26" x14ac:dyDescent="0.25">
      <c r="B27" s="3"/>
      <c r="C27" s="3"/>
    </row>
    <row r="28" spans="1:26" x14ac:dyDescent="0.25">
      <c r="B28" s="3"/>
      <c r="C28" s="3"/>
    </row>
    <row r="29" spans="1:26" x14ac:dyDescent="0.25">
      <c r="B29" s="3"/>
      <c r="C29" s="3"/>
      <c r="D29" s="5"/>
    </row>
  </sheetData>
  <mergeCells count="11">
    <mergeCell ref="E1:F1"/>
    <mergeCell ref="G1:H1"/>
    <mergeCell ref="I1:J1"/>
    <mergeCell ref="K1:L1"/>
    <mergeCell ref="M1:N1"/>
    <mergeCell ref="Y1:Z1"/>
    <mergeCell ref="O1:P1"/>
    <mergeCell ref="Q1:R1"/>
    <mergeCell ref="S1:T1"/>
    <mergeCell ref="U1:V1"/>
    <mergeCell ref="W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1st</vt:lpstr>
      <vt:lpstr>1st-Features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2024-11-20T09:11:27Z</dcterms:modified>
</cp:coreProperties>
</file>