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umyadeepdasgupta/Documents/UWM/GB730/Final Project/"/>
    </mc:Choice>
  </mc:AlternateContent>
  <xr:revisionPtr revIDLastSave="0" documentId="13_ncr:1_{606FAB7F-CA94-7247-93F7-1F595625C334}" xr6:coauthVersionLast="47" xr6:coauthVersionMax="47" xr10:uidLastSave="{00000000-0000-0000-0000-000000000000}"/>
  <bookViews>
    <workbookView xWindow="0" yWindow="760" windowWidth="30240" windowHeight="18880" activeTab="1" xr2:uid="{EB804EFE-B5B6-A849-B507-4FBE675ACAE9}"/>
  </bookViews>
  <sheets>
    <sheet name="Sheet1" sheetId="1" r:id="rId1"/>
    <sheet name="Sheet2" sheetId="2" r:id="rId2"/>
  </sheets>
  <definedNames>
    <definedName name="solver_adj" localSheetId="1" hidden="1">Sheet2!$E$3:$F$5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hs1" localSheetId="1" hidden="1">Sheet2!$L$20:$L$22</definedName>
    <definedName name="solver_lhs2" localSheetId="1" hidden="1">Sheet2!$L$24:$L$26</definedName>
    <definedName name="solver_lhs3" localSheetId="1" hidden="1">Sheet2!$L$29:$L$30</definedName>
    <definedName name="solver_lhs4" localSheetId="1" hidden="1">Sheet2!$L$31</definedName>
    <definedName name="solver_lhs5" localSheetId="1" hidden="1">Sheet2!$P$20:$P$22</definedName>
    <definedName name="solver_lhs6" localSheetId="1" hidden="1">Sheet2!$P$24:$P$26</definedName>
    <definedName name="solver_lhs7" localSheetId="1" hidden="1">Sheet2!$L$33:$L$34</definedName>
    <definedName name="solver_lhs8" localSheetId="1" hidden="1">Sheet2!$L$35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8</definedName>
    <definedName name="solver_opt" localSheetId="1" hidden="1">Sheet2!$B$7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1</definedName>
    <definedName name="solver_rel3" localSheetId="1" hidden="1">3</definedName>
    <definedName name="solver_rel4" localSheetId="1" hidden="1">3</definedName>
    <definedName name="solver_rel5" localSheetId="1" hidden="1">3</definedName>
    <definedName name="solver_rel6" localSheetId="1" hidden="1">1</definedName>
    <definedName name="solver_rel7" localSheetId="1" hidden="1">3</definedName>
    <definedName name="solver_rel8" localSheetId="1" hidden="1">3</definedName>
    <definedName name="solver_rhs1" localSheetId="1" hidden="1">Sheet2!$N$20:$N$22</definedName>
    <definedName name="solver_rhs2" localSheetId="1" hidden="1">Sheet2!$N$24:$N$26</definedName>
    <definedName name="solver_rhs3" localSheetId="1" hidden="1">Sheet2!$N$29:$N$30</definedName>
    <definedName name="solver_rhs4" localSheetId="1" hidden="1">Sheet2!$N$31</definedName>
    <definedName name="solver_rhs5" localSheetId="1" hidden="1">Sheet2!$R$20:$R$22</definedName>
    <definedName name="solver_rhs6" localSheetId="1" hidden="1">Sheet2!$R$24:$R$26</definedName>
    <definedName name="solver_rhs7" localSheetId="1" hidden="1">Sheet2!$N$33:$N$34</definedName>
    <definedName name="solver_rhs8" localSheetId="1" hidden="1">Sheet2!$N$35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2" l="1"/>
  <c r="L31" i="2"/>
  <c r="L34" i="2"/>
  <c r="L33" i="2"/>
  <c r="L30" i="2"/>
  <c r="L29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B7" i="2"/>
  <c r="P26" i="2"/>
  <c r="P25" i="2"/>
  <c r="P24" i="2"/>
  <c r="P22" i="2"/>
  <c r="P21" i="2"/>
  <c r="P20" i="2"/>
  <c r="L26" i="2"/>
  <c r="L25" i="2"/>
  <c r="L24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L22" i="2"/>
  <c r="L21" i="2"/>
  <c r="L20" i="2"/>
  <c r="N17" i="2"/>
  <c r="N16" i="2"/>
  <c r="M17" i="2"/>
  <c r="M16" i="2"/>
  <c r="M12" i="2"/>
</calcChain>
</file>

<file path=xl/sharedStrings.xml><?xml version="1.0" encoding="utf-8"?>
<sst xmlns="http://schemas.openxmlformats.org/spreadsheetml/2006/main" count="337" uniqueCount="94">
  <si>
    <t>VIN (1-10)</t>
  </si>
  <si>
    <t>County</t>
  </si>
  <si>
    <t>City</t>
  </si>
  <si>
    <t>State</t>
  </si>
  <si>
    <t>Postal Code</t>
  </si>
  <si>
    <t>Model Year</t>
  </si>
  <si>
    <t>Make</t>
  </si>
  <si>
    <t>Electric Vehicle Type</t>
  </si>
  <si>
    <t>Clean Alternative Fuel Vehicle (CAFV) Eligibility</t>
  </si>
  <si>
    <t>Electric Range</t>
  </si>
  <si>
    <t>Base MSRP</t>
  </si>
  <si>
    <t>Legislative District</t>
  </si>
  <si>
    <t>DOL Vehicle ID</t>
  </si>
  <si>
    <t>Vehicle Location</t>
  </si>
  <si>
    <t>2020 Census Tract</t>
  </si>
  <si>
    <t>veh_loc_x</t>
  </si>
  <si>
    <t>veh_loc_y</t>
  </si>
  <si>
    <t>1G1FY6S02L</t>
  </si>
  <si>
    <t>Adams</t>
  </si>
  <si>
    <t>Ritzville</t>
  </si>
  <si>
    <t>WA</t>
  </si>
  <si>
    <t>CHEVROLET</t>
  </si>
  <si>
    <t>Battery Electric Vehicle (BEV)</t>
  </si>
  <si>
    <t>Clean Alternative Fuel Vehicle Eligible</t>
  </si>
  <si>
    <t>POINT (-118.503644 47.11061)</t>
  </si>
  <si>
    <t>5YJYGDEE2L</t>
  </si>
  <si>
    <t>Othello</t>
  </si>
  <si>
    <t>TESLA</t>
  </si>
  <si>
    <t>POINT (-119.1742 46.82616)</t>
  </si>
  <si>
    <t>5YJXCAE25L</t>
  </si>
  <si>
    <t>1G1RC6E47E</t>
  </si>
  <si>
    <t>Plug-in Hybrid Electric Vehicle (PHEV)</t>
  </si>
  <si>
    <t>1G1RD6E43C</t>
  </si>
  <si>
    <t>2C4RC1N73L</t>
  </si>
  <si>
    <t>Lind</t>
  </si>
  <si>
    <t>CHRYSLER</t>
  </si>
  <si>
    <t>POINT (-118.61566 46.97135)</t>
  </si>
  <si>
    <t>5YJXCDE21H</t>
  </si>
  <si>
    <t>JN1AZ0CP6C</t>
  </si>
  <si>
    <t>NISSAN</t>
  </si>
  <si>
    <t>JN1AZ0CPXB</t>
  </si>
  <si>
    <t>3FMTK2R78N</t>
  </si>
  <si>
    <t>FORD</t>
  </si>
  <si>
    <t>Eligibility unknown as battery range has not been researched</t>
  </si>
  <si>
    <t>5YJSA1H26F</t>
  </si>
  <si>
    <t>5YJSA1H27F</t>
  </si>
  <si>
    <t>5YJ3E1EA4L</t>
  </si>
  <si>
    <t>5YJ3E1EA8M</t>
  </si>
  <si>
    <t>1G1RD6E44F</t>
  </si>
  <si>
    <t>7SAYGDEE6N</t>
  </si>
  <si>
    <t>WAUTPBFF1H</t>
  </si>
  <si>
    <t>AUDI</t>
  </si>
  <si>
    <t>Not eligible due to low battery range</t>
  </si>
  <si>
    <t>1G1FX6S0XH</t>
  </si>
  <si>
    <t>7SAYGDEE7N</t>
  </si>
  <si>
    <t>1G1RC6S56H</t>
  </si>
  <si>
    <t>1C4JJXP65M</t>
  </si>
  <si>
    <t>JEEP</t>
  </si>
  <si>
    <t>5YJSA1E27F</t>
  </si>
  <si>
    <t>3FMTK4SE4M</t>
  </si>
  <si>
    <t>1FADP5CU6D</t>
  </si>
  <si>
    <t>3FA6P0PU0H</t>
  </si>
  <si>
    <t>WBY1Z8C33H</t>
  </si>
  <si>
    <t>BMW</t>
  </si>
  <si>
    <t>5YJSA1E29J</t>
  </si>
  <si>
    <t>WMEEJ9AA7D</t>
  </si>
  <si>
    <t>SMART</t>
  </si>
  <si>
    <t>5YJ3E1EB0N</t>
  </si>
  <si>
    <t>7FCTGAAL1N</t>
  </si>
  <si>
    <t>RIVIAN</t>
  </si>
  <si>
    <t>5YJ3E1EB9L</t>
  </si>
  <si>
    <t>3FA6P0PU8G</t>
  </si>
  <si>
    <t>1FADP5CUXE</t>
  </si>
  <si>
    <t>5YJYGDEE1M</t>
  </si>
  <si>
    <t>5YJ3E1EB6N</t>
  </si>
  <si>
    <t># of stations</t>
  </si>
  <si>
    <t>station-y</t>
  </si>
  <si>
    <t>station-x</t>
  </si>
  <si>
    <t>Objective</t>
  </si>
  <si>
    <t>Total Distance</t>
  </si>
  <si>
    <t>Station 1</t>
  </si>
  <si>
    <t>Station 2</t>
  </si>
  <si>
    <t>Station 3</t>
  </si>
  <si>
    <t>Constraint 1</t>
  </si>
  <si>
    <t>Distance bw stations should be maximized</t>
  </si>
  <si>
    <t>Min</t>
  </si>
  <si>
    <t>Max</t>
  </si>
  <si>
    <t>x</t>
  </si>
  <si>
    <t>y</t>
  </si>
  <si>
    <t>Constraint 2</t>
  </si>
  <si>
    <t>&gt;=</t>
  </si>
  <si>
    <t>&lt;=</t>
  </si>
  <si>
    <t>County Boundaries</t>
  </si>
  <si>
    <t>Station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</si>
</sst>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left"/>
    </xf>
    <xf numFmtId="0" fontId="0" fillId="2" borderId="5" xfId="0" applyFill="1" applyBorder="1"/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33B90-D6A9-C146-AD7A-1C233EC2A477}">
  <dimension ref="A1:Q36"/>
  <sheetViews>
    <sheetView workbookViewId="0">
      <selection activeCell="P1" sqref="P1:Q10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17</v>
      </c>
      <c r="B2" t="s">
        <v>18</v>
      </c>
      <c r="C2" t="s">
        <v>19</v>
      </c>
      <c r="D2" t="s">
        <v>20</v>
      </c>
      <c r="E2">
        <v>99169</v>
      </c>
      <c r="F2">
        <v>2020</v>
      </c>
      <c r="G2" t="s">
        <v>21</v>
      </c>
      <c r="H2" t="s">
        <v>22</v>
      </c>
      <c r="I2" t="s">
        <v>23</v>
      </c>
      <c r="J2">
        <v>259</v>
      </c>
      <c r="K2">
        <v>0</v>
      </c>
      <c r="L2">
        <v>9</v>
      </c>
      <c r="M2">
        <v>144159466</v>
      </c>
      <c r="N2" t="s">
        <v>24</v>
      </c>
      <c r="O2">
        <v>53001950100</v>
      </c>
      <c r="P2">
        <v>-118.50364399999999</v>
      </c>
      <c r="Q2">
        <v>47.110610000000001</v>
      </c>
    </row>
    <row r="3" spans="1:17" x14ac:dyDescent="0.2">
      <c r="A3" t="s">
        <v>25</v>
      </c>
      <c r="B3" t="s">
        <v>18</v>
      </c>
      <c r="C3" t="s">
        <v>26</v>
      </c>
      <c r="D3" t="s">
        <v>20</v>
      </c>
      <c r="E3">
        <v>99344</v>
      </c>
      <c r="F3">
        <v>2020</v>
      </c>
      <c r="G3" t="s">
        <v>27</v>
      </c>
      <c r="H3" t="s">
        <v>22</v>
      </c>
      <c r="I3" t="s">
        <v>23</v>
      </c>
      <c r="J3">
        <v>291</v>
      </c>
      <c r="K3">
        <v>0</v>
      </c>
      <c r="L3">
        <v>9</v>
      </c>
      <c r="M3">
        <v>127168555</v>
      </c>
      <c r="N3" t="s">
        <v>28</v>
      </c>
      <c r="O3">
        <v>53001950400</v>
      </c>
      <c r="P3">
        <v>-119.1742</v>
      </c>
      <c r="Q3">
        <v>46.826160000000002</v>
      </c>
    </row>
    <row r="4" spans="1:17" x14ac:dyDescent="0.2">
      <c r="A4" t="s">
        <v>29</v>
      </c>
      <c r="B4" t="s">
        <v>18</v>
      </c>
      <c r="C4" t="s">
        <v>26</v>
      </c>
      <c r="D4" t="s">
        <v>20</v>
      </c>
      <c r="E4">
        <v>99344</v>
      </c>
      <c r="F4">
        <v>2020</v>
      </c>
      <c r="G4" t="s">
        <v>27</v>
      </c>
      <c r="H4" t="s">
        <v>22</v>
      </c>
      <c r="I4" t="s">
        <v>23</v>
      </c>
      <c r="J4">
        <v>293</v>
      </c>
      <c r="K4">
        <v>0</v>
      </c>
      <c r="L4">
        <v>9</v>
      </c>
      <c r="M4">
        <v>211219473</v>
      </c>
      <c r="N4" t="s">
        <v>28</v>
      </c>
      <c r="O4">
        <v>53001950400</v>
      </c>
      <c r="P4">
        <v>-119.1742</v>
      </c>
      <c r="Q4">
        <v>46.826160000000002</v>
      </c>
    </row>
    <row r="5" spans="1:17" x14ac:dyDescent="0.2">
      <c r="A5" t="s">
        <v>30</v>
      </c>
      <c r="B5" t="s">
        <v>18</v>
      </c>
      <c r="C5" t="s">
        <v>26</v>
      </c>
      <c r="D5" t="s">
        <v>20</v>
      </c>
      <c r="E5">
        <v>99344</v>
      </c>
      <c r="F5">
        <v>2014</v>
      </c>
      <c r="G5" t="s">
        <v>21</v>
      </c>
      <c r="H5" t="s">
        <v>31</v>
      </c>
      <c r="I5" t="s">
        <v>23</v>
      </c>
      <c r="J5">
        <v>38</v>
      </c>
      <c r="K5">
        <v>0</v>
      </c>
      <c r="L5">
        <v>9</v>
      </c>
      <c r="M5">
        <v>123588524</v>
      </c>
      <c r="N5" t="s">
        <v>28</v>
      </c>
      <c r="O5">
        <v>53001950303</v>
      </c>
      <c r="P5">
        <v>-119.1742</v>
      </c>
      <c r="Q5">
        <v>46.826160000000002</v>
      </c>
    </row>
    <row r="6" spans="1:17" x14ac:dyDescent="0.2">
      <c r="A6" t="s">
        <v>32</v>
      </c>
      <c r="B6" t="s">
        <v>18</v>
      </c>
      <c r="C6" t="s">
        <v>26</v>
      </c>
      <c r="D6" t="s">
        <v>20</v>
      </c>
      <c r="E6">
        <v>99344</v>
      </c>
      <c r="F6">
        <v>2012</v>
      </c>
      <c r="G6" t="s">
        <v>21</v>
      </c>
      <c r="H6" t="s">
        <v>31</v>
      </c>
      <c r="I6" t="s">
        <v>23</v>
      </c>
      <c r="J6">
        <v>35</v>
      </c>
      <c r="K6">
        <v>0</v>
      </c>
      <c r="L6">
        <v>9</v>
      </c>
      <c r="M6">
        <v>190836110</v>
      </c>
      <c r="N6" t="s">
        <v>28</v>
      </c>
      <c r="O6">
        <v>53001950303</v>
      </c>
      <c r="P6">
        <v>-119.1742</v>
      </c>
      <c r="Q6">
        <v>46.826160000000002</v>
      </c>
    </row>
    <row r="7" spans="1:17" x14ac:dyDescent="0.2">
      <c r="A7" t="s">
        <v>33</v>
      </c>
      <c r="B7" t="s">
        <v>18</v>
      </c>
      <c r="C7" t="s">
        <v>34</v>
      </c>
      <c r="D7" t="s">
        <v>20</v>
      </c>
      <c r="E7">
        <v>99341</v>
      </c>
      <c r="F7">
        <v>2020</v>
      </c>
      <c r="G7" t="s">
        <v>35</v>
      </c>
      <c r="H7" t="s">
        <v>31</v>
      </c>
      <c r="I7" t="s">
        <v>23</v>
      </c>
      <c r="J7">
        <v>32</v>
      </c>
      <c r="K7">
        <v>0</v>
      </c>
      <c r="L7">
        <v>9</v>
      </c>
      <c r="M7">
        <v>172384866</v>
      </c>
      <c r="N7" t="s">
        <v>36</v>
      </c>
      <c r="O7">
        <v>53001950200</v>
      </c>
      <c r="P7">
        <v>-118.61566000000001</v>
      </c>
      <c r="Q7">
        <v>46.971350000000001</v>
      </c>
    </row>
    <row r="8" spans="1:17" x14ac:dyDescent="0.2">
      <c r="A8" t="s">
        <v>37</v>
      </c>
      <c r="B8" t="s">
        <v>18</v>
      </c>
      <c r="C8" t="s">
        <v>26</v>
      </c>
      <c r="D8" t="s">
        <v>20</v>
      </c>
      <c r="E8">
        <v>99344</v>
      </c>
      <c r="F8">
        <v>2017</v>
      </c>
      <c r="G8" t="s">
        <v>27</v>
      </c>
      <c r="H8" t="s">
        <v>22</v>
      </c>
      <c r="I8" t="s">
        <v>23</v>
      </c>
      <c r="J8">
        <v>200</v>
      </c>
      <c r="K8">
        <v>0</v>
      </c>
      <c r="L8">
        <v>9</v>
      </c>
      <c r="M8">
        <v>9266645</v>
      </c>
      <c r="N8" t="s">
        <v>28</v>
      </c>
      <c r="O8">
        <v>53001950400</v>
      </c>
      <c r="P8">
        <v>-119.1742</v>
      </c>
      <c r="Q8">
        <v>46.826160000000002</v>
      </c>
    </row>
    <row r="9" spans="1:17" x14ac:dyDescent="0.2">
      <c r="A9" t="s">
        <v>38</v>
      </c>
      <c r="B9" t="s">
        <v>18</v>
      </c>
      <c r="C9" t="s">
        <v>26</v>
      </c>
      <c r="D9" t="s">
        <v>20</v>
      </c>
      <c r="E9">
        <v>99344</v>
      </c>
      <c r="F9">
        <v>2012</v>
      </c>
      <c r="G9" t="s">
        <v>39</v>
      </c>
      <c r="H9" t="s">
        <v>22</v>
      </c>
      <c r="I9" t="s">
        <v>23</v>
      </c>
      <c r="J9">
        <v>73</v>
      </c>
      <c r="K9">
        <v>0</v>
      </c>
      <c r="L9">
        <v>9</v>
      </c>
      <c r="M9">
        <v>159968420</v>
      </c>
      <c r="N9" t="s">
        <v>28</v>
      </c>
      <c r="O9">
        <v>53001950500</v>
      </c>
      <c r="P9">
        <v>-119.1742</v>
      </c>
      <c r="Q9">
        <v>46.826160000000002</v>
      </c>
    </row>
    <row r="10" spans="1:17" x14ac:dyDescent="0.2">
      <c r="A10" t="s">
        <v>40</v>
      </c>
      <c r="B10" t="s">
        <v>18</v>
      </c>
      <c r="C10" t="s">
        <v>26</v>
      </c>
      <c r="D10" t="s">
        <v>20</v>
      </c>
      <c r="E10">
        <v>99344</v>
      </c>
      <c r="F10">
        <v>2011</v>
      </c>
      <c r="G10" t="s">
        <v>39</v>
      </c>
      <c r="H10" t="s">
        <v>22</v>
      </c>
      <c r="I10" t="s">
        <v>23</v>
      </c>
      <c r="J10">
        <v>73</v>
      </c>
      <c r="K10">
        <v>0</v>
      </c>
      <c r="L10">
        <v>9</v>
      </c>
      <c r="M10">
        <v>118833235</v>
      </c>
      <c r="N10" t="s">
        <v>28</v>
      </c>
      <c r="O10">
        <v>53001950400</v>
      </c>
      <c r="P10">
        <v>-119.1742</v>
      </c>
      <c r="Q10">
        <v>46.826160000000002</v>
      </c>
    </row>
    <row r="11" spans="1:17" x14ac:dyDescent="0.2">
      <c r="A11" t="s">
        <v>41</v>
      </c>
      <c r="B11" t="s">
        <v>18</v>
      </c>
      <c r="C11" t="s">
        <v>26</v>
      </c>
      <c r="D11" t="s">
        <v>20</v>
      </c>
      <c r="E11">
        <v>99344</v>
      </c>
      <c r="F11">
        <v>2022</v>
      </c>
      <c r="G11" t="s">
        <v>42</v>
      </c>
      <c r="H11" t="s">
        <v>22</v>
      </c>
      <c r="I11" t="s">
        <v>43</v>
      </c>
      <c r="J11">
        <v>0</v>
      </c>
      <c r="K11">
        <v>0</v>
      </c>
      <c r="L11">
        <v>9</v>
      </c>
      <c r="M11">
        <v>207867880</v>
      </c>
      <c r="N11" t="s">
        <v>28</v>
      </c>
      <c r="O11">
        <v>53001950200</v>
      </c>
      <c r="P11">
        <v>-119.1742</v>
      </c>
      <c r="Q11">
        <v>46.826160000000002</v>
      </c>
    </row>
    <row r="12" spans="1:17" x14ac:dyDescent="0.2">
      <c r="A12" t="s">
        <v>44</v>
      </c>
      <c r="B12" t="s">
        <v>18</v>
      </c>
      <c r="C12" t="s">
        <v>34</v>
      </c>
      <c r="D12" t="s">
        <v>20</v>
      </c>
      <c r="E12">
        <v>99341</v>
      </c>
      <c r="F12">
        <v>2015</v>
      </c>
      <c r="G12" t="s">
        <v>27</v>
      </c>
      <c r="H12" t="s">
        <v>22</v>
      </c>
      <c r="I12" t="s">
        <v>23</v>
      </c>
      <c r="J12">
        <v>208</v>
      </c>
      <c r="K12">
        <v>0</v>
      </c>
      <c r="L12">
        <v>9</v>
      </c>
      <c r="M12">
        <v>218643260</v>
      </c>
      <c r="N12" t="s">
        <v>36</v>
      </c>
      <c r="O12">
        <v>53001950200</v>
      </c>
      <c r="P12">
        <v>-118.61566000000001</v>
      </c>
      <c r="Q12">
        <v>46.971350000000001</v>
      </c>
    </row>
    <row r="13" spans="1:17" x14ac:dyDescent="0.2">
      <c r="A13" t="s">
        <v>45</v>
      </c>
      <c r="B13" t="s">
        <v>18</v>
      </c>
      <c r="C13" t="s">
        <v>26</v>
      </c>
      <c r="D13" t="s">
        <v>20</v>
      </c>
      <c r="E13">
        <v>99344</v>
      </c>
      <c r="F13">
        <v>2015</v>
      </c>
      <c r="G13" t="s">
        <v>27</v>
      </c>
      <c r="H13" t="s">
        <v>22</v>
      </c>
      <c r="I13" t="s">
        <v>23</v>
      </c>
      <c r="J13">
        <v>208</v>
      </c>
      <c r="K13">
        <v>0</v>
      </c>
      <c r="L13">
        <v>9</v>
      </c>
      <c r="M13">
        <v>197795216</v>
      </c>
      <c r="N13" t="s">
        <v>28</v>
      </c>
      <c r="O13">
        <v>53001950301</v>
      </c>
      <c r="P13">
        <v>-119.1742</v>
      </c>
      <c r="Q13">
        <v>46.826160000000002</v>
      </c>
    </row>
    <row r="14" spans="1:17" x14ac:dyDescent="0.2">
      <c r="A14" t="s">
        <v>46</v>
      </c>
      <c r="B14" t="s">
        <v>18</v>
      </c>
      <c r="C14" t="s">
        <v>26</v>
      </c>
      <c r="D14" t="s">
        <v>20</v>
      </c>
      <c r="E14">
        <v>99344</v>
      </c>
      <c r="F14">
        <v>2020</v>
      </c>
      <c r="G14" t="s">
        <v>27</v>
      </c>
      <c r="H14" t="s">
        <v>22</v>
      </c>
      <c r="I14" t="s">
        <v>23</v>
      </c>
      <c r="J14">
        <v>266</v>
      </c>
      <c r="K14">
        <v>0</v>
      </c>
      <c r="L14">
        <v>9</v>
      </c>
      <c r="M14">
        <v>3018060</v>
      </c>
      <c r="N14" t="s">
        <v>28</v>
      </c>
      <c r="O14">
        <v>53001950400</v>
      </c>
      <c r="P14">
        <v>-119.1742</v>
      </c>
      <c r="Q14">
        <v>46.826160000000002</v>
      </c>
    </row>
    <row r="15" spans="1:17" x14ac:dyDescent="0.2">
      <c r="A15" t="s">
        <v>47</v>
      </c>
      <c r="B15" t="s">
        <v>18</v>
      </c>
      <c r="C15" t="s">
        <v>26</v>
      </c>
      <c r="D15" t="s">
        <v>20</v>
      </c>
      <c r="E15">
        <v>99344</v>
      </c>
      <c r="F15">
        <v>2021</v>
      </c>
      <c r="G15" t="s">
        <v>27</v>
      </c>
      <c r="H15" t="s">
        <v>22</v>
      </c>
      <c r="I15" t="s">
        <v>43</v>
      </c>
      <c r="J15">
        <v>0</v>
      </c>
      <c r="K15">
        <v>0</v>
      </c>
      <c r="L15">
        <v>9</v>
      </c>
      <c r="M15">
        <v>150335993</v>
      </c>
      <c r="N15" t="s">
        <v>28</v>
      </c>
      <c r="O15">
        <v>53001950500</v>
      </c>
      <c r="P15">
        <v>-119.1742</v>
      </c>
      <c r="Q15">
        <v>46.826160000000002</v>
      </c>
    </row>
    <row r="16" spans="1:17" x14ac:dyDescent="0.2">
      <c r="A16" t="s">
        <v>48</v>
      </c>
      <c r="B16" t="s">
        <v>18</v>
      </c>
      <c r="C16" t="s">
        <v>26</v>
      </c>
      <c r="D16" t="s">
        <v>20</v>
      </c>
      <c r="E16">
        <v>99344</v>
      </c>
      <c r="F16">
        <v>2015</v>
      </c>
      <c r="G16" t="s">
        <v>21</v>
      </c>
      <c r="H16" t="s">
        <v>31</v>
      </c>
      <c r="I16" t="s">
        <v>23</v>
      </c>
      <c r="J16">
        <v>38</v>
      </c>
      <c r="K16">
        <v>0</v>
      </c>
      <c r="L16">
        <v>9</v>
      </c>
      <c r="M16">
        <v>475392935</v>
      </c>
      <c r="N16" t="s">
        <v>28</v>
      </c>
      <c r="O16">
        <v>53001950500</v>
      </c>
      <c r="P16">
        <v>-119.1742</v>
      </c>
      <c r="Q16">
        <v>46.826160000000002</v>
      </c>
    </row>
    <row r="17" spans="1:17" x14ac:dyDescent="0.2">
      <c r="A17" t="s">
        <v>49</v>
      </c>
      <c r="B17" t="s">
        <v>18</v>
      </c>
      <c r="C17" t="s">
        <v>26</v>
      </c>
      <c r="D17" t="s">
        <v>20</v>
      </c>
      <c r="E17">
        <v>99344</v>
      </c>
      <c r="F17">
        <v>2022</v>
      </c>
      <c r="G17" t="s">
        <v>27</v>
      </c>
      <c r="H17" t="s">
        <v>22</v>
      </c>
      <c r="I17" t="s">
        <v>43</v>
      </c>
      <c r="J17">
        <v>0</v>
      </c>
      <c r="K17">
        <v>0</v>
      </c>
      <c r="L17">
        <v>9</v>
      </c>
      <c r="M17">
        <v>195221575</v>
      </c>
      <c r="N17" t="s">
        <v>28</v>
      </c>
      <c r="O17">
        <v>53001950400</v>
      </c>
      <c r="P17">
        <v>-119.1742</v>
      </c>
      <c r="Q17">
        <v>46.826160000000002</v>
      </c>
    </row>
    <row r="18" spans="1:17" x14ac:dyDescent="0.2">
      <c r="A18" t="s">
        <v>50</v>
      </c>
      <c r="B18" t="s">
        <v>18</v>
      </c>
      <c r="C18" t="s">
        <v>26</v>
      </c>
      <c r="D18" t="s">
        <v>20</v>
      </c>
      <c r="E18">
        <v>99344</v>
      </c>
      <c r="F18">
        <v>2017</v>
      </c>
      <c r="G18" t="s">
        <v>51</v>
      </c>
      <c r="H18" t="s">
        <v>31</v>
      </c>
      <c r="I18" t="s">
        <v>52</v>
      </c>
      <c r="J18">
        <v>16</v>
      </c>
      <c r="K18">
        <v>0</v>
      </c>
      <c r="L18">
        <v>9</v>
      </c>
      <c r="M18">
        <v>171183666</v>
      </c>
      <c r="N18" t="s">
        <v>28</v>
      </c>
      <c r="O18">
        <v>53001950500</v>
      </c>
      <c r="P18">
        <v>-119.1742</v>
      </c>
      <c r="Q18">
        <v>46.826160000000002</v>
      </c>
    </row>
    <row r="19" spans="1:17" x14ac:dyDescent="0.2">
      <c r="A19" t="s">
        <v>53</v>
      </c>
      <c r="B19" t="s">
        <v>18</v>
      </c>
      <c r="C19" t="s">
        <v>19</v>
      </c>
      <c r="D19" t="s">
        <v>20</v>
      </c>
      <c r="E19">
        <v>99169</v>
      </c>
      <c r="F19">
        <v>2017</v>
      </c>
      <c r="G19" t="s">
        <v>21</v>
      </c>
      <c r="H19" t="s">
        <v>22</v>
      </c>
      <c r="I19" t="s">
        <v>23</v>
      </c>
      <c r="J19">
        <v>238</v>
      </c>
      <c r="K19">
        <v>0</v>
      </c>
      <c r="L19">
        <v>9</v>
      </c>
      <c r="M19">
        <v>245960326</v>
      </c>
      <c r="N19" t="s">
        <v>24</v>
      </c>
      <c r="O19">
        <v>53001950100</v>
      </c>
      <c r="P19">
        <v>-118.50364399999999</v>
      </c>
      <c r="Q19">
        <v>47.110610000000001</v>
      </c>
    </row>
    <row r="20" spans="1:17" x14ac:dyDescent="0.2">
      <c r="A20" t="s">
        <v>54</v>
      </c>
      <c r="B20" t="s">
        <v>18</v>
      </c>
      <c r="C20" t="s">
        <v>26</v>
      </c>
      <c r="D20" t="s">
        <v>20</v>
      </c>
      <c r="E20">
        <v>99344</v>
      </c>
      <c r="F20">
        <v>2022</v>
      </c>
      <c r="G20" t="s">
        <v>27</v>
      </c>
      <c r="H20" t="s">
        <v>22</v>
      </c>
      <c r="I20" t="s">
        <v>43</v>
      </c>
      <c r="J20">
        <v>0</v>
      </c>
      <c r="K20">
        <v>0</v>
      </c>
      <c r="L20">
        <v>9</v>
      </c>
      <c r="M20">
        <v>209506832</v>
      </c>
      <c r="N20" t="s">
        <v>28</v>
      </c>
      <c r="O20">
        <v>53001950303</v>
      </c>
      <c r="P20">
        <v>-119.1742</v>
      </c>
      <c r="Q20">
        <v>46.826160000000002</v>
      </c>
    </row>
    <row r="21" spans="1:17" x14ac:dyDescent="0.2">
      <c r="A21" t="s">
        <v>55</v>
      </c>
      <c r="B21" t="s">
        <v>18</v>
      </c>
      <c r="C21" t="s">
        <v>26</v>
      </c>
      <c r="D21" t="s">
        <v>20</v>
      </c>
      <c r="E21">
        <v>99344</v>
      </c>
      <c r="F21">
        <v>2017</v>
      </c>
      <c r="G21" t="s">
        <v>21</v>
      </c>
      <c r="H21" t="s">
        <v>31</v>
      </c>
      <c r="I21" t="s">
        <v>23</v>
      </c>
      <c r="J21">
        <v>53</v>
      </c>
      <c r="K21">
        <v>0</v>
      </c>
      <c r="L21">
        <v>9</v>
      </c>
      <c r="M21">
        <v>161873162</v>
      </c>
      <c r="N21" t="s">
        <v>28</v>
      </c>
      <c r="O21">
        <v>53001950302</v>
      </c>
      <c r="P21">
        <v>-119.1742</v>
      </c>
      <c r="Q21">
        <v>46.826160000000002</v>
      </c>
    </row>
    <row r="22" spans="1:17" x14ac:dyDescent="0.2">
      <c r="A22" t="s">
        <v>56</v>
      </c>
      <c r="B22" t="s">
        <v>18</v>
      </c>
      <c r="C22" t="s">
        <v>19</v>
      </c>
      <c r="D22" t="s">
        <v>20</v>
      </c>
      <c r="E22">
        <v>99169</v>
      </c>
      <c r="F22">
        <v>2021</v>
      </c>
      <c r="G22" t="s">
        <v>57</v>
      </c>
      <c r="H22" t="s">
        <v>31</v>
      </c>
      <c r="I22" t="s">
        <v>52</v>
      </c>
      <c r="J22">
        <v>25</v>
      </c>
      <c r="K22">
        <v>0</v>
      </c>
      <c r="L22">
        <v>9</v>
      </c>
      <c r="M22">
        <v>175548663</v>
      </c>
      <c r="N22" t="s">
        <v>24</v>
      </c>
      <c r="O22">
        <v>53001950100</v>
      </c>
      <c r="P22">
        <v>-118.50364399999999</v>
      </c>
      <c r="Q22">
        <v>47.110610000000001</v>
      </c>
    </row>
    <row r="23" spans="1:17" x14ac:dyDescent="0.2">
      <c r="A23" t="s">
        <v>58</v>
      </c>
      <c r="B23" t="s">
        <v>18</v>
      </c>
      <c r="C23" t="s">
        <v>19</v>
      </c>
      <c r="D23" t="s">
        <v>20</v>
      </c>
      <c r="E23">
        <v>99169</v>
      </c>
      <c r="F23">
        <v>2015</v>
      </c>
      <c r="G23" t="s">
        <v>27</v>
      </c>
      <c r="H23" t="s">
        <v>22</v>
      </c>
      <c r="I23" t="s">
        <v>23</v>
      </c>
      <c r="J23">
        <v>208</v>
      </c>
      <c r="K23">
        <v>0</v>
      </c>
      <c r="L23">
        <v>9</v>
      </c>
      <c r="M23">
        <v>169221293</v>
      </c>
      <c r="N23" t="s">
        <v>24</v>
      </c>
      <c r="O23">
        <v>53001950100</v>
      </c>
      <c r="P23">
        <v>-118.50364399999999</v>
      </c>
      <c r="Q23">
        <v>47.110610000000001</v>
      </c>
    </row>
    <row r="24" spans="1:17" x14ac:dyDescent="0.2">
      <c r="A24" t="s">
        <v>59</v>
      </c>
      <c r="B24" t="s">
        <v>18</v>
      </c>
      <c r="C24" t="s">
        <v>19</v>
      </c>
      <c r="D24" t="s">
        <v>20</v>
      </c>
      <c r="E24">
        <v>99169</v>
      </c>
      <c r="F24">
        <v>2021</v>
      </c>
      <c r="G24" t="s">
        <v>42</v>
      </c>
      <c r="H24" t="s">
        <v>22</v>
      </c>
      <c r="I24" t="s">
        <v>43</v>
      </c>
      <c r="J24">
        <v>0</v>
      </c>
      <c r="K24">
        <v>0</v>
      </c>
      <c r="L24">
        <v>9</v>
      </c>
      <c r="M24">
        <v>182784948</v>
      </c>
      <c r="N24" t="s">
        <v>24</v>
      </c>
      <c r="O24">
        <v>53001950100</v>
      </c>
      <c r="P24">
        <v>-118.50364399999999</v>
      </c>
      <c r="Q24">
        <v>47.110610000000001</v>
      </c>
    </row>
    <row r="25" spans="1:17" x14ac:dyDescent="0.2">
      <c r="A25" t="s">
        <v>60</v>
      </c>
      <c r="B25" t="s">
        <v>18</v>
      </c>
      <c r="C25" t="s">
        <v>26</v>
      </c>
      <c r="D25" t="s">
        <v>20</v>
      </c>
      <c r="E25">
        <v>99344</v>
      </c>
      <c r="F25">
        <v>2013</v>
      </c>
      <c r="G25" t="s">
        <v>42</v>
      </c>
      <c r="H25" t="s">
        <v>31</v>
      </c>
      <c r="I25" t="s">
        <v>52</v>
      </c>
      <c r="J25">
        <v>19</v>
      </c>
      <c r="K25">
        <v>0</v>
      </c>
      <c r="L25">
        <v>9</v>
      </c>
      <c r="M25">
        <v>177604465</v>
      </c>
      <c r="N25" t="s">
        <v>28</v>
      </c>
      <c r="O25">
        <v>53001950400</v>
      </c>
      <c r="P25">
        <v>-119.1742</v>
      </c>
      <c r="Q25">
        <v>46.826160000000002</v>
      </c>
    </row>
    <row r="26" spans="1:17" x14ac:dyDescent="0.2">
      <c r="A26" t="s">
        <v>61</v>
      </c>
      <c r="B26" t="s">
        <v>18</v>
      </c>
      <c r="C26" t="s">
        <v>19</v>
      </c>
      <c r="D26" t="s">
        <v>20</v>
      </c>
      <c r="E26">
        <v>99169</v>
      </c>
      <c r="F26">
        <v>2017</v>
      </c>
      <c r="G26" t="s">
        <v>42</v>
      </c>
      <c r="H26" t="s">
        <v>31</v>
      </c>
      <c r="I26" t="s">
        <v>52</v>
      </c>
      <c r="J26">
        <v>21</v>
      </c>
      <c r="K26">
        <v>0</v>
      </c>
      <c r="L26">
        <v>9</v>
      </c>
      <c r="M26">
        <v>245394929</v>
      </c>
      <c r="N26" t="s">
        <v>24</v>
      </c>
      <c r="O26">
        <v>53001950100</v>
      </c>
      <c r="P26">
        <v>-118.50364399999999</v>
      </c>
      <c r="Q26">
        <v>47.110610000000001</v>
      </c>
    </row>
    <row r="27" spans="1:17" x14ac:dyDescent="0.2">
      <c r="A27" t="s">
        <v>62</v>
      </c>
      <c r="B27" t="s">
        <v>18</v>
      </c>
      <c r="C27" t="s">
        <v>19</v>
      </c>
      <c r="D27" t="s">
        <v>20</v>
      </c>
      <c r="E27">
        <v>99169</v>
      </c>
      <c r="F27">
        <v>2017</v>
      </c>
      <c r="G27" t="s">
        <v>63</v>
      </c>
      <c r="H27" t="s">
        <v>31</v>
      </c>
      <c r="I27" t="s">
        <v>23</v>
      </c>
      <c r="J27">
        <v>97</v>
      </c>
      <c r="K27">
        <v>0</v>
      </c>
      <c r="L27">
        <v>9</v>
      </c>
      <c r="M27">
        <v>348080701</v>
      </c>
      <c r="N27" t="s">
        <v>24</v>
      </c>
      <c r="O27">
        <v>53001950100</v>
      </c>
      <c r="P27">
        <v>-118.50364399999999</v>
      </c>
      <c r="Q27">
        <v>47.110610000000001</v>
      </c>
    </row>
    <row r="28" spans="1:17" x14ac:dyDescent="0.2">
      <c r="A28" t="s">
        <v>64</v>
      </c>
      <c r="B28" t="s">
        <v>18</v>
      </c>
      <c r="C28" t="s">
        <v>26</v>
      </c>
      <c r="D28" t="s">
        <v>20</v>
      </c>
      <c r="E28">
        <v>99344</v>
      </c>
      <c r="F28">
        <v>2018</v>
      </c>
      <c r="G28" t="s">
        <v>27</v>
      </c>
      <c r="H28" t="s">
        <v>22</v>
      </c>
      <c r="I28" t="s">
        <v>23</v>
      </c>
      <c r="J28">
        <v>249</v>
      </c>
      <c r="K28">
        <v>0</v>
      </c>
      <c r="L28">
        <v>9</v>
      </c>
      <c r="M28">
        <v>205874686</v>
      </c>
      <c r="N28" t="s">
        <v>28</v>
      </c>
      <c r="O28">
        <v>53001950301</v>
      </c>
      <c r="P28">
        <v>-119.1742</v>
      </c>
      <c r="Q28">
        <v>46.826160000000002</v>
      </c>
    </row>
    <row r="29" spans="1:17" x14ac:dyDescent="0.2">
      <c r="A29" t="s">
        <v>65</v>
      </c>
      <c r="B29" t="s">
        <v>18</v>
      </c>
      <c r="C29" t="s">
        <v>26</v>
      </c>
      <c r="D29" t="s">
        <v>20</v>
      </c>
      <c r="E29">
        <v>99344</v>
      </c>
      <c r="F29">
        <v>2013</v>
      </c>
      <c r="G29" t="s">
        <v>66</v>
      </c>
      <c r="H29" t="s">
        <v>22</v>
      </c>
      <c r="I29" t="s">
        <v>23</v>
      </c>
      <c r="J29">
        <v>68</v>
      </c>
      <c r="K29">
        <v>0</v>
      </c>
      <c r="L29">
        <v>9</v>
      </c>
      <c r="M29">
        <v>9523489</v>
      </c>
      <c r="N29" t="s">
        <v>28</v>
      </c>
      <c r="O29">
        <v>53001950301</v>
      </c>
      <c r="P29">
        <v>-119.1742</v>
      </c>
      <c r="Q29">
        <v>46.826160000000002</v>
      </c>
    </row>
    <row r="30" spans="1:17" x14ac:dyDescent="0.2">
      <c r="A30" t="s">
        <v>67</v>
      </c>
      <c r="B30" t="s">
        <v>18</v>
      </c>
      <c r="C30" t="s">
        <v>26</v>
      </c>
      <c r="D30" t="s">
        <v>20</v>
      </c>
      <c r="E30">
        <v>99344</v>
      </c>
      <c r="F30">
        <v>2022</v>
      </c>
      <c r="G30" t="s">
        <v>27</v>
      </c>
      <c r="H30" t="s">
        <v>22</v>
      </c>
      <c r="I30" t="s">
        <v>43</v>
      </c>
      <c r="J30">
        <v>0</v>
      </c>
      <c r="K30">
        <v>0</v>
      </c>
      <c r="L30">
        <v>9</v>
      </c>
      <c r="M30">
        <v>203431077</v>
      </c>
      <c r="N30" t="s">
        <v>28</v>
      </c>
      <c r="O30">
        <v>53001950500</v>
      </c>
      <c r="P30">
        <v>-119.1742</v>
      </c>
      <c r="Q30">
        <v>46.826160000000002</v>
      </c>
    </row>
    <row r="31" spans="1:17" x14ac:dyDescent="0.2">
      <c r="A31" t="s">
        <v>68</v>
      </c>
      <c r="B31" t="s">
        <v>18</v>
      </c>
      <c r="C31" t="s">
        <v>19</v>
      </c>
      <c r="D31" t="s">
        <v>20</v>
      </c>
      <c r="E31">
        <v>99169</v>
      </c>
      <c r="F31">
        <v>2022</v>
      </c>
      <c r="G31" t="s">
        <v>69</v>
      </c>
      <c r="H31" t="s">
        <v>22</v>
      </c>
      <c r="I31" t="s">
        <v>43</v>
      </c>
      <c r="J31">
        <v>0</v>
      </c>
      <c r="K31">
        <v>0</v>
      </c>
      <c r="L31">
        <v>9</v>
      </c>
      <c r="M31">
        <v>205694303</v>
      </c>
      <c r="N31" t="s">
        <v>24</v>
      </c>
      <c r="O31">
        <v>53001950100</v>
      </c>
      <c r="P31">
        <v>-118.50364399999999</v>
      </c>
      <c r="Q31">
        <v>47.110610000000001</v>
      </c>
    </row>
    <row r="32" spans="1:17" x14ac:dyDescent="0.2">
      <c r="A32" t="s">
        <v>70</v>
      </c>
      <c r="B32" t="s">
        <v>18</v>
      </c>
      <c r="C32" t="s">
        <v>26</v>
      </c>
      <c r="D32" t="s">
        <v>20</v>
      </c>
      <c r="E32">
        <v>99344</v>
      </c>
      <c r="F32">
        <v>2020</v>
      </c>
      <c r="G32" t="s">
        <v>27</v>
      </c>
      <c r="H32" t="s">
        <v>22</v>
      </c>
      <c r="I32" t="s">
        <v>23</v>
      </c>
      <c r="J32">
        <v>322</v>
      </c>
      <c r="K32">
        <v>0</v>
      </c>
      <c r="L32">
        <v>9</v>
      </c>
      <c r="M32">
        <v>108913829</v>
      </c>
      <c r="N32" t="s">
        <v>28</v>
      </c>
      <c r="O32">
        <v>53001950303</v>
      </c>
      <c r="P32">
        <v>-119.1742</v>
      </c>
      <c r="Q32">
        <v>46.826160000000002</v>
      </c>
    </row>
    <row r="33" spans="1:17" x14ac:dyDescent="0.2">
      <c r="A33" t="s">
        <v>71</v>
      </c>
      <c r="B33" t="s">
        <v>18</v>
      </c>
      <c r="C33" t="s">
        <v>26</v>
      </c>
      <c r="D33" t="s">
        <v>20</v>
      </c>
      <c r="E33">
        <v>99344</v>
      </c>
      <c r="F33">
        <v>2016</v>
      </c>
      <c r="G33" t="s">
        <v>42</v>
      </c>
      <c r="H33" t="s">
        <v>31</v>
      </c>
      <c r="I33" t="s">
        <v>52</v>
      </c>
      <c r="J33">
        <v>19</v>
      </c>
      <c r="K33">
        <v>0</v>
      </c>
      <c r="L33">
        <v>9</v>
      </c>
      <c r="M33">
        <v>259400137</v>
      </c>
      <c r="N33" t="s">
        <v>28</v>
      </c>
      <c r="O33">
        <v>53001950301</v>
      </c>
      <c r="P33">
        <v>-119.1742</v>
      </c>
      <c r="Q33">
        <v>46.826160000000002</v>
      </c>
    </row>
    <row r="34" spans="1:17" x14ac:dyDescent="0.2">
      <c r="A34" t="s">
        <v>72</v>
      </c>
      <c r="B34" t="s">
        <v>18</v>
      </c>
      <c r="C34" t="s">
        <v>19</v>
      </c>
      <c r="D34" t="s">
        <v>20</v>
      </c>
      <c r="E34">
        <v>99169</v>
      </c>
      <c r="F34">
        <v>2014</v>
      </c>
      <c r="G34" t="s">
        <v>42</v>
      </c>
      <c r="H34" t="s">
        <v>31</v>
      </c>
      <c r="I34" t="s">
        <v>52</v>
      </c>
      <c r="J34">
        <v>19</v>
      </c>
      <c r="K34">
        <v>0</v>
      </c>
      <c r="L34">
        <v>9</v>
      </c>
      <c r="M34">
        <v>195909430</v>
      </c>
      <c r="N34" t="s">
        <v>24</v>
      </c>
      <c r="O34">
        <v>53001950100</v>
      </c>
      <c r="P34">
        <v>-118.50364399999999</v>
      </c>
      <c r="Q34">
        <v>47.110610000000001</v>
      </c>
    </row>
    <row r="35" spans="1:17" x14ac:dyDescent="0.2">
      <c r="A35" t="s">
        <v>73</v>
      </c>
      <c r="B35" t="s">
        <v>18</v>
      </c>
      <c r="C35" t="s">
        <v>26</v>
      </c>
      <c r="D35" t="s">
        <v>20</v>
      </c>
      <c r="E35">
        <v>99344</v>
      </c>
      <c r="F35">
        <v>2021</v>
      </c>
      <c r="G35" t="s">
        <v>27</v>
      </c>
      <c r="H35" t="s">
        <v>22</v>
      </c>
      <c r="I35" t="s">
        <v>43</v>
      </c>
      <c r="J35">
        <v>0</v>
      </c>
      <c r="K35">
        <v>0</v>
      </c>
      <c r="L35">
        <v>9</v>
      </c>
      <c r="M35">
        <v>157569184</v>
      </c>
      <c r="N35" t="s">
        <v>28</v>
      </c>
      <c r="O35">
        <v>53001950500</v>
      </c>
      <c r="P35">
        <v>-119.1742</v>
      </c>
      <c r="Q35">
        <v>46.826160000000002</v>
      </c>
    </row>
    <row r="36" spans="1:17" x14ac:dyDescent="0.2">
      <c r="A36" t="s">
        <v>74</v>
      </c>
      <c r="B36" t="s">
        <v>18</v>
      </c>
      <c r="C36" t="s">
        <v>26</v>
      </c>
      <c r="D36" t="s">
        <v>20</v>
      </c>
      <c r="E36">
        <v>99344</v>
      </c>
      <c r="F36">
        <v>2022</v>
      </c>
      <c r="G36" t="s">
        <v>27</v>
      </c>
      <c r="H36" t="s">
        <v>22</v>
      </c>
      <c r="I36" t="s">
        <v>43</v>
      </c>
      <c r="J36">
        <v>0</v>
      </c>
      <c r="K36">
        <v>0</v>
      </c>
      <c r="L36">
        <v>9</v>
      </c>
      <c r="M36">
        <v>203045090</v>
      </c>
      <c r="N36" t="s">
        <v>28</v>
      </c>
      <c r="O36">
        <v>53001950301</v>
      </c>
      <c r="P36">
        <v>-119.1742</v>
      </c>
      <c r="Q36">
        <v>46.826160000000002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A60FC-2B35-5D47-B0F7-57793FA45D1C}">
  <dimension ref="A2:R1048576"/>
  <sheetViews>
    <sheetView tabSelected="1" workbookViewId="0">
      <selection activeCell="F17" sqref="F17"/>
    </sheetView>
  </sheetViews>
  <sheetFormatPr baseColWidth="10" defaultRowHeight="16" x14ac:dyDescent="0.2"/>
  <cols>
    <col min="1" max="1" width="14" bestFit="1" customWidth="1"/>
    <col min="2" max="2" width="12.1640625" bestFit="1" customWidth="1"/>
    <col min="12" max="12" width="11.1640625" bestFit="1" customWidth="1"/>
    <col min="13" max="13" width="12.1640625" bestFit="1" customWidth="1"/>
    <col min="16" max="16" width="11.1640625" bestFit="1" customWidth="1"/>
  </cols>
  <sheetData>
    <row r="2" spans="1:14" ht="17" thickBot="1" x14ac:dyDescent="0.25">
      <c r="D2" s="8" t="s">
        <v>93</v>
      </c>
      <c r="E2" s="8" t="s">
        <v>77</v>
      </c>
      <c r="F2" s="8" t="s">
        <v>76</v>
      </c>
    </row>
    <row r="3" spans="1:14" x14ac:dyDescent="0.2">
      <c r="A3" s="3" t="s">
        <v>1</v>
      </c>
      <c r="B3" s="6" t="s">
        <v>18</v>
      </c>
      <c r="D3" s="12">
        <v>1</v>
      </c>
      <c r="E3" s="13">
        <v>-118.51365136208544</v>
      </c>
      <c r="F3" s="13">
        <v>46.826160000000002</v>
      </c>
    </row>
    <row r="4" spans="1:14" ht="17" thickBot="1" x14ac:dyDescent="0.25">
      <c r="A4" s="4" t="s">
        <v>75</v>
      </c>
      <c r="B4" s="5">
        <v>3</v>
      </c>
      <c r="D4" s="12">
        <v>2</v>
      </c>
      <c r="E4" s="13">
        <v>-118.50364399999999</v>
      </c>
      <c r="F4" s="13">
        <v>47.110610000000001</v>
      </c>
    </row>
    <row r="5" spans="1:14" x14ac:dyDescent="0.2">
      <c r="D5" s="12">
        <v>3</v>
      </c>
      <c r="E5" s="13">
        <v>-118.473643666135</v>
      </c>
      <c r="F5" s="13">
        <v>47.200609999999998</v>
      </c>
    </row>
    <row r="7" spans="1:14" x14ac:dyDescent="0.2">
      <c r="A7" t="s">
        <v>78</v>
      </c>
      <c r="B7" s="1">
        <f>SUM(D11:D45)</f>
        <v>18.769686474645965</v>
      </c>
    </row>
    <row r="9" spans="1:14" x14ac:dyDescent="0.2">
      <c r="D9" s="2" t="s">
        <v>79</v>
      </c>
      <c r="E9" s="2"/>
      <c r="F9" s="2"/>
    </row>
    <row r="10" spans="1:14" x14ac:dyDescent="0.2">
      <c r="A10" t="s">
        <v>15</v>
      </c>
      <c r="B10" t="s">
        <v>16</v>
      </c>
      <c r="D10" t="s">
        <v>80</v>
      </c>
      <c r="E10" t="s">
        <v>81</v>
      </c>
      <c r="F10" t="s">
        <v>82</v>
      </c>
    </row>
    <row r="11" spans="1:14" x14ac:dyDescent="0.2">
      <c r="A11">
        <v>-118.50364399999999</v>
      </c>
      <c r="B11">
        <v>47.110610000000001</v>
      </c>
      <c r="D11">
        <f>SQRT((A11-$E$3)^2+(B11-$F$3)^2)</f>
        <v>0.28462598229239194</v>
      </c>
      <c r="E11">
        <f>SQRT((A11-$E$4)^2+(B11-$F$4)^2)</f>
        <v>0</v>
      </c>
      <c r="F11">
        <f>SQRT((A11-$E$5)^2+(B11-$F$5)^2)</f>
        <v>9.4868435382956584E-2</v>
      </c>
      <c r="M11" t="s">
        <v>84</v>
      </c>
    </row>
    <row r="12" spans="1:14" x14ac:dyDescent="0.2">
      <c r="A12">
        <v>-119.1742</v>
      </c>
      <c r="B12">
        <v>46.826160000000002</v>
      </c>
      <c r="D12">
        <f t="shared" ref="D12:D45" si="0">SQRT((A12-$E$3)^2+(B12-$F$3)^2)</f>
        <v>0.66054863791455887</v>
      </c>
      <c r="E12">
        <f t="shared" ref="E12:E45" si="1">SQRT((A12-$E$4)^2+(B12-$F$4)^2)</f>
        <v>0.72839354173139559</v>
      </c>
      <c r="F12">
        <f t="shared" ref="F12:F45" si="2">SQRT((A12-$E$5)^2+(B12-$F$5)^2)</f>
        <v>0.79435003582700192</v>
      </c>
      <c r="M12">
        <f>SQRT((E3-E4)^2+(F3-F4)^2)+SQRT((E3-E4)^2+(F3-F4)^2)+SQRT((E4-E5)^2+(F4-F5)^2)</f>
        <v>0.66412039996774053</v>
      </c>
    </row>
    <row r="13" spans="1:14" x14ac:dyDescent="0.2">
      <c r="A13">
        <v>-119.1742</v>
      </c>
      <c r="B13">
        <v>46.826160000000002</v>
      </c>
      <c r="D13">
        <f t="shared" si="0"/>
        <v>0.66054863791455887</v>
      </c>
      <c r="E13">
        <f t="shared" si="1"/>
        <v>0.72839354173139559</v>
      </c>
      <c r="F13">
        <f t="shared" si="2"/>
        <v>0.79435003582700192</v>
      </c>
      <c r="N13" s="10"/>
    </row>
    <row r="14" spans="1:14" x14ac:dyDescent="0.2">
      <c r="A14">
        <v>-119.1742</v>
      </c>
      <c r="B14">
        <v>46.826160000000002</v>
      </c>
      <c r="D14">
        <f t="shared" si="0"/>
        <v>0.66054863791455887</v>
      </c>
      <c r="E14">
        <f t="shared" si="1"/>
        <v>0.72839354173139559</v>
      </c>
      <c r="F14">
        <f t="shared" si="2"/>
        <v>0.79435003582700192</v>
      </c>
      <c r="L14" s="7" t="s">
        <v>92</v>
      </c>
      <c r="M14" s="9"/>
      <c r="N14" s="11"/>
    </row>
    <row r="15" spans="1:14" x14ac:dyDescent="0.2">
      <c r="A15">
        <v>-119.1742</v>
      </c>
      <c r="B15">
        <v>46.826160000000002</v>
      </c>
      <c r="D15">
        <f t="shared" si="0"/>
        <v>0.66054863791455887</v>
      </c>
      <c r="E15">
        <f t="shared" si="1"/>
        <v>0.72839354173139559</v>
      </c>
      <c r="F15">
        <f t="shared" si="2"/>
        <v>0.79435003582700192</v>
      </c>
      <c r="L15" s="7"/>
      <c r="M15" s="8" t="s">
        <v>85</v>
      </c>
      <c r="N15" s="8" t="s">
        <v>86</v>
      </c>
    </row>
    <row r="16" spans="1:14" x14ac:dyDescent="0.2">
      <c r="A16">
        <v>-118.61566000000001</v>
      </c>
      <c r="B16">
        <v>46.971350000000001</v>
      </c>
      <c r="D16">
        <f t="shared" si="0"/>
        <v>0.1774426620325133</v>
      </c>
      <c r="E16">
        <f t="shared" si="1"/>
        <v>0.17872026145908179</v>
      </c>
      <c r="F16">
        <f t="shared" si="2"/>
        <v>0.26968275192242813</v>
      </c>
      <c r="L16" s="8" t="s">
        <v>87</v>
      </c>
      <c r="M16" s="8">
        <f>MIN(A11:A45)</f>
        <v>-119.1742</v>
      </c>
      <c r="N16" s="8">
        <f>MAX(A11:A45)</f>
        <v>-118.50364399999999</v>
      </c>
    </row>
    <row r="17" spans="1:18" x14ac:dyDescent="0.2">
      <c r="A17">
        <v>-119.1742</v>
      </c>
      <c r="B17">
        <v>46.826160000000002</v>
      </c>
      <c r="D17">
        <f t="shared" si="0"/>
        <v>0.66054863791455887</v>
      </c>
      <c r="E17">
        <f t="shared" si="1"/>
        <v>0.72839354173139559</v>
      </c>
      <c r="F17">
        <f t="shared" si="2"/>
        <v>0.79435003582700192</v>
      </c>
      <c r="L17" s="8" t="s">
        <v>88</v>
      </c>
      <c r="M17" s="8">
        <f>MIN(B11:B45)</f>
        <v>46.826160000000002</v>
      </c>
      <c r="N17" s="8">
        <f>MAX(B11:B45)</f>
        <v>47.110610000000001</v>
      </c>
    </row>
    <row r="18" spans="1:18" x14ac:dyDescent="0.2">
      <c r="A18">
        <v>-119.1742</v>
      </c>
      <c r="B18">
        <v>46.826160000000002</v>
      </c>
      <c r="D18">
        <f t="shared" si="0"/>
        <v>0.66054863791455887</v>
      </c>
      <c r="E18">
        <f t="shared" si="1"/>
        <v>0.72839354173139559</v>
      </c>
      <c r="F18">
        <f t="shared" si="2"/>
        <v>0.79435003582700192</v>
      </c>
    </row>
    <row r="19" spans="1:18" x14ac:dyDescent="0.2">
      <c r="A19">
        <v>-119.1742</v>
      </c>
      <c r="B19">
        <v>46.826160000000002</v>
      </c>
      <c r="D19">
        <f t="shared" si="0"/>
        <v>0.66054863791455887</v>
      </c>
      <c r="E19">
        <f t="shared" si="1"/>
        <v>0.72839354173139559</v>
      </c>
      <c r="F19">
        <f t="shared" si="2"/>
        <v>0.79435003582700192</v>
      </c>
      <c r="L19" t="s">
        <v>83</v>
      </c>
    </row>
    <row r="20" spans="1:18" x14ac:dyDescent="0.2">
      <c r="A20">
        <v>-119.1742</v>
      </c>
      <c r="B20">
        <v>46.826160000000002</v>
      </c>
      <c r="D20">
        <f t="shared" si="0"/>
        <v>0.66054863791455887</v>
      </c>
      <c r="E20">
        <f t="shared" si="1"/>
        <v>0.72839354173139559</v>
      </c>
      <c r="F20">
        <f t="shared" si="2"/>
        <v>0.79435003582700192</v>
      </c>
      <c r="L20">
        <f>E3</f>
        <v>-118.51365136208544</v>
      </c>
      <c r="M20" t="s">
        <v>90</v>
      </c>
      <c r="N20">
        <v>-119.1742</v>
      </c>
      <c r="P20">
        <f>F3</f>
        <v>46.826160000000002</v>
      </c>
      <c r="Q20" t="s">
        <v>90</v>
      </c>
      <c r="R20">
        <v>46.826160000000002</v>
      </c>
    </row>
    <row r="21" spans="1:18" x14ac:dyDescent="0.2">
      <c r="A21">
        <v>-118.61566000000001</v>
      </c>
      <c r="B21">
        <v>46.971350000000001</v>
      </c>
      <c r="D21">
        <f t="shared" si="0"/>
        <v>0.1774426620325133</v>
      </c>
      <c r="E21">
        <f t="shared" si="1"/>
        <v>0.17872026145908179</v>
      </c>
      <c r="F21">
        <f t="shared" si="2"/>
        <v>0.26968275192242813</v>
      </c>
      <c r="L21">
        <f>E4</f>
        <v>-118.50364399999999</v>
      </c>
      <c r="M21" t="s">
        <v>90</v>
      </c>
      <c r="N21">
        <v>-119.1742</v>
      </c>
      <c r="P21">
        <f>F4</f>
        <v>47.110610000000001</v>
      </c>
      <c r="Q21" t="s">
        <v>90</v>
      </c>
      <c r="R21">
        <v>46.826160000000002</v>
      </c>
    </row>
    <row r="22" spans="1:18" x14ac:dyDescent="0.2">
      <c r="A22">
        <v>-119.1742</v>
      </c>
      <c r="B22">
        <v>46.826160000000002</v>
      </c>
      <c r="D22">
        <f t="shared" si="0"/>
        <v>0.66054863791455887</v>
      </c>
      <c r="E22">
        <f t="shared" si="1"/>
        <v>0.72839354173139559</v>
      </c>
      <c r="F22">
        <f t="shared" si="2"/>
        <v>0.79435003582700192</v>
      </c>
      <c r="L22">
        <f>E5</f>
        <v>-118.473643666135</v>
      </c>
      <c r="M22" t="s">
        <v>90</v>
      </c>
      <c r="N22">
        <v>-119.1742</v>
      </c>
      <c r="P22">
        <f>F5</f>
        <v>47.200609999999998</v>
      </c>
      <c r="Q22" t="s">
        <v>90</v>
      </c>
      <c r="R22">
        <v>46.826160000000002</v>
      </c>
    </row>
    <row r="23" spans="1:18" x14ac:dyDescent="0.2">
      <c r="A23">
        <v>-119.1742</v>
      </c>
      <c r="B23">
        <v>46.826160000000002</v>
      </c>
      <c r="D23">
        <f t="shared" si="0"/>
        <v>0.66054863791455887</v>
      </c>
      <c r="E23">
        <f t="shared" si="1"/>
        <v>0.72839354173139559</v>
      </c>
      <c r="F23">
        <f t="shared" si="2"/>
        <v>0.79435003582700192</v>
      </c>
    </row>
    <row r="24" spans="1:18" x14ac:dyDescent="0.2">
      <c r="A24">
        <v>-119.1742</v>
      </c>
      <c r="B24">
        <v>46.826160000000002</v>
      </c>
      <c r="D24">
        <f t="shared" si="0"/>
        <v>0.66054863791455887</v>
      </c>
      <c r="E24">
        <f t="shared" si="1"/>
        <v>0.72839354173139559</v>
      </c>
      <c r="F24">
        <f t="shared" si="2"/>
        <v>0.79435003582700192</v>
      </c>
      <c r="L24">
        <f>E3</f>
        <v>-118.51365136208544</v>
      </c>
      <c r="M24" t="s">
        <v>91</v>
      </c>
      <c r="N24">
        <v>-118.50364399999999</v>
      </c>
      <c r="P24">
        <f>F3</f>
        <v>46.826160000000002</v>
      </c>
      <c r="Q24" t="s">
        <v>91</v>
      </c>
      <c r="R24">
        <v>47.110610000000001</v>
      </c>
    </row>
    <row r="25" spans="1:18" x14ac:dyDescent="0.2">
      <c r="A25">
        <v>-119.1742</v>
      </c>
      <c r="B25">
        <v>46.826160000000002</v>
      </c>
      <c r="D25">
        <f t="shared" si="0"/>
        <v>0.66054863791455887</v>
      </c>
      <c r="E25">
        <f t="shared" si="1"/>
        <v>0.72839354173139559</v>
      </c>
      <c r="F25">
        <f t="shared" si="2"/>
        <v>0.79435003582700192</v>
      </c>
      <c r="L25">
        <f>E4</f>
        <v>-118.50364399999999</v>
      </c>
      <c r="M25" t="s">
        <v>91</v>
      </c>
      <c r="N25">
        <v>-118.50364399999999</v>
      </c>
      <c r="P25">
        <f>F4</f>
        <v>47.110610000000001</v>
      </c>
      <c r="Q25" t="s">
        <v>91</v>
      </c>
      <c r="R25">
        <v>47.110610000000001</v>
      </c>
    </row>
    <row r="26" spans="1:18" x14ac:dyDescent="0.2">
      <c r="A26">
        <v>-119.1742</v>
      </c>
      <c r="B26">
        <v>46.826160000000002</v>
      </c>
      <c r="D26">
        <f t="shared" si="0"/>
        <v>0.66054863791455887</v>
      </c>
      <c r="E26">
        <f t="shared" si="1"/>
        <v>0.72839354173139559</v>
      </c>
      <c r="F26">
        <f t="shared" si="2"/>
        <v>0.79435003582700192</v>
      </c>
      <c r="L26">
        <f>E5</f>
        <v>-118.473643666135</v>
      </c>
      <c r="M26" t="s">
        <v>91</v>
      </c>
      <c r="N26">
        <v>-118.50364399999999</v>
      </c>
      <c r="P26">
        <f>F5</f>
        <v>47.200609999999998</v>
      </c>
      <c r="Q26" t="s">
        <v>91</v>
      </c>
      <c r="R26">
        <v>47.110610000000001</v>
      </c>
    </row>
    <row r="27" spans="1:18" x14ac:dyDescent="0.2">
      <c r="A27">
        <v>-119.1742</v>
      </c>
      <c r="B27">
        <v>46.826160000000002</v>
      </c>
      <c r="D27">
        <f t="shared" si="0"/>
        <v>0.66054863791455887</v>
      </c>
      <c r="E27">
        <f t="shared" si="1"/>
        <v>0.72839354173139559</v>
      </c>
      <c r="F27">
        <f t="shared" si="2"/>
        <v>0.79435003582700192</v>
      </c>
    </row>
    <row r="28" spans="1:18" x14ac:dyDescent="0.2">
      <c r="A28">
        <v>-118.50364399999999</v>
      </c>
      <c r="B28">
        <v>47.110610000000001</v>
      </c>
      <c r="D28">
        <f t="shared" si="0"/>
        <v>0.28462598229239194</v>
      </c>
      <c r="E28">
        <f t="shared" si="1"/>
        <v>0</v>
      </c>
      <c r="F28">
        <f t="shared" si="2"/>
        <v>9.4868435382956584E-2</v>
      </c>
      <c r="L28" s="8" t="s">
        <v>89</v>
      </c>
      <c r="M28" s="9"/>
      <c r="N28" s="11"/>
      <c r="O28" s="10"/>
    </row>
    <row r="29" spans="1:18" x14ac:dyDescent="0.2">
      <c r="A29">
        <v>-119.1742</v>
      </c>
      <c r="B29">
        <v>46.826160000000002</v>
      </c>
      <c r="D29">
        <f t="shared" si="0"/>
        <v>0.66054863791455887</v>
      </c>
      <c r="E29">
        <f t="shared" si="1"/>
        <v>0.72839354173139559</v>
      </c>
      <c r="F29">
        <f t="shared" si="2"/>
        <v>0.79435003582700192</v>
      </c>
      <c r="L29" s="8">
        <f>ABS(E3-E4)</f>
        <v>1.0007362085445948E-2</v>
      </c>
      <c r="M29" s="14" t="s">
        <v>90</v>
      </c>
      <c r="N29" s="8">
        <v>0.01</v>
      </c>
    </row>
    <row r="30" spans="1:18" x14ac:dyDescent="0.2">
      <c r="A30">
        <v>-119.1742</v>
      </c>
      <c r="B30">
        <v>46.826160000000002</v>
      </c>
      <c r="D30">
        <f t="shared" si="0"/>
        <v>0.66054863791455887</v>
      </c>
      <c r="E30">
        <f t="shared" si="1"/>
        <v>0.72839354173139559</v>
      </c>
      <c r="F30">
        <f t="shared" si="2"/>
        <v>0.79435003582700192</v>
      </c>
      <c r="L30" s="8">
        <f>ABS(E4-E5)</f>
        <v>3.0000333864990125E-2</v>
      </c>
      <c r="M30" s="14" t="s">
        <v>90</v>
      </c>
      <c r="N30" s="8">
        <v>0.01</v>
      </c>
    </row>
    <row r="31" spans="1:18" x14ac:dyDescent="0.2">
      <c r="A31">
        <v>-118.50364399999999</v>
      </c>
      <c r="B31">
        <v>47.110610000000001</v>
      </c>
      <c r="D31">
        <f t="shared" si="0"/>
        <v>0.28462598229239194</v>
      </c>
      <c r="E31">
        <f t="shared" si="1"/>
        <v>0</v>
      </c>
      <c r="F31">
        <f t="shared" si="2"/>
        <v>9.4868435382956584E-2</v>
      </c>
      <c r="L31" s="8">
        <f>ABS(E3-E5)</f>
        <v>4.0007695950436073E-2</v>
      </c>
      <c r="M31" s="14" t="s">
        <v>90</v>
      </c>
      <c r="N31" s="8">
        <v>0.01</v>
      </c>
    </row>
    <row r="32" spans="1:18" x14ac:dyDescent="0.2">
      <c r="A32">
        <v>-118.50364399999999</v>
      </c>
      <c r="B32">
        <v>47.110610000000001</v>
      </c>
      <c r="D32">
        <f t="shared" si="0"/>
        <v>0.28462598229239194</v>
      </c>
      <c r="E32">
        <f t="shared" si="1"/>
        <v>0</v>
      </c>
      <c r="F32">
        <f t="shared" si="2"/>
        <v>9.4868435382956584E-2</v>
      </c>
    </row>
    <row r="33" spans="1:14" x14ac:dyDescent="0.2">
      <c r="A33">
        <v>-118.50364399999999</v>
      </c>
      <c r="B33">
        <v>47.110610000000001</v>
      </c>
      <c r="D33">
        <f t="shared" si="0"/>
        <v>0.28462598229239194</v>
      </c>
      <c r="E33">
        <f t="shared" si="1"/>
        <v>0</v>
      </c>
      <c r="F33">
        <f t="shared" si="2"/>
        <v>9.4868435382956584E-2</v>
      </c>
      <c r="L33" s="8">
        <f>ABS(F3-F4)</f>
        <v>0.28444999999999965</v>
      </c>
      <c r="M33" s="14" t="s">
        <v>90</v>
      </c>
      <c r="N33" s="8">
        <v>1.4999999999999999E-2</v>
      </c>
    </row>
    <row r="34" spans="1:14" x14ac:dyDescent="0.2">
      <c r="A34">
        <v>-119.1742</v>
      </c>
      <c r="B34">
        <v>46.826160000000002</v>
      </c>
      <c r="D34">
        <f t="shared" si="0"/>
        <v>0.66054863791455887</v>
      </c>
      <c r="E34">
        <f t="shared" si="1"/>
        <v>0.72839354173139559</v>
      </c>
      <c r="F34">
        <f t="shared" si="2"/>
        <v>0.79435003582700192</v>
      </c>
      <c r="L34" s="8">
        <f>ABS(F4-F5)</f>
        <v>8.9999999999996305E-2</v>
      </c>
      <c r="M34" s="14" t="s">
        <v>90</v>
      </c>
      <c r="N34" s="8">
        <v>1.4999999999999999E-2</v>
      </c>
    </row>
    <row r="35" spans="1:14" x14ac:dyDescent="0.2">
      <c r="A35">
        <v>-118.50364399999999</v>
      </c>
      <c r="B35">
        <v>47.110610000000001</v>
      </c>
      <c r="D35">
        <f t="shared" si="0"/>
        <v>0.28462598229239194</v>
      </c>
      <c r="E35">
        <f t="shared" si="1"/>
        <v>0</v>
      </c>
      <c r="F35">
        <f t="shared" si="2"/>
        <v>9.4868435382956584E-2</v>
      </c>
      <c r="L35" s="8">
        <f>ABS(E3-E5)</f>
        <v>4.0007695950436073E-2</v>
      </c>
      <c r="M35" s="14" t="s">
        <v>90</v>
      </c>
      <c r="N35" s="8">
        <v>1.4999999999999999E-2</v>
      </c>
    </row>
    <row r="36" spans="1:14" x14ac:dyDescent="0.2">
      <c r="A36">
        <v>-118.50364399999999</v>
      </c>
      <c r="B36">
        <v>47.110610000000001</v>
      </c>
      <c r="D36">
        <f t="shared" si="0"/>
        <v>0.28462598229239194</v>
      </c>
      <c r="E36">
        <f t="shared" si="1"/>
        <v>0</v>
      </c>
      <c r="F36">
        <f t="shared" si="2"/>
        <v>9.4868435382956584E-2</v>
      </c>
    </row>
    <row r="37" spans="1:14" x14ac:dyDescent="0.2">
      <c r="A37">
        <v>-119.1742</v>
      </c>
      <c r="B37">
        <v>46.826160000000002</v>
      </c>
      <c r="D37">
        <f t="shared" si="0"/>
        <v>0.66054863791455887</v>
      </c>
      <c r="E37">
        <f t="shared" si="1"/>
        <v>0.72839354173139559</v>
      </c>
      <c r="F37">
        <f t="shared" si="2"/>
        <v>0.79435003582700192</v>
      </c>
    </row>
    <row r="38" spans="1:14" x14ac:dyDescent="0.2">
      <c r="A38">
        <v>-119.1742</v>
      </c>
      <c r="B38">
        <v>46.826160000000002</v>
      </c>
      <c r="D38">
        <f t="shared" si="0"/>
        <v>0.66054863791455887</v>
      </c>
      <c r="E38">
        <f t="shared" si="1"/>
        <v>0.72839354173139559</v>
      </c>
      <c r="F38">
        <f t="shared" si="2"/>
        <v>0.79435003582700192</v>
      </c>
    </row>
    <row r="39" spans="1:14" x14ac:dyDescent="0.2">
      <c r="A39">
        <v>-119.1742</v>
      </c>
      <c r="B39">
        <v>46.826160000000002</v>
      </c>
      <c r="D39">
        <f t="shared" si="0"/>
        <v>0.66054863791455887</v>
      </c>
      <c r="E39">
        <f t="shared" si="1"/>
        <v>0.72839354173139559</v>
      </c>
      <c r="F39">
        <f t="shared" si="2"/>
        <v>0.79435003582700192</v>
      </c>
    </row>
    <row r="40" spans="1:14" x14ac:dyDescent="0.2">
      <c r="A40">
        <v>-118.50364399999999</v>
      </c>
      <c r="B40">
        <v>47.110610000000001</v>
      </c>
      <c r="D40">
        <f t="shared" si="0"/>
        <v>0.28462598229239194</v>
      </c>
      <c r="E40">
        <f t="shared" si="1"/>
        <v>0</v>
      </c>
      <c r="F40">
        <f t="shared" si="2"/>
        <v>9.4868435382956584E-2</v>
      </c>
    </row>
    <row r="41" spans="1:14" x14ac:dyDescent="0.2">
      <c r="A41">
        <v>-119.1742</v>
      </c>
      <c r="B41">
        <v>46.826160000000002</v>
      </c>
      <c r="D41">
        <f t="shared" si="0"/>
        <v>0.66054863791455887</v>
      </c>
      <c r="E41">
        <f t="shared" si="1"/>
        <v>0.72839354173139559</v>
      </c>
      <c r="F41">
        <f t="shared" si="2"/>
        <v>0.79435003582700192</v>
      </c>
    </row>
    <row r="42" spans="1:14" x14ac:dyDescent="0.2">
      <c r="A42">
        <v>-119.1742</v>
      </c>
      <c r="B42">
        <v>46.826160000000002</v>
      </c>
      <c r="D42">
        <f t="shared" si="0"/>
        <v>0.66054863791455887</v>
      </c>
      <c r="E42">
        <f t="shared" si="1"/>
        <v>0.72839354173139559</v>
      </c>
      <c r="F42">
        <f t="shared" si="2"/>
        <v>0.79435003582700192</v>
      </c>
    </row>
    <row r="43" spans="1:14" x14ac:dyDescent="0.2">
      <c r="A43">
        <v>-118.50364399999999</v>
      </c>
      <c r="B43">
        <v>47.110610000000001</v>
      </c>
      <c r="D43">
        <f t="shared" si="0"/>
        <v>0.28462598229239194</v>
      </c>
      <c r="E43">
        <f t="shared" si="1"/>
        <v>0</v>
      </c>
      <c r="F43">
        <f t="shared" si="2"/>
        <v>9.4868435382956584E-2</v>
      </c>
    </row>
    <row r="44" spans="1:14" x14ac:dyDescent="0.2">
      <c r="A44">
        <v>-119.1742</v>
      </c>
      <c r="B44">
        <v>46.826160000000002</v>
      </c>
      <c r="D44">
        <f t="shared" si="0"/>
        <v>0.66054863791455887</v>
      </c>
      <c r="E44">
        <f t="shared" si="1"/>
        <v>0.72839354173139559</v>
      </c>
      <c r="F44">
        <f t="shared" si="2"/>
        <v>0.79435003582700192</v>
      </c>
    </row>
    <row r="45" spans="1:14" x14ac:dyDescent="0.2">
      <c r="A45">
        <v>-119.1742</v>
      </c>
      <c r="B45">
        <v>46.826160000000002</v>
      </c>
      <c r="D45">
        <f t="shared" si="0"/>
        <v>0.66054863791455887</v>
      </c>
      <c r="E45">
        <f t="shared" si="1"/>
        <v>0.72839354173139559</v>
      </c>
      <c r="F45">
        <f t="shared" si="2"/>
        <v>0.79435003582700192</v>
      </c>
    </row>
    <row r="1048576" spans="17:17" x14ac:dyDescent="0.2">
      <c r="Q1048576" t="s">
        <v>91</v>
      </c>
    </row>
  </sheetData>
  <mergeCells count="2">
    <mergeCell ref="D9:F9"/>
    <mergeCell ref="L14:L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2022-12-15T19:00:31Z</dcterms:created>
  <dcterms:modified xsi:type="dcterms:W3CDTF">2022-12-19T22:55:25Z</dcterms:modified>
</cp:coreProperties>
</file>