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meilingsoh/Github/mult_stroop/"/>
    </mc:Choice>
  </mc:AlternateContent>
  <xr:revisionPtr revIDLastSave="0" documentId="13_ncr:1_{198C13CD-06A0-8C44-9A41-2BE9C6D412A0}" xr6:coauthVersionLast="47" xr6:coauthVersionMax="47" xr10:uidLastSave="{00000000-0000-0000-0000-000000000000}"/>
  <bookViews>
    <workbookView xWindow="37880" yWindow="-13900" windowWidth="31840" windowHeight="21100" activeTab="4" xr2:uid="{26413698-8E15-7A4E-B349-A08F6731ECA9}"/>
  </bookViews>
  <sheets>
    <sheet name="Descriptive-task" sheetId="1" r:id="rId1"/>
    <sheet name="demographics" sheetId="2" r:id="rId2"/>
    <sheet name="regression" sheetId="3" r:id="rId3"/>
    <sheet name="correlation" sheetId="4" r:id="rId4"/>
    <sheet name="multilevel-mag" sheetId="5" r:id="rId5"/>
    <sheet name="multilevel-size" sheetId="6" r:id="rId6"/>
    <sheet name="multilevel-mul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4" l="1"/>
  <c r="D6" i="4"/>
  <c r="E22" i="1"/>
  <c r="D22" i="1"/>
  <c r="E13" i="1"/>
  <c r="D13" i="1"/>
  <c r="E16" i="1"/>
  <c r="D16" i="1"/>
  <c r="D19" i="1"/>
  <c r="E19" i="1"/>
</calcChain>
</file>

<file path=xl/sharedStrings.xml><?xml version="1.0" encoding="utf-8"?>
<sst xmlns="http://schemas.openxmlformats.org/spreadsheetml/2006/main" count="759" uniqueCount="383">
  <si>
    <t/>
  </si>
  <si>
    <t>1 / 118 (0.8%)</t>
  </si>
  <si>
    <t>2 / 118 (1.7%)</t>
  </si>
  <si>
    <t>10 / 118 (8.5%)</t>
  </si>
  <si>
    <t>3 / 118 (2.5%)</t>
  </si>
  <si>
    <t>11 / 118 (9.3%)</t>
  </si>
  <si>
    <t>Female</t>
  </si>
  <si>
    <t>88 / 118 (75%)</t>
  </si>
  <si>
    <t>Male</t>
  </si>
  <si>
    <t>27 / 118 (23%)</t>
  </si>
  <si>
    <t>Non-binary/ third gender</t>
  </si>
  <si>
    <t>Prefer not to say</t>
  </si>
  <si>
    <t>5 / 118 (4.2%)</t>
  </si>
  <si>
    <t>6 / 118 (5.1%)</t>
  </si>
  <si>
    <t>28 / 118 (24%)</t>
  </si>
  <si>
    <t>14 / 118 (12%)</t>
  </si>
  <si>
    <t>92 / 118 (78%)</t>
  </si>
  <si>
    <t>Left</t>
  </si>
  <si>
    <t>16 / 118 (14%)</t>
  </si>
  <si>
    <t>Right</t>
  </si>
  <si>
    <t>102 / 118 (86%)</t>
  </si>
  <si>
    <t>No</t>
  </si>
  <si>
    <t>59 / 116 (51%)</t>
  </si>
  <si>
    <t>Yes, both parents</t>
  </si>
  <si>
    <t>31 / 116 (27%)</t>
  </si>
  <si>
    <t>Yes, father only</t>
  </si>
  <si>
    <t>14 / 116 (12%)</t>
  </si>
  <si>
    <t>Yes, mother only</t>
  </si>
  <si>
    <t>12 / 116 (10%)</t>
  </si>
  <si>
    <t>(Missing)</t>
  </si>
  <si>
    <t>Less than RM 2,500</t>
  </si>
  <si>
    <t>13 / 118 (11%)</t>
  </si>
  <si>
    <t>RM 10,960 - RM 15,039</t>
  </si>
  <si>
    <t>RM 15,039 or more</t>
  </si>
  <si>
    <t>RM 2,500 - RM 3,169</t>
  </si>
  <si>
    <t>17 / 118 (14%)</t>
  </si>
  <si>
    <t>RM 3,170 - RM 3,969</t>
  </si>
  <si>
    <t>RM 3,970 - RM 4,849</t>
  </si>
  <si>
    <t>12 / 118 (10%)</t>
  </si>
  <si>
    <t>RM 4,850 - RM 5,879</t>
  </si>
  <si>
    <t>RM 5,880 - RM 7,099</t>
  </si>
  <si>
    <t>RM 7,110 - RM 8,699</t>
  </si>
  <si>
    <t>8 / 118 (6.8%)</t>
  </si>
  <si>
    <t>RM 8,700 - RM 10,959</t>
  </si>
  <si>
    <t>22.75 (3.10)</t>
  </si>
  <si>
    <t>Chinese</t>
  </si>
  <si>
    <t>Iban</t>
  </si>
  <si>
    <t>Indian</t>
  </si>
  <si>
    <t>Kadazandusun</t>
  </si>
  <si>
    <t>Malay</t>
  </si>
  <si>
    <t>Others</t>
  </si>
  <si>
    <t>Business &amp; Management</t>
  </si>
  <si>
    <t>Education</t>
  </si>
  <si>
    <t>Engineering &amp; Technology</t>
  </si>
  <si>
    <t>Foundation &amp; Other</t>
  </si>
  <si>
    <t>Health &amp; Biomedical Sciences</t>
  </si>
  <si>
    <t>7 / 118 (5.9%)</t>
  </si>
  <si>
    <t>Humanities &amp; Social Sciences</t>
  </si>
  <si>
    <t>Psychology</t>
  </si>
  <si>
    <t>41 / 118 (35%)</t>
  </si>
  <si>
    <t>Sciences</t>
  </si>
  <si>
    <t>Unspecified</t>
  </si>
  <si>
    <t>36 / 118 (31%)</t>
  </si>
  <si>
    <t>English</t>
  </si>
  <si>
    <t>English &amp; Malay</t>
  </si>
  <si>
    <t>Mandarin</t>
  </si>
  <si>
    <t>63 / 118 (53%)</t>
  </si>
  <si>
    <t>Mandarin &amp; English</t>
  </si>
  <si>
    <t>Tamil</t>
  </si>
  <si>
    <t>38 / 118 (32%)</t>
  </si>
  <si>
    <t>70 / 118 (59%)</t>
  </si>
  <si>
    <t>Other</t>
  </si>
  <si>
    <t>Homeschool</t>
  </si>
  <si>
    <t>National School</t>
  </si>
  <si>
    <t>53 / 118 (45%)</t>
  </si>
  <si>
    <t>Private School</t>
  </si>
  <si>
    <t>Vernacular School (Chinese)</t>
  </si>
  <si>
    <t>Vernacular School (Tamil)</t>
  </si>
  <si>
    <t>25 / 118 (21%)</t>
  </si>
  <si>
    <t>Chinese Dialect</t>
  </si>
  <si>
    <t>78 / 118 (66%)</t>
  </si>
  <si>
    <t>22 / 118 (19%)</t>
  </si>
  <si>
    <t>9 / 118 (7.6%)</t>
  </si>
  <si>
    <t>Tasks</t>
  </si>
  <si>
    <t>Typing Task</t>
  </si>
  <si>
    <t>N</t>
  </si>
  <si>
    <t>Mean</t>
  </si>
  <si>
    <t>SD</t>
  </si>
  <si>
    <t>Multiplication Fluency</t>
  </si>
  <si>
    <t>Response Speed</t>
  </si>
  <si>
    <t>Physical Size Comparison</t>
  </si>
  <si>
    <t>Magnitude Comparison</t>
  </si>
  <si>
    <t>Multiplication Stroop Task</t>
  </si>
  <si>
    <t>RT</t>
  </si>
  <si>
    <t>Accuracy rate</t>
  </si>
  <si>
    <t>N(%)</t>
  </si>
  <si>
    <t>Gender</t>
  </si>
  <si>
    <t>Handedness</t>
  </si>
  <si>
    <t>Household income</t>
  </si>
  <si>
    <t>Age</t>
  </si>
  <si>
    <t>Ethnicity</t>
  </si>
  <si>
    <t>Major</t>
  </si>
  <si>
    <t>Math Instruction Language</t>
  </si>
  <si>
    <t>Multiplication Language</t>
  </si>
  <si>
    <t>Type of school</t>
  </si>
  <si>
    <t>Native language</t>
  </si>
  <si>
    <t>Number of L2</t>
  </si>
  <si>
    <t>Characteristics</t>
  </si>
  <si>
    <t>Parents' Education Level</t>
  </si>
  <si>
    <t>Number of correct response</t>
  </si>
  <si>
    <t>Variables</t>
  </si>
  <si>
    <t>4. Median RT Typing</t>
  </si>
  <si>
    <t>1. Total Fluency (CR)</t>
  </si>
  <si>
    <t xml:space="preserve">2. Median RT Fluency </t>
  </si>
  <si>
    <t>3. Proportion Typing (CR)</t>
  </si>
  <si>
    <t>6. Median RT Motor Response</t>
  </si>
  <si>
    <t>7. Proportion Size Comparison (CR)</t>
  </si>
  <si>
    <t>5. Proportion Motor Response (CR)</t>
  </si>
  <si>
    <t>8. Median RT Size Comparison</t>
  </si>
  <si>
    <t>9. Proportion Magnitude Comparison (CR)</t>
  </si>
  <si>
    <t>10. Median RT Magnitude Comparison</t>
  </si>
  <si>
    <t>11. Total Multiplication Stroop (CR)</t>
  </si>
  <si>
    <t>12. Median RT Multiplication Stroop</t>
  </si>
  <si>
    <t>-</t>
  </si>
  <si>
    <t>CR = correct response; RT = response time (seconds). Accuracy rate is the proportion of correct responses, calculated as the number of correct responses divided by the total number of trials.  Reaction times are reported as medians due to skewed distributions. Pearson correlation coefficients (r) are displayed in the upper triangle, with corresponding p-values in the lower triangle. Significant correlations (p &lt; .05) are bolded. **p &lt; .01, ***p &lt; .001.</t>
  </si>
  <si>
    <t>&lt;.001</t>
  </si>
  <si>
    <t>Linear mixed model fit by REML. t-tests use Satterthwaite's method ['lmerModLmerTest']</t>
  </si>
  <si>
    <t xml:space="preserve">   Data: mag_stroop_df</t>
  </si>
  <si>
    <t xml:space="preserve">Scaled residuals: </t>
  </si>
  <si>
    <t xml:space="preserve">     Min       1Q   Median       3Q      Max </t>
  </si>
  <si>
    <t>Random effects:</t>
  </si>
  <si>
    <t>Fixed effects:</t>
  </si>
  <si>
    <t>---</t>
  </si>
  <si>
    <t>Signif. codes:  0 ‘***’ 0.001 ‘**’ 0.01 ‘*’ 0.05 ‘.’ 0.1 ‘ ’ 1</t>
  </si>
  <si>
    <t>Correlation of Fixed Effects:</t>
  </si>
  <si>
    <t>Estimate</t>
  </si>
  <si>
    <t>Std. Error</t>
  </si>
  <si>
    <t>df</t>
  </si>
  <si>
    <t>t value</t>
  </si>
  <si>
    <t>Pr(&gt;|t|)</t>
  </si>
  <si>
    <t>(Intercept)</t>
  </si>
  <si>
    <t>&lt; 2e-16</t>
  </si>
  <si>
    <t>***</t>
  </si>
  <si>
    <t>congruencyincongruent</t>
  </si>
  <si>
    <t>congruencyneutral</t>
  </si>
  <si>
    <t>num_distance2</t>
  </si>
  <si>
    <t>*</t>
  </si>
  <si>
    <t>num_distance5</t>
  </si>
  <si>
    <t>fluency_centered</t>
  </si>
  <si>
    <t>**</t>
  </si>
  <si>
    <t>congruencyincongruent:num_distance2</t>
  </si>
  <si>
    <t>congruencyincongruent:num_distance5</t>
  </si>
  <si>
    <t>Formula: log_rt ~ congruency * num_distance * fluency_centered + (1 +      congruency | participant) + (1 | problem)</t>
  </si>
  <si>
    <t>Control: lmerControl(optimizer = "bobyqa", optCtrl = list(maxfun = 2e+05))</t>
  </si>
  <si>
    <t>Number of obs: 8496, groups:  participant, 118; problem, 24</t>
  </si>
  <si>
    <t>Groups</t>
  </si>
  <si>
    <t>Name</t>
  </si>
  <si>
    <t>Variance</t>
  </si>
  <si>
    <t>Std.Dev.</t>
  </si>
  <si>
    <t>Corr</t>
  </si>
  <si>
    <t>participant</t>
  </si>
  <si>
    <t>problem</t>
  </si>
  <si>
    <t>Residual</t>
  </si>
  <si>
    <t>.</t>
  </si>
  <si>
    <t>congruencyincongruent:fluency_centered</t>
  </si>
  <si>
    <t>num_distance2:fluency_centered</t>
  </si>
  <si>
    <t>num_distance5:fluency_centered</t>
  </si>
  <si>
    <t>congruencyincongruent:num_distance2:fluency_centered</t>
  </si>
  <si>
    <t>congruencyincongruent:num_distance5:fluency_centered</t>
  </si>
  <si>
    <t>SE</t>
  </si>
  <si>
    <t>t</t>
  </si>
  <si>
    <t>p</t>
  </si>
  <si>
    <t>β</t>
  </si>
  <si>
    <t>Congruency (Incongruent vs. Congruent)</t>
  </si>
  <si>
    <t>Congruency (Neutral vs. Congruent)</t>
  </si>
  <si>
    <t>Numerical Distance (2 vs. 1)</t>
  </si>
  <si>
    <t>Fluency (Centered)</t>
  </si>
  <si>
    <t>Congruency (Incongruent) × Numerical Distance (2)</t>
  </si>
  <si>
    <t>Congruency (Neutral) × Numerical Distance (2)</t>
  </si>
  <si>
    <t>Congruency (Neutral) × Numerical Distance (5)</t>
  </si>
  <si>
    <t>Congruency (Incongruent) × Fluency</t>
  </si>
  <si>
    <t>Congruency (Neutral) × Fluency</t>
  </si>
  <si>
    <t>Numerical Distance (2) × Fluency</t>
  </si>
  <si>
    <t>Numerical Distance (5) × Fluency</t>
  </si>
  <si>
    <t>Congruency (Incongruent) × Numerical Distance (2) × Fluency</t>
  </si>
  <si>
    <t>Congruency (Neutral) × Numerical Distance (2) × Fluency</t>
  </si>
  <si>
    <t>Congruency (Incongruent) × Numerical Distance (5) × Fluency</t>
  </si>
  <si>
    <t>Congruency (Neutral) × Numerical Distance (5) × Fluency</t>
  </si>
  <si>
    <t>Congruency (Incongruent vs. Congruent)***</t>
  </si>
  <si>
    <t>Congruency (Neutral vs. Congruent)***</t>
  </si>
  <si>
    <t>Fluency (Centered)*</t>
  </si>
  <si>
    <t>Numerical Distance (5 vs. 1)***</t>
  </si>
  <si>
    <t>Participant (Intercept)</t>
  </si>
  <si>
    <t>Participant: Congruency (Incongruent vs. Congruent)</t>
  </si>
  <si>
    <t>Participant: Congruency (Neutral vs. Congruent</t>
  </si>
  <si>
    <t>Problem: (Intercept)</t>
  </si>
  <si>
    <t>σ2</t>
  </si>
  <si>
    <t>congruency</t>
  </si>
  <si>
    <t>emmean</t>
  </si>
  <si>
    <t>lower.CL</t>
  </si>
  <si>
    <t>upper.CL</t>
  </si>
  <si>
    <t>congruent</t>
  </si>
  <si>
    <t>incongruent</t>
  </si>
  <si>
    <t>neutral</t>
  </si>
  <si>
    <t xml:space="preserve">Results are averaged over the levels of: num_distance </t>
  </si>
  <si>
    <t xml:space="preserve">Degrees-of-freedom method: kenward-roger </t>
  </si>
  <si>
    <t xml:space="preserve">Confidence level used: 0.95 </t>
  </si>
  <si>
    <t>num_distance</t>
  </si>
  <si>
    <t>contrast</t>
  </si>
  <si>
    <t>estimate</t>
  </si>
  <si>
    <t>t.ratio</t>
  </si>
  <si>
    <t>p.value</t>
  </si>
  <si>
    <t>congruent num_distance1 - incongruent num_distance1</t>
  </si>
  <si>
    <t>&lt;.0001</t>
  </si>
  <si>
    <t>congruent num_distance1 - neutral num_distance1</t>
  </si>
  <si>
    <t>congruent num_distance1 - congruent num_distance2</t>
  </si>
  <si>
    <t>congruent num_distance1 - incongruent num_distance2</t>
  </si>
  <si>
    <t>congruent num_distance1 - neutral num_distance2</t>
  </si>
  <si>
    <t>congruent num_distance1 - congruent num_distance5</t>
  </si>
  <si>
    <t>congruent num_distance1 - incongruent num_distance5</t>
  </si>
  <si>
    <t>congruent num_distance1 - neutral num_distance5</t>
  </si>
  <si>
    <t>incongruent num_distance1 - neutral num_distance1</t>
  </si>
  <si>
    <t>incongruent num_distance1 - congruent num_distance2</t>
  </si>
  <si>
    <t>incongruent num_distance1 - incongruent num_distance2</t>
  </si>
  <si>
    <t>incongruent num_distance1 - neutral num_distance2</t>
  </si>
  <si>
    <t>incongruent num_distance1 - congruent num_distance5</t>
  </si>
  <si>
    <t>incongruent num_distance1 - incongruent num_distance5</t>
  </si>
  <si>
    <t>incongruent num_distance1 - neutral num_distance5</t>
  </si>
  <si>
    <t>neutral num_distance1 - congruent num_distance2</t>
  </si>
  <si>
    <t>neutral num_distance1 - incongruent num_distance2</t>
  </si>
  <si>
    <t>neutral num_distance1 - neutral num_distance2</t>
  </si>
  <si>
    <t>neutral num_distance1 - congruent num_distance5</t>
  </si>
  <si>
    <t>neutral num_distance1 - incongruent num_distance5</t>
  </si>
  <si>
    <t>neutral num_distance1 - neutral num_distance5</t>
  </si>
  <si>
    <t>congruent num_distance2 - incongruent num_distance2</t>
  </si>
  <si>
    <t>congruent num_distance2 - neutral num_distance2</t>
  </si>
  <si>
    <t>congruent num_distance2 - congruent num_distance5</t>
  </si>
  <si>
    <t>congruent num_distance2 - incongruent num_distance5</t>
  </si>
  <si>
    <t>congruent num_distance2 - neutral num_distance5</t>
  </si>
  <si>
    <t>incongruent num_distance2 - neutral num_distance2</t>
  </si>
  <si>
    <t>incongruent num_distance2 - congruent num_distance5</t>
  </si>
  <si>
    <t>incongruent num_distance2 - incongruent num_distance5</t>
  </si>
  <si>
    <t>incongruent num_distance2 - neutral num_distance5</t>
  </si>
  <si>
    <t>neutral num_distance2 - congruent num_distance5</t>
  </si>
  <si>
    <t>neutral num_distance2 - incongruent num_distance5</t>
  </si>
  <si>
    <t>neutral num_distance2 - neutral num_distance5</t>
  </si>
  <si>
    <t>congruent num_distance5 - incongruent num_distance5</t>
  </si>
  <si>
    <t>congruent num_distance5 - neutral num_distance5</t>
  </si>
  <si>
    <t>incongruent num_distance5 - neutral num_distance5</t>
  </si>
  <si>
    <t>Congruent (Distance 1) - Incongruent (Distance 1)</t>
  </si>
  <si>
    <t>Congruent (Distance 1) - Congruent (Distance 2)</t>
  </si>
  <si>
    <t>Congruent (Distance 1) - Incongruent (Distance 2)</t>
  </si>
  <si>
    <t>Congruent (Distance 1) - Congruent (Distance 5)</t>
  </si>
  <si>
    <t>Congruent (Distance 1) - Incongruent (Distance 5)</t>
  </si>
  <si>
    <t>Incongruent (Distance 1) - Congruent (Distance 2)</t>
  </si>
  <si>
    <t>Incongruent (Distance 1) - Incongruent (Distance 2)</t>
  </si>
  <si>
    <t>Incongruent (Distance 1) - Congruent (Distance 5)</t>
  </si>
  <si>
    <t>Incongruent (Distance 1) - Incongruent (Distance 5)</t>
  </si>
  <si>
    <t>Congruent (Distance 2) - Incongruent (Distance 2)</t>
  </si>
  <si>
    <t>Congruent (Distance 2) - Congruent (Distance 5)</t>
  </si>
  <si>
    <t>Congruent (Distance 2) - Incongruent (Distance 5)</t>
  </si>
  <si>
    <t>Incongruent (Distance 2) - Congruent (Distance 5)</t>
  </si>
  <si>
    <t>Incongruent (Distance 2) - Incongruent (Distance 5)</t>
  </si>
  <si>
    <t>Congruent (Distance 5) - Incongruent (Distance 5)</t>
  </si>
  <si>
    <t xml:space="preserve">   Data: size_df_noTie</t>
  </si>
  <si>
    <t xml:space="preserve">    Min      1Q  Median      3Q     Max </t>
  </si>
  <si>
    <t>Note. The congruency and numerical distance is highly correlated (high VIF &gt; 10)</t>
  </si>
  <si>
    <t>Fluency (Centered)***</t>
  </si>
  <si>
    <t>Congruency (Incongruent) × Numerical Distance (5)***</t>
  </si>
  <si>
    <t xml:space="preserve">lm(formula = total_solved_fluency ~ automatic_stroop_effect + </t>
  </si>
  <si>
    <t xml:space="preserve">    distance_effect_large + distance_effect_intermediate + congruency_size_effect, </t>
  </si>
  <si>
    <t xml:space="preserve">    data = combined_measures)</t>
  </si>
  <si>
    <t>Residuals:</t>
  </si>
  <si>
    <t xml:space="preserve">-21.2614  -7.1137   0.6393   7.6226  21.9298 </t>
  </si>
  <si>
    <t>Coefficients:</t>
  </si>
  <si>
    <t>Residual standard error: 9.068 on 106 degrees of freedom</t>
  </si>
  <si>
    <t xml:space="preserve">  (7 observations deleted due to missingness)</t>
  </si>
  <si>
    <t xml:space="preserve">Multiple R-squared:  0.04225,   Adjusted R-squared:  0.006105 </t>
  </si>
  <si>
    <t>F-statistic: 1.169 on 4 and 106 DF,  p-value: 0.3287</t>
  </si>
  <si>
    <t>&lt;2e-16</t>
  </si>
  <si>
    <t>automatic_stroop_effect</t>
  </si>
  <si>
    <t>distance_effect_large</t>
  </si>
  <si>
    <t>distance_effect_intermediate</t>
  </si>
  <si>
    <t>congruency_size_effect</t>
  </si>
  <si>
    <t>Table 1. Multiple Regression Results Predicting Total Solved Fluency</t>
  </si>
  <si>
    <t>Predictor</t>
  </si>
  <si>
    <t>B</t>
  </si>
  <si>
    <t>Automatic Stroop effect</t>
  </si>
  <si>
    <t>Distance effect (large)</t>
  </si>
  <si>
    <t>Distance effect (intermediate)</t>
  </si>
  <si>
    <t>Congruency size effect</t>
  </si>
  <si>
    <t>Note: B = unstandardized regression coefficient; SE = standard error.</t>
  </si>
  <si>
    <t>REML criterion at convergence: -10810.3</t>
  </si>
  <si>
    <t xml:space="preserve">-20.1270  -0.5528  -0.1372   0.3934   7.5964 </t>
  </si>
  <si>
    <t>(Intercept)***</t>
  </si>
  <si>
    <t>Congruency (Incongruent) × Numerical Distance (5)**</t>
  </si>
  <si>
    <t>All reported means are on the log-transformed scale of response times, with more negative values indicating faster responses. EMMs were computed using the Kenward-roger method for degrees of freedom and are averaged over other factors in the model.</t>
  </si>
  <si>
    <t>Number of obs: 5486, groups:  participant, 118</t>
  </si>
  <si>
    <t>Effect</t>
  </si>
  <si>
    <t>2.98e-15</t>
  </si>
  <si>
    <t>Size (Small-sized vs. Large-sized)</t>
  </si>
  <si>
    <t>3.29e-08</t>
  </si>
  <si>
    <t>Operand Order (Smaller Operand First vs. Larger Operand First)</t>
  </si>
  <si>
    <t>Mean RT for Typing (Covariate)</t>
  </si>
  <si>
    <t>4.29e-05</t>
  </si>
  <si>
    <t>3.00e-08</t>
  </si>
  <si>
    <t xml:space="preserve">Formula: log_rt ~ congruency * size * operand_order * fluency_centered +      mean_RT_correct_typing + (1 + congruency + size | participant) +  </t>
  </si>
  <si>
    <t xml:space="preserve">    (1 | problem)</t>
  </si>
  <si>
    <t xml:space="preserve">   Data: mult_stroop_df</t>
  </si>
  <si>
    <t>REML criterion at convergence: -25593.3</t>
  </si>
  <si>
    <t xml:space="preserve">-3.4132 -0.5923 -0.1776  0.3622 15.5408 </t>
  </si>
  <si>
    <t xml:space="preserve"> Groups      Name                  Variance  Std.Dev. Corr             </t>
  </si>
  <si>
    <t xml:space="preserve"> participant (Intercept)           0.0035901 0.05992                   </t>
  </si>
  <si>
    <t xml:space="preserve">             congruencyincongruent 0.0001803 0.01343  -0.32            </t>
  </si>
  <si>
    <t xml:space="preserve">             congruencyneutral     0.0001269 0.01126   0.50 -0.29      </t>
  </si>
  <si>
    <t xml:space="preserve">             sizesmall-sized       0.0014482 0.03805  -0.67  0.28  0.15</t>
  </si>
  <si>
    <t xml:space="preserve"> problem     (Intercept)           0.0023073 0.04803                   </t>
  </si>
  <si>
    <t xml:space="preserve"> Residual                          0.0145095 0.12046                   </t>
  </si>
  <si>
    <t>Number of obs: 19135, groups:  participant, 118; problem, 56</t>
  </si>
  <si>
    <t>Congruency (Incongruent) × Size (Small-sized)</t>
  </si>
  <si>
    <t>Congruency (Neutral) × Size (Small-sized)</t>
  </si>
  <si>
    <t>Congruency (Incongruent) × Operand Order (Smaller First)</t>
  </si>
  <si>
    <t>Congruency (Neutral) × Operand Order (Smaller First)</t>
  </si>
  <si>
    <t>Congruency (Neutral) × Fluency (Centered)</t>
  </si>
  <si>
    <t>Size (Small-sized) × Fluency (Centered)</t>
  </si>
  <si>
    <t>Operand Order (Smaller First) × Fluency (Centered)</t>
  </si>
  <si>
    <t>Congruency (Incongruent) × Size (Small-sized) × Operand Order (Smaller First)</t>
  </si>
  <si>
    <t>Congruency (Neutral) × Size (Small-sized) × Operand Order (Smaller First)</t>
  </si>
  <si>
    <t>Congruency (Incongruent) × Size (Small-sized) × Fluency (Centered)</t>
  </si>
  <si>
    <t>Congruency (Neutral) × Size (Small-sized) × Fluency (Centered)</t>
  </si>
  <si>
    <t>Congruency (Incongruent) × Operand Order (Smaller First) × Fluency (Centered)</t>
  </si>
  <si>
    <t>Congruency (Neutral) × Operand Order (Smaller First) × Fluency (Centered)</t>
  </si>
  <si>
    <t>Size (Small-sized) × Operand Order (Smaller First) × Fluency (Centered)</t>
  </si>
  <si>
    <t>Congruency (Incongruent) × Size (Small-sized) × Operand Order (Smaller First) × Fluency (Centered)</t>
  </si>
  <si>
    <t>Congruency (Neutral) × Size (Small-sized) × Operand Order (Smaller First) × Fluency (Centered)</t>
  </si>
  <si>
    <t>Size (Small-sized) × Operand Order (Smaller First)</t>
  </si>
  <si>
    <t>Congruency (Incongruent) × Fluency (Centered)</t>
  </si>
  <si>
    <t>Model has interaction terms. VIFs might be inflated.</t>
  </si>
  <si>
    <t xml:space="preserve">  You may check multicollinearity among predictors of a model without interaction terms.</t>
  </si>
  <si>
    <t># Check for Multicollinearity</t>
  </si>
  <si>
    <t>Low Correlation</t>
  </si>
  <si>
    <t xml:space="preserve">                        Term  VIF     VIF 95% CI Increased SE Tolerance Tolerance 95% CI</t>
  </si>
  <si>
    <t xml:space="preserve">                  congruency 3.51 [ 3.38,  3.64]         1.87      0.29     [0.27, 0.30]</t>
  </si>
  <si>
    <t xml:space="preserve">                num_distance 1.89 [ 1.83,  1.96]         1.38      0.53     [0.51, 0.55]</t>
  </si>
  <si>
    <t xml:space="preserve">            fluency_centered 1.30 [ 1.27,  1.34]         1.14      0.77     [0.75, 0.79]</t>
  </si>
  <si>
    <t xml:space="preserve"> congruency:fluency_centered 3.75 [ 3.61,  3.90]         1.94      0.27     [0.26, 0.28]</t>
  </si>
  <si>
    <t>Moderate Correlation</t>
  </si>
  <si>
    <t xml:space="preserve">                          Term  VIF     VIF 95% CI Increased SE Tolerance Tolerance 95% CI</t>
  </si>
  <si>
    <t xml:space="preserve">       congruency:num_distance 5.68 [ 5.46,  5.92]         2.38      0.18     [0.17, 0.18]</t>
  </si>
  <si>
    <t xml:space="preserve"> num_distance:fluency_centered 8.69 [ 8.34,  9.07]         2.95      0.12     [0.11, 0.12]</t>
  </si>
  <si>
    <t>High Correlation</t>
  </si>
  <si>
    <t xml:space="preserve">                                     Term   VIF     VIF 95% CI Increased SE Tolerance Tolerance 95% CI</t>
  </si>
  <si>
    <t xml:space="preserve"> congruency:num_distance:fluency_centered 18.91 [18.11, 19.75]         4.35      0.05     [0.05, 0.06]</t>
  </si>
  <si>
    <t>&gt; pairs(emmeans_congruency)</t>
  </si>
  <si>
    <t>Emmeans - congruency</t>
  </si>
  <si>
    <t>Emmeans - numerical distance</t>
  </si>
  <si>
    <t>Emmeans for interactions</t>
  </si>
  <si>
    <t>congruent - incongruent</t>
  </si>
  <si>
    <t>congruent - neutral</t>
  </si>
  <si>
    <t>incongruent - neutral</t>
  </si>
  <si>
    <t xml:space="preserve">Results are averaged over the levels of: congruency </t>
  </si>
  <si>
    <t>num_distance1 - num_distance2</t>
  </si>
  <si>
    <t>num_distance1 - num_distance5</t>
  </si>
  <si>
    <t>num_distance2 - num_distance5</t>
  </si>
  <si>
    <t>Formula: log_rt ~ congruency * num_distance * fluency_centered + (1 +      congruency | participant)</t>
  </si>
  <si>
    <t>REML criterion at convergence: -9827.9</t>
  </si>
  <si>
    <t xml:space="preserve">-2.8020 -0.5927 -0.1421  0.3781  9.0699 </t>
  </si>
  <si>
    <t xml:space="preserve">            (Intr) cngrnc nm_ds2 nm_ds5 flncy_ cng:_2 cng:_5 cngr:_ nm_2:_ nm_5:_ c:_2:_</t>
  </si>
  <si>
    <t xml:space="preserve">cngrncyncng -0.262                                                                      </t>
  </si>
  <si>
    <t xml:space="preserve">num_distnc2 -0.410  0.452                                                               </t>
  </si>
  <si>
    <t xml:space="preserve">num_distnc5 -0.410  0.453  0.500                                                        </t>
  </si>
  <si>
    <t xml:space="preserve">flncy_cntrd -0.001  0.001  0.001  0.001                                                 </t>
  </si>
  <si>
    <t xml:space="preserve">cngrncyn:_2  0.289 -0.644 -0.705 -0.352 -0.001                                          </t>
  </si>
  <si>
    <t xml:space="preserve">cngrncyn:_5  0.287 -0.640 -0.350 -0.700 -0.001  0.498                                   </t>
  </si>
  <si>
    <t xml:space="preserve">cngrncync:_  0.001  0.003 -0.001 -0.001 -0.263 -0.002 -0.002                            </t>
  </si>
  <si>
    <t xml:space="preserve">nm_dstnc2:_  0.001 -0.001 -0.004 -0.002 -0.410  0.003  0.001  0.453                     </t>
  </si>
  <si>
    <t xml:space="preserve">nm_dstnc5:_  0.001 -0.001 -0.002 -0.003 -0.410  0.001  0.002  0.453  0.500              </t>
  </si>
  <si>
    <t xml:space="preserve">cngrnc:_2:_ -0.001 -0.002  0.003  0.001  0.289  0.002  0.002 -0.643 -0.706 -0.353       </t>
  </si>
  <si>
    <t>cngrnc:_5:_ -0.001 -0.002  0.001  0.002  0.287  0.002  0.003 -0.640 -0.351 -0.701  0.498</t>
  </si>
  <si>
    <t>Numerical Distance (5 vs. 1)**</t>
  </si>
  <si>
    <t>Emmeans (Congruency)</t>
  </si>
  <si>
    <t>Emmeans (Numerical Distance)</t>
  </si>
  <si>
    <t>Emmeans (interaction of congruency x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</si>
</sst>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18" x14ac:knownFonts="1">
    <font>
      <sz val="12"/>
      <color theme="1"/>
      <name val="Aptos Narrow"/>
      <family val="2"/>
      <scheme val="minor"/>
    </font>
    <font>
      <sz val="11"/>
      <color rgb="FF000000"/>
      <name val="Calibri"/>
      <family val="2"/>
    </font>
    <font>
      <sz val="12"/>
      <color rgb="FF000000"/>
      <name val="Monaco"/>
      <family val="3"/>
    </font>
    <font>
      <b/>
      <sz val="11"/>
      <color rgb="FF000000"/>
      <name val="Calibri"/>
      <family val="2"/>
    </font>
    <font>
      <b/>
      <sz val="10"/>
      <color theme="1"/>
      <name val="Aptos"/>
    </font>
    <font>
      <b/>
      <sz val="10"/>
      <color rgb="FF000000"/>
      <name val="Aptos"/>
    </font>
    <font>
      <sz val="10"/>
      <color theme="1"/>
      <name val="Aptos"/>
    </font>
    <font>
      <sz val="10"/>
      <color rgb="FF000000"/>
      <name val="Aptos"/>
    </font>
    <font>
      <b/>
      <sz val="12"/>
      <color theme="1"/>
      <name val="Aptos Narrow"/>
      <family val="2"/>
      <scheme val="minor"/>
    </font>
    <font>
      <sz val="10"/>
      <color theme="1"/>
      <name val="Arial Unicode MS"/>
      <family val="2"/>
    </font>
    <font>
      <b/>
      <sz val="11"/>
      <color theme="1"/>
      <name val="Aptos"/>
    </font>
    <font>
      <sz val="11"/>
      <color theme="1"/>
      <name val="Aptos"/>
    </font>
    <font>
      <sz val="12"/>
      <color theme="1"/>
      <name val="Aptos Narrow"/>
      <scheme val="minor"/>
    </font>
    <font>
      <sz val="12"/>
      <color rgb="FFC5060B"/>
      <name val="Monaco"/>
      <family val="3"/>
    </font>
    <font>
      <sz val="12"/>
      <color rgb="FF3465A4"/>
      <name val="Monaco"/>
      <family val="3"/>
    </font>
    <font>
      <sz val="12"/>
      <color rgb="FF4E9A06"/>
      <name val="Monaco"/>
      <family val="3"/>
    </font>
    <font>
      <sz val="12"/>
      <color rgb="FFC4A000"/>
      <name val="Monaco"/>
      <family val="3"/>
    </font>
    <font>
      <sz val="12"/>
      <color rgb="FFCC0000"/>
      <name val="Monaco"/>
      <family val="3"/>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86">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xf numFmtId="0" fontId="3" fillId="0" borderId="0" xfId="0" applyFont="1" applyAlignment="1">
      <alignment horizontal="left" vertical="top" wrapText="1"/>
    </xf>
    <xf numFmtId="0" fontId="3"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horizontal="left"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1" xfId="0" applyBorder="1"/>
    <xf numFmtId="0" fontId="5"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center" vertical="top" wrapText="1"/>
    </xf>
    <xf numFmtId="0" fontId="6" fillId="0" borderId="0" xfId="0" applyFont="1" applyAlignment="1">
      <alignment horizontal="center" vertical="top"/>
    </xf>
    <xf numFmtId="0" fontId="4" fillId="0" borderId="2" xfId="0" applyFont="1" applyBorder="1" applyAlignment="1">
      <alignment horizontal="left" vertical="top"/>
    </xf>
    <xf numFmtId="0" fontId="5" fillId="0" borderId="2" xfId="0" applyFont="1" applyBorder="1" applyAlignment="1">
      <alignment horizontal="center" vertical="top" wrapText="1"/>
    </xf>
    <xf numFmtId="0" fontId="6" fillId="0" borderId="0" xfId="0" applyFont="1" applyAlignment="1">
      <alignment horizontal="left" vertical="top"/>
    </xf>
    <xf numFmtId="2" fontId="6" fillId="0" borderId="0" xfId="0" applyNumberFormat="1" applyFont="1" applyAlignment="1">
      <alignment horizontal="center" vertical="top"/>
    </xf>
    <xf numFmtId="2" fontId="7" fillId="0" borderId="0" xfId="0" applyNumberFormat="1" applyFont="1" applyAlignment="1">
      <alignment horizontal="center" vertical="top" wrapText="1"/>
    </xf>
    <xf numFmtId="0" fontId="7" fillId="0" borderId="0" xfId="0" applyFont="1" applyAlignment="1">
      <alignment horizontal="left" vertical="top"/>
    </xf>
    <xf numFmtId="0" fontId="7" fillId="0" borderId="1" xfId="0" applyFont="1" applyBorder="1" applyAlignment="1">
      <alignment horizontal="left" vertical="top"/>
    </xf>
    <xf numFmtId="0" fontId="6" fillId="0" borderId="1" xfId="0" applyFont="1" applyBorder="1" applyAlignment="1">
      <alignment horizontal="center" vertical="top"/>
    </xf>
    <xf numFmtId="2" fontId="6" fillId="0" borderId="1" xfId="0" applyNumberFormat="1" applyFont="1" applyBorder="1" applyAlignment="1">
      <alignment horizontal="center" vertical="top"/>
    </xf>
    <xf numFmtId="0" fontId="4" fillId="0" borderId="2" xfId="0" applyFont="1" applyBorder="1" applyAlignment="1">
      <alignment horizontal="center" vertical="top"/>
    </xf>
    <xf numFmtId="0" fontId="4" fillId="0" borderId="0" xfId="0" applyFont="1" applyAlignment="1">
      <alignment horizontal="left" vertical="top"/>
    </xf>
    <xf numFmtId="11" fontId="0" fillId="0" borderId="0" xfId="0" applyNumberFormat="1"/>
    <xf numFmtId="0" fontId="8" fillId="0" borderId="0" xfId="0" applyFont="1"/>
    <xf numFmtId="0" fontId="0" fillId="0" borderId="0" xfId="0" quotePrefix="1"/>
    <xf numFmtId="2" fontId="0" fillId="0" borderId="0" xfId="0" applyNumberFormat="1"/>
    <xf numFmtId="164" fontId="0" fillId="0" borderId="0" xfId="0" applyNumberFormat="1"/>
    <xf numFmtId="2" fontId="7" fillId="0" borderId="0" xfId="0" applyNumberFormat="1" applyFont="1" applyAlignment="1">
      <alignment horizontal="center" vertical="top"/>
    </xf>
    <xf numFmtId="164" fontId="6" fillId="0" borderId="0" xfId="0" quotePrefix="1" applyNumberFormat="1" applyFont="1" applyAlignment="1">
      <alignment horizontal="center" vertical="top"/>
    </xf>
    <xf numFmtId="164" fontId="6" fillId="0" borderId="0" xfId="0" applyNumberFormat="1" applyFont="1" applyAlignment="1">
      <alignment horizontal="center" vertical="top"/>
    </xf>
    <xf numFmtId="2" fontId="6" fillId="0" borderId="0" xfId="0" quotePrefix="1" applyNumberFormat="1" applyFont="1" applyAlignment="1">
      <alignment horizontal="center" vertical="top"/>
    </xf>
    <xf numFmtId="0" fontId="6" fillId="0" borderId="1" xfId="0" applyFont="1" applyBorder="1" applyAlignment="1">
      <alignment horizontal="left" vertical="top"/>
    </xf>
    <xf numFmtId="2" fontId="7" fillId="0" borderId="1" xfId="0" applyNumberFormat="1" applyFont="1" applyBorder="1" applyAlignment="1">
      <alignment horizontal="center" vertical="top"/>
    </xf>
    <xf numFmtId="164" fontId="6" fillId="0" borderId="1" xfId="0" applyNumberFormat="1" applyFont="1" applyBorder="1" applyAlignment="1">
      <alignment horizontal="center" vertical="top"/>
    </xf>
    <xf numFmtId="164" fontId="6" fillId="0" borderId="1" xfId="0" quotePrefix="1" applyNumberFormat="1" applyFont="1" applyBorder="1" applyAlignment="1">
      <alignment horizontal="center" vertical="top"/>
    </xf>
    <xf numFmtId="0" fontId="5" fillId="0" borderId="3" xfId="0" applyFont="1" applyBorder="1" applyAlignment="1">
      <alignment horizontal="left" vertical="top"/>
    </xf>
    <xf numFmtId="0" fontId="5" fillId="0" borderId="2" xfId="0" applyFont="1" applyBorder="1" applyAlignment="1">
      <alignment horizontal="left" vertical="top"/>
    </xf>
    <xf numFmtId="2" fontId="4" fillId="0" borderId="0" xfId="0" applyNumberFormat="1" applyFont="1" applyAlignment="1">
      <alignment horizontal="center" vertical="top"/>
    </xf>
    <xf numFmtId="2" fontId="1" fillId="0" borderId="0" xfId="0" applyNumberFormat="1" applyFont="1" applyAlignment="1">
      <alignment horizontal="center" vertical="top" wrapText="1"/>
    </xf>
    <xf numFmtId="0" fontId="5" fillId="0" borderId="0" xfId="0" applyFont="1"/>
    <xf numFmtId="0" fontId="7" fillId="0" borderId="0" xfId="0" applyFont="1"/>
    <xf numFmtId="164" fontId="6" fillId="0" borderId="0" xfId="0" applyNumberFormat="1" applyFont="1" applyAlignment="1">
      <alignment horizontal="center"/>
    </xf>
    <xf numFmtId="0" fontId="6" fillId="0" borderId="0" xfId="0" applyFont="1"/>
    <xf numFmtId="0" fontId="6" fillId="0" borderId="1" xfId="0" applyFont="1" applyBorder="1"/>
    <xf numFmtId="164" fontId="6" fillId="0" borderId="1" xfId="0" applyNumberFormat="1" applyFont="1" applyBorder="1" applyAlignment="1">
      <alignment horizontal="center"/>
    </xf>
    <xf numFmtId="2" fontId="5" fillId="0" borderId="2" xfId="0" applyNumberFormat="1" applyFont="1" applyBorder="1" applyAlignment="1">
      <alignment horizontal="center" vertical="top" wrapText="1"/>
    </xf>
    <xf numFmtId="2" fontId="4" fillId="0" borderId="2" xfId="0" applyNumberFormat="1" applyFont="1" applyBorder="1" applyAlignment="1">
      <alignment horizontal="center" vertical="top"/>
    </xf>
    <xf numFmtId="164" fontId="4" fillId="0" borderId="2" xfId="0" applyNumberFormat="1" applyFont="1" applyBorder="1" applyAlignment="1">
      <alignment horizontal="center" vertical="top"/>
    </xf>
    <xf numFmtId="2" fontId="7" fillId="0" borderId="3" xfId="0" applyNumberFormat="1" applyFont="1" applyBorder="1" applyAlignment="1">
      <alignment horizontal="center" vertical="top" wrapText="1"/>
    </xf>
    <xf numFmtId="0" fontId="9" fillId="0" borderId="0" xfId="0" applyFont="1"/>
    <xf numFmtId="0" fontId="11" fillId="0" borderId="0" xfId="0" applyFont="1" applyAlignment="1">
      <alignment horizontal="left" vertical="top"/>
    </xf>
    <xf numFmtId="2" fontId="11" fillId="0" borderId="0" xfId="0" applyNumberFormat="1" applyFont="1" applyAlignment="1">
      <alignment horizontal="center" vertical="top"/>
    </xf>
    <xf numFmtId="164" fontId="11" fillId="0" borderId="0" xfId="0" applyNumberFormat="1" applyFont="1" applyAlignment="1">
      <alignment horizontal="center" vertical="top"/>
    </xf>
    <xf numFmtId="0" fontId="11" fillId="0" borderId="1" xfId="0" applyFont="1" applyBorder="1" applyAlignment="1">
      <alignment horizontal="left" vertical="top"/>
    </xf>
    <xf numFmtId="2" fontId="11" fillId="0" borderId="1" xfId="0" applyNumberFormat="1" applyFont="1" applyBorder="1" applyAlignment="1">
      <alignment horizontal="center" vertical="top"/>
    </xf>
    <xf numFmtId="164" fontId="11" fillId="0" borderId="1" xfId="0" applyNumberFormat="1" applyFont="1" applyBorder="1" applyAlignment="1">
      <alignment horizontal="center" vertical="top"/>
    </xf>
    <xf numFmtId="0" fontId="10" fillId="0" borderId="2" xfId="0" applyFont="1" applyBorder="1" applyAlignment="1">
      <alignment horizontal="left" vertical="top"/>
    </xf>
    <xf numFmtId="0" fontId="10" fillId="0" borderId="2" xfId="0" applyFont="1" applyBorder="1" applyAlignment="1">
      <alignment horizontal="center" vertical="top"/>
    </xf>
    <xf numFmtId="2" fontId="6" fillId="0" borderId="0" xfId="0" applyNumberFormat="1" applyFont="1" applyAlignment="1">
      <alignment horizontal="center"/>
    </xf>
    <xf numFmtId="2" fontId="6" fillId="0" borderId="1" xfId="0" applyNumberFormat="1" applyFont="1" applyBorder="1" applyAlignment="1">
      <alignment horizontal="center"/>
    </xf>
    <xf numFmtId="0" fontId="6" fillId="0" borderId="0" xfId="0" applyFont="1" applyAlignment="1">
      <alignment horizontal="center"/>
    </xf>
    <xf numFmtId="0" fontId="6" fillId="0" borderId="1" xfId="0" applyFont="1" applyBorder="1" applyAlignment="1">
      <alignment horizontal="center"/>
    </xf>
    <xf numFmtId="0" fontId="6" fillId="0" borderId="0" xfId="0" applyFont="1" applyAlignment="1">
      <alignment horizontal="left"/>
    </xf>
    <xf numFmtId="0" fontId="6" fillId="0" borderId="3" xfId="0" applyFont="1" applyBorder="1" applyAlignment="1">
      <alignment horizontal="center" vertical="top"/>
    </xf>
    <xf numFmtId="2" fontId="6" fillId="0" borderId="3" xfId="0" applyNumberFormat="1" applyFont="1" applyBorder="1" applyAlignment="1">
      <alignment horizontal="center" vertical="top"/>
    </xf>
    <xf numFmtId="164" fontId="6" fillId="0" borderId="3" xfId="0" applyNumberFormat="1" applyFont="1" applyBorder="1" applyAlignment="1">
      <alignment horizontal="center" vertical="top"/>
    </xf>
    <xf numFmtId="0" fontId="12" fillId="0" borderId="0" xfId="0" applyFont="1"/>
    <xf numFmtId="0" fontId="12" fillId="0" borderId="1" xfId="0" applyFont="1" applyBorder="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165" fontId="6" fillId="0" borderId="0" xfId="0" applyNumberFormat="1" applyFont="1" applyAlignment="1">
      <alignment horizontal="center"/>
    </xf>
    <xf numFmtId="164" fontId="1" fillId="0" borderId="0" xfId="0" applyNumberFormat="1" applyFont="1" applyAlignment="1">
      <alignment horizontal="center" vertical="top" wrapText="1"/>
    </xf>
    <xf numFmtId="164" fontId="1" fillId="0" borderId="0" xfId="0" applyNumberFormat="1" applyFont="1" applyAlignment="1">
      <alignment horizontal="left" vertical="top" wrapText="1"/>
    </xf>
    <xf numFmtId="0" fontId="2" fillId="2" borderId="0" xfId="0" applyFont="1" applyFill="1"/>
    <xf numFmtId="0" fontId="0" fillId="2" borderId="0" xfId="0" applyFill="1"/>
    <xf numFmtId="0" fontId="0" fillId="3" borderId="0" xfId="0" applyFill="1"/>
    <xf numFmtId="0" fontId="1" fillId="0" borderId="0" xfId="0" applyFont="1" applyAlignment="1">
      <alignment horizontal="center" vertical="top"/>
    </xf>
    <xf numFmtId="0" fontId="1" fillId="0" borderId="3"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50DFD-26A8-CF48-8E14-6B4BCAD29ABD}">
  <dimension ref="B4:I22"/>
  <sheetViews>
    <sheetView workbookViewId="0">
      <selection activeCell="B4" sqref="B4:E22"/>
    </sheetView>
  </sheetViews>
  <sheetFormatPr baseColWidth="10" defaultRowHeight="16" x14ac:dyDescent="0.2"/>
  <cols>
    <col min="2" max="2" width="27.83203125" customWidth="1"/>
  </cols>
  <sheetData>
    <row r="4" spans="2:9" x14ac:dyDescent="0.2">
      <c r="B4" s="15" t="s">
        <v>83</v>
      </c>
      <c r="C4" s="24" t="s">
        <v>85</v>
      </c>
      <c r="D4" s="24" t="s">
        <v>86</v>
      </c>
      <c r="E4" s="24" t="s">
        <v>87</v>
      </c>
    </row>
    <row r="5" spans="2:9" x14ac:dyDescent="0.2">
      <c r="B5" s="25" t="s">
        <v>84</v>
      </c>
      <c r="C5" s="14"/>
      <c r="D5" s="14"/>
      <c r="E5" s="14"/>
    </row>
    <row r="6" spans="2:9" x14ac:dyDescent="0.2">
      <c r="B6" s="17" t="s">
        <v>93</v>
      </c>
      <c r="C6" s="14">
        <v>118</v>
      </c>
      <c r="D6" s="18">
        <v>1.724893</v>
      </c>
      <c r="E6" s="18">
        <v>0.29523310000000003</v>
      </c>
      <c r="I6" s="3"/>
    </row>
    <row r="7" spans="2:9" x14ac:dyDescent="0.2">
      <c r="B7" s="17" t="s">
        <v>94</v>
      </c>
      <c r="C7" s="14">
        <v>118</v>
      </c>
      <c r="D7" s="18">
        <v>98.728809999999996</v>
      </c>
      <c r="E7" s="18">
        <v>2.1490040000000001</v>
      </c>
      <c r="I7" s="3"/>
    </row>
    <row r="8" spans="2:9" x14ac:dyDescent="0.2">
      <c r="B8" s="25" t="s">
        <v>88</v>
      </c>
      <c r="C8" s="14"/>
      <c r="D8" s="18"/>
      <c r="E8" s="18"/>
      <c r="I8" s="3"/>
    </row>
    <row r="9" spans="2:9" x14ac:dyDescent="0.2">
      <c r="B9" s="17" t="s">
        <v>93</v>
      </c>
      <c r="C9" s="14">
        <v>118</v>
      </c>
      <c r="D9" s="18">
        <v>2.357205</v>
      </c>
      <c r="E9" s="18">
        <v>0.54994169999999998</v>
      </c>
      <c r="I9" s="3"/>
    </row>
    <row r="10" spans="2:9" x14ac:dyDescent="0.2">
      <c r="B10" s="17" t="s">
        <v>109</v>
      </c>
      <c r="C10" s="14">
        <v>118</v>
      </c>
      <c r="D10" s="18">
        <v>37.635590000000001</v>
      </c>
      <c r="E10" s="18">
        <v>9.0077510000000007</v>
      </c>
      <c r="I10" s="3"/>
    </row>
    <row r="11" spans="2:9" x14ac:dyDescent="0.2">
      <c r="B11" s="25" t="s">
        <v>89</v>
      </c>
      <c r="C11" s="14"/>
      <c r="D11" s="18"/>
      <c r="E11" s="18"/>
    </row>
    <row r="12" spans="2:9" x14ac:dyDescent="0.2">
      <c r="B12" s="17" t="s">
        <v>93</v>
      </c>
      <c r="C12" s="14">
        <v>118</v>
      </c>
      <c r="D12" s="18">
        <v>0.38785550000000002</v>
      </c>
      <c r="E12" s="18">
        <v>0.1887084</v>
      </c>
    </row>
    <row r="13" spans="2:9" x14ac:dyDescent="0.2">
      <c r="B13" s="17" t="s">
        <v>94</v>
      </c>
      <c r="C13" s="14">
        <v>118</v>
      </c>
      <c r="D13" s="18">
        <f>0.9735169*100</f>
        <v>97.351690000000005</v>
      </c>
      <c r="E13" s="18">
        <f>0.04905067*100</f>
        <v>4.9050669999999998</v>
      </c>
    </row>
    <row r="14" spans="2:9" x14ac:dyDescent="0.2">
      <c r="B14" s="25" t="s">
        <v>90</v>
      </c>
      <c r="C14" s="14"/>
      <c r="D14" s="18"/>
      <c r="E14" s="18"/>
    </row>
    <row r="15" spans="2:9" x14ac:dyDescent="0.2">
      <c r="B15" s="17" t="s">
        <v>93</v>
      </c>
      <c r="C15" s="14">
        <v>118</v>
      </c>
      <c r="D15" s="19">
        <v>0.55457959999999995</v>
      </c>
      <c r="E15" s="18">
        <v>7.6357179999999997E-2</v>
      </c>
    </row>
    <row r="16" spans="2:9" x14ac:dyDescent="0.2">
      <c r="B16" s="17" t="s">
        <v>94</v>
      </c>
      <c r="C16" s="14">
        <v>118</v>
      </c>
      <c r="D16" s="18">
        <f>0.9193738*100</f>
        <v>91.937380000000005</v>
      </c>
      <c r="E16" s="18">
        <f>0.02383306*100</f>
        <v>2.3833060000000001</v>
      </c>
    </row>
    <row r="17" spans="2:5" x14ac:dyDescent="0.2">
      <c r="B17" s="25" t="s">
        <v>91</v>
      </c>
      <c r="C17" s="14"/>
      <c r="D17" s="18"/>
      <c r="E17" s="18"/>
    </row>
    <row r="18" spans="2:5" x14ac:dyDescent="0.2">
      <c r="B18" s="17" t="s">
        <v>93</v>
      </c>
      <c r="C18" s="14">
        <v>102</v>
      </c>
      <c r="D18" s="18">
        <v>0.67114600000000002</v>
      </c>
      <c r="E18" s="18">
        <v>0.1111385</v>
      </c>
    </row>
    <row r="19" spans="2:5" x14ac:dyDescent="0.2">
      <c r="B19" s="17" t="s">
        <v>94</v>
      </c>
      <c r="C19" s="14">
        <v>102</v>
      </c>
      <c r="D19" s="18">
        <f>0.9652778*100</f>
        <v>96.527779999999993</v>
      </c>
      <c r="E19" s="18">
        <f>0.02462514*100</f>
        <v>2.4625140000000001</v>
      </c>
    </row>
    <row r="20" spans="2:5" x14ac:dyDescent="0.2">
      <c r="B20" s="25" t="s">
        <v>92</v>
      </c>
      <c r="C20" s="14"/>
      <c r="D20" s="18"/>
      <c r="E20" s="18"/>
    </row>
    <row r="21" spans="2:5" x14ac:dyDescent="0.2">
      <c r="B21" s="20" t="s">
        <v>93</v>
      </c>
      <c r="C21" s="14">
        <v>118</v>
      </c>
      <c r="D21" s="19">
        <v>2.3515169999999999</v>
      </c>
      <c r="E21" s="18">
        <v>0.71696879999999996</v>
      </c>
    </row>
    <row r="22" spans="2:5" x14ac:dyDescent="0.2">
      <c r="B22" s="21" t="s">
        <v>94</v>
      </c>
      <c r="C22" s="22">
        <v>118</v>
      </c>
      <c r="D22" s="23">
        <f>0.9670041*100</f>
        <v>96.700410000000005</v>
      </c>
      <c r="E22" s="23">
        <f>0.03547342*100</f>
        <v>3.547342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8E695-D678-C845-AD68-3163DCEFCE7D}">
  <dimension ref="B2:I106"/>
  <sheetViews>
    <sheetView workbookViewId="0">
      <selection activeCell="B3" sqref="B3:C61"/>
    </sheetView>
  </sheetViews>
  <sheetFormatPr baseColWidth="10" defaultRowHeight="16" x14ac:dyDescent="0.2"/>
  <cols>
    <col min="2" max="2" width="27" customWidth="1"/>
    <col min="3" max="3" width="21.5" customWidth="1"/>
    <col min="7" max="7" width="24.5" customWidth="1"/>
  </cols>
  <sheetData>
    <row r="2" spans="2:9" x14ac:dyDescent="0.2">
      <c r="B2" s="10"/>
      <c r="C2" s="10"/>
    </row>
    <row r="3" spans="2:9" x14ac:dyDescent="0.2">
      <c r="B3" s="15" t="s">
        <v>107</v>
      </c>
      <c r="C3" s="16" t="s">
        <v>95</v>
      </c>
      <c r="G3" s="5" t="s">
        <v>99</v>
      </c>
      <c r="H3" s="6" t="s">
        <v>44</v>
      </c>
    </row>
    <row r="4" spans="2:9" x14ac:dyDescent="0.2">
      <c r="B4" s="11" t="s">
        <v>96</v>
      </c>
      <c r="C4" s="14"/>
      <c r="G4" s="7" t="s">
        <v>106</v>
      </c>
      <c r="H4" s="6">
        <v>2.5470090000000001</v>
      </c>
      <c r="I4">
        <v>1.2628360000000001</v>
      </c>
    </row>
    <row r="5" spans="2:9" x14ac:dyDescent="0.2">
      <c r="B5" s="12" t="s">
        <v>6</v>
      </c>
      <c r="C5" s="13" t="s">
        <v>7</v>
      </c>
    </row>
    <row r="6" spans="2:9" x14ac:dyDescent="0.2">
      <c r="B6" s="12" t="s">
        <v>8</v>
      </c>
      <c r="C6" s="13" t="s">
        <v>9</v>
      </c>
    </row>
    <row r="7" spans="2:9" x14ac:dyDescent="0.2">
      <c r="B7" s="12" t="s">
        <v>10</v>
      </c>
      <c r="C7" s="13" t="s">
        <v>1</v>
      </c>
    </row>
    <row r="8" spans="2:9" x14ac:dyDescent="0.2">
      <c r="B8" s="12" t="s">
        <v>11</v>
      </c>
      <c r="C8" s="13" t="s">
        <v>2</v>
      </c>
    </row>
    <row r="9" spans="2:9" x14ac:dyDescent="0.2">
      <c r="B9" s="11" t="s">
        <v>97</v>
      </c>
      <c r="C9" s="13" t="s">
        <v>0</v>
      </c>
    </row>
    <row r="10" spans="2:9" x14ac:dyDescent="0.2">
      <c r="B10" s="12" t="s">
        <v>17</v>
      </c>
      <c r="C10" s="13" t="s">
        <v>18</v>
      </c>
    </row>
    <row r="11" spans="2:9" x14ac:dyDescent="0.2">
      <c r="B11" s="12" t="s">
        <v>19</v>
      </c>
      <c r="C11" s="13" t="s">
        <v>20</v>
      </c>
    </row>
    <row r="12" spans="2:9" x14ac:dyDescent="0.2">
      <c r="B12" s="11" t="s">
        <v>108</v>
      </c>
      <c r="C12" s="13" t="s">
        <v>0</v>
      </c>
    </row>
    <row r="13" spans="2:9" x14ac:dyDescent="0.2">
      <c r="B13" s="12" t="s">
        <v>21</v>
      </c>
      <c r="C13" s="13" t="s">
        <v>22</v>
      </c>
    </row>
    <row r="14" spans="2:9" x14ac:dyDescent="0.2">
      <c r="B14" s="12" t="s">
        <v>27</v>
      </c>
      <c r="C14" s="13" t="s">
        <v>28</v>
      </c>
    </row>
    <row r="15" spans="2:9" x14ac:dyDescent="0.2">
      <c r="B15" s="12" t="s">
        <v>25</v>
      </c>
      <c r="C15" s="13" t="s">
        <v>26</v>
      </c>
    </row>
    <row r="16" spans="2:9" x14ac:dyDescent="0.2">
      <c r="B16" s="12" t="s">
        <v>23</v>
      </c>
      <c r="C16" s="13" t="s">
        <v>24</v>
      </c>
    </row>
    <row r="17" spans="2:3" x14ac:dyDescent="0.2">
      <c r="B17" s="12" t="s">
        <v>29</v>
      </c>
      <c r="C17" s="13">
        <v>2</v>
      </c>
    </row>
    <row r="18" spans="2:3" x14ac:dyDescent="0.2">
      <c r="B18" s="11" t="s">
        <v>98</v>
      </c>
      <c r="C18" s="13" t="s">
        <v>0</v>
      </c>
    </row>
    <row r="19" spans="2:3" x14ac:dyDescent="0.2">
      <c r="B19" s="12" t="s">
        <v>30</v>
      </c>
      <c r="C19" s="13" t="s">
        <v>31</v>
      </c>
    </row>
    <row r="20" spans="2:3" x14ac:dyDescent="0.2">
      <c r="B20" s="12" t="s">
        <v>34</v>
      </c>
      <c r="C20" s="13" t="s">
        <v>35</v>
      </c>
    </row>
    <row r="21" spans="2:3" x14ac:dyDescent="0.2">
      <c r="B21" s="12" t="s">
        <v>36</v>
      </c>
      <c r="C21" s="13" t="s">
        <v>13</v>
      </c>
    </row>
    <row r="22" spans="2:3" x14ac:dyDescent="0.2">
      <c r="B22" s="12" t="s">
        <v>37</v>
      </c>
      <c r="C22" s="13" t="s">
        <v>38</v>
      </c>
    </row>
    <row r="23" spans="2:3" x14ac:dyDescent="0.2">
      <c r="B23" s="12" t="s">
        <v>39</v>
      </c>
      <c r="C23" s="13" t="s">
        <v>5</v>
      </c>
    </row>
    <row r="24" spans="2:3" x14ac:dyDescent="0.2">
      <c r="B24" s="12" t="s">
        <v>40</v>
      </c>
      <c r="C24" s="13" t="s">
        <v>15</v>
      </c>
    </row>
    <row r="25" spans="2:3" x14ac:dyDescent="0.2">
      <c r="B25" s="12" t="s">
        <v>41</v>
      </c>
      <c r="C25" s="13" t="s">
        <v>42</v>
      </c>
    </row>
    <row r="26" spans="2:3" x14ac:dyDescent="0.2">
      <c r="B26" s="12" t="s">
        <v>43</v>
      </c>
      <c r="C26" s="13" t="s">
        <v>31</v>
      </c>
    </row>
    <row r="27" spans="2:3" x14ac:dyDescent="0.2">
      <c r="B27" s="12" t="s">
        <v>32</v>
      </c>
      <c r="C27" s="13" t="s">
        <v>15</v>
      </c>
    </row>
    <row r="28" spans="2:3" x14ac:dyDescent="0.2">
      <c r="B28" s="12" t="s">
        <v>33</v>
      </c>
      <c r="C28" s="13" t="s">
        <v>3</v>
      </c>
    </row>
    <row r="29" spans="2:3" x14ac:dyDescent="0.2">
      <c r="B29" s="11" t="s">
        <v>100</v>
      </c>
      <c r="C29" s="13" t="s">
        <v>0</v>
      </c>
    </row>
    <row r="30" spans="2:3" x14ac:dyDescent="0.2">
      <c r="B30" s="12" t="s">
        <v>45</v>
      </c>
      <c r="C30" s="13" t="s">
        <v>16</v>
      </c>
    </row>
    <row r="31" spans="2:3" x14ac:dyDescent="0.2">
      <c r="B31" s="12" t="s">
        <v>49</v>
      </c>
      <c r="C31" s="13" t="s">
        <v>42</v>
      </c>
    </row>
    <row r="32" spans="2:3" x14ac:dyDescent="0.2">
      <c r="B32" s="12" t="s">
        <v>47</v>
      </c>
      <c r="C32" s="13" t="s">
        <v>3</v>
      </c>
    </row>
    <row r="33" spans="2:3" x14ac:dyDescent="0.2">
      <c r="B33" s="12" t="s">
        <v>46</v>
      </c>
      <c r="C33" s="13" t="s">
        <v>1</v>
      </c>
    </row>
    <row r="34" spans="2:3" x14ac:dyDescent="0.2">
      <c r="B34" s="12" t="s">
        <v>48</v>
      </c>
      <c r="C34" s="13" t="s">
        <v>1</v>
      </c>
    </row>
    <row r="35" spans="2:3" x14ac:dyDescent="0.2">
      <c r="B35" s="12" t="s">
        <v>50</v>
      </c>
      <c r="C35" s="13" t="s">
        <v>13</v>
      </c>
    </row>
    <row r="36" spans="2:3" x14ac:dyDescent="0.2">
      <c r="B36" s="4" t="s">
        <v>102</v>
      </c>
      <c r="C36" s="2" t="s">
        <v>0</v>
      </c>
    </row>
    <row r="37" spans="2:3" x14ac:dyDescent="0.2">
      <c r="B37" s="1" t="s">
        <v>65</v>
      </c>
      <c r="C37" s="2" t="s">
        <v>66</v>
      </c>
    </row>
    <row r="38" spans="2:3" x14ac:dyDescent="0.2">
      <c r="B38" s="1" t="s">
        <v>63</v>
      </c>
      <c r="C38" s="2" t="s">
        <v>62</v>
      </c>
    </row>
    <row r="39" spans="2:3" x14ac:dyDescent="0.2">
      <c r="B39" s="1" t="s">
        <v>67</v>
      </c>
      <c r="C39" s="2" t="s">
        <v>5</v>
      </c>
    </row>
    <row r="40" spans="2:3" x14ac:dyDescent="0.2">
      <c r="B40" s="1" t="s">
        <v>49</v>
      </c>
      <c r="C40" s="2" t="s">
        <v>13</v>
      </c>
    </row>
    <row r="41" spans="2:3" x14ac:dyDescent="0.2">
      <c r="B41" s="1" t="s">
        <v>64</v>
      </c>
      <c r="C41" s="2" t="s">
        <v>1</v>
      </c>
    </row>
    <row r="42" spans="2:3" x14ac:dyDescent="0.2">
      <c r="B42" s="1" t="s">
        <v>68</v>
      </c>
      <c r="C42" s="2" t="s">
        <v>1</v>
      </c>
    </row>
    <row r="43" spans="2:3" x14ac:dyDescent="0.2">
      <c r="B43" s="4" t="s">
        <v>103</v>
      </c>
      <c r="C43" s="2" t="s">
        <v>0</v>
      </c>
    </row>
    <row r="44" spans="2:3" x14ac:dyDescent="0.2">
      <c r="B44" s="1" t="s">
        <v>65</v>
      </c>
      <c r="C44" s="2" t="s">
        <v>70</v>
      </c>
    </row>
    <row r="45" spans="2:3" x14ac:dyDescent="0.2">
      <c r="B45" s="1" t="s">
        <v>63</v>
      </c>
      <c r="C45" s="2" t="s">
        <v>69</v>
      </c>
    </row>
    <row r="46" spans="2:3" x14ac:dyDescent="0.2">
      <c r="B46" s="1" t="s">
        <v>49</v>
      </c>
      <c r="C46" s="2" t="s">
        <v>12</v>
      </c>
    </row>
    <row r="47" spans="2:3" x14ac:dyDescent="0.2">
      <c r="B47" s="1" t="s">
        <v>67</v>
      </c>
      <c r="C47" s="2" t="s">
        <v>4</v>
      </c>
    </row>
    <row r="48" spans="2:3" x14ac:dyDescent="0.2">
      <c r="B48" s="1" t="s">
        <v>64</v>
      </c>
      <c r="C48" s="2" t="s">
        <v>1</v>
      </c>
    </row>
    <row r="49" spans="2:3" x14ac:dyDescent="0.2">
      <c r="B49" s="1" t="s">
        <v>71</v>
      </c>
      <c r="C49" s="2" t="s">
        <v>1</v>
      </c>
    </row>
    <row r="50" spans="2:3" x14ac:dyDescent="0.2">
      <c r="B50" s="4" t="s">
        <v>104</v>
      </c>
      <c r="C50" s="2" t="s">
        <v>0</v>
      </c>
    </row>
    <row r="51" spans="2:3" x14ac:dyDescent="0.2">
      <c r="B51" s="1" t="s">
        <v>73</v>
      </c>
      <c r="C51" s="2" t="s">
        <v>74</v>
      </c>
    </row>
    <row r="52" spans="2:3" x14ac:dyDescent="0.2">
      <c r="B52" s="1" t="s">
        <v>76</v>
      </c>
      <c r="C52" s="2" t="s">
        <v>14</v>
      </c>
    </row>
    <row r="53" spans="2:3" x14ac:dyDescent="0.2">
      <c r="B53" s="1" t="s">
        <v>77</v>
      </c>
      <c r="C53" s="2" t="s">
        <v>78</v>
      </c>
    </row>
    <row r="54" spans="2:3" x14ac:dyDescent="0.2">
      <c r="B54" s="1" t="s">
        <v>75</v>
      </c>
      <c r="C54" s="2" t="s">
        <v>13</v>
      </c>
    </row>
    <row r="55" spans="2:3" x14ac:dyDescent="0.2">
      <c r="B55" s="1" t="s">
        <v>72</v>
      </c>
      <c r="C55" s="2" t="s">
        <v>1</v>
      </c>
    </row>
    <row r="56" spans="2:3" x14ac:dyDescent="0.2">
      <c r="B56" s="1" t="s">
        <v>71</v>
      </c>
      <c r="C56" s="2" t="s">
        <v>12</v>
      </c>
    </row>
    <row r="57" spans="2:3" x14ac:dyDescent="0.2">
      <c r="B57" s="4" t="s">
        <v>105</v>
      </c>
      <c r="C57" s="2" t="s">
        <v>0</v>
      </c>
    </row>
    <row r="58" spans="2:3" x14ac:dyDescent="0.2">
      <c r="B58" s="1" t="s">
        <v>79</v>
      </c>
      <c r="C58" s="2" t="s">
        <v>80</v>
      </c>
    </row>
    <row r="59" spans="2:3" x14ac:dyDescent="0.2">
      <c r="B59" s="1" t="s">
        <v>63</v>
      </c>
      <c r="C59" s="2" t="s">
        <v>81</v>
      </c>
    </row>
    <row r="60" spans="2:3" x14ac:dyDescent="0.2">
      <c r="B60" s="1" t="s">
        <v>49</v>
      </c>
      <c r="C60" s="2" t="s">
        <v>82</v>
      </c>
    </row>
    <row r="61" spans="2:3" x14ac:dyDescent="0.2">
      <c r="B61" s="8" t="s">
        <v>71</v>
      </c>
      <c r="C61" s="9" t="s">
        <v>82</v>
      </c>
    </row>
    <row r="63" spans="2:3" x14ac:dyDescent="0.2">
      <c r="B63" s="1"/>
      <c r="C63" s="2"/>
    </row>
    <row r="64" spans="2:3" x14ac:dyDescent="0.2">
      <c r="B64" s="4" t="s">
        <v>101</v>
      </c>
      <c r="C64" s="2" t="s">
        <v>0</v>
      </c>
    </row>
    <row r="65" spans="2:3" x14ac:dyDescent="0.2">
      <c r="B65" s="1" t="s">
        <v>58</v>
      </c>
      <c r="C65" s="2" t="s">
        <v>59</v>
      </c>
    </row>
    <row r="66" spans="2:3" x14ac:dyDescent="0.2">
      <c r="B66" s="1" t="s">
        <v>53</v>
      </c>
      <c r="C66" s="2" t="s">
        <v>38</v>
      </c>
    </row>
    <row r="67" spans="2:3" x14ac:dyDescent="0.2">
      <c r="B67" s="1" t="s">
        <v>51</v>
      </c>
      <c r="C67" s="2" t="s">
        <v>5</v>
      </c>
    </row>
    <row r="68" spans="2:3" x14ac:dyDescent="0.2">
      <c r="B68" s="1" t="s">
        <v>55</v>
      </c>
      <c r="C68" s="2" t="s">
        <v>56</v>
      </c>
    </row>
    <row r="69" spans="2:3" x14ac:dyDescent="0.2">
      <c r="B69" s="1" t="s">
        <v>54</v>
      </c>
      <c r="C69" s="2" t="s">
        <v>12</v>
      </c>
    </row>
    <row r="70" spans="2:3" x14ac:dyDescent="0.2">
      <c r="B70" s="1" t="s">
        <v>57</v>
      </c>
      <c r="C70" s="2" t="s">
        <v>4</v>
      </c>
    </row>
    <row r="71" spans="2:3" x14ac:dyDescent="0.2">
      <c r="B71" s="1" t="s">
        <v>52</v>
      </c>
      <c r="C71" s="2" t="s">
        <v>2</v>
      </c>
    </row>
    <row r="72" spans="2:3" x14ac:dyDescent="0.2">
      <c r="B72" s="1" t="s">
        <v>60</v>
      </c>
      <c r="C72" s="2" t="s">
        <v>1</v>
      </c>
    </row>
    <row r="73" spans="2:3" x14ac:dyDescent="0.2">
      <c r="B73" s="1" t="s">
        <v>61</v>
      </c>
      <c r="C73" s="2" t="s">
        <v>62</v>
      </c>
    </row>
    <row r="74" spans="2:3" x14ac:dyDescent="0.2">
      <c r="B74" s="1"/>
      <c r="C74" s="2"/>
    </row>
    <row r="75" spans="2:3" x14ac:dyDescent="0.2">
      <c r="B75" s="1"/>
      <c r="C75" s="2"/>
    </row>
    <row r="76" spans="2:3" x14ac:dyDescent="0.2">
      <c r="B76" s="1"/>
      <c r="C76" s="2"/>
    </row>
    <row r="77" spans="2:3" x14ac:dyDescent="0.2">
      <c r="B77" s="1"/>
      <c r="C77" s="2"/>
    </row>
    <row r="78" spans="2:3" x14ac:dyDescent="0.2">
      <c r="B78" s="1"/>
      <c r="C78" s="2"/>
    </row>
    <row r="79" spans="2:3" x14ac:dyDescent="0.2">
      <c r="B79" s="1"/>
      <c r="C79" s="2"/>
    </row>
    <row r="80" spans="2:3" x14ac:dyDescent="0.2">
      <c r="B80" s="1"/>
      <c r="C80" s="2"/>
    </row>
    <row r="81" spans="2:3" x14ac:dyDescent="0.2">
      <c r="B81" s="1"/>
      <c r="C81" s="2"/>
    </row>
    <row r="82" spans="2:3" x14ac:dyDescent="0.2">
      <c r="B82" s="1"/>
      <c r="C82" s="2"/>
    </row>
    <row r="83" spans="2:3" x14ac:dyDescent="0.2">
      <c r="B83" s="1"/>
      <c r="C83" s="2"/>
    </row>
    <row r="84" spans="2:3" x14ac:dyDescent="0.2">
      <c r="B84" s="1"/>
      <c r="C84" s="2"/>
    </row>
    <row r="85" spans="2:3" x14ac:dyDescent="0.2">
      <c r="B85" s="1"/>
      <c r="C85" s="2"/>
    </row>
    <row r="86" spans="2:3" x14ac:dyDescent="0.2">
      <c r="B86" s="1"/>
      <c r="C86" s="2"/>
    </row>
    <row r="87" spans="2:3" x14ac:dyDescent="0.2">
      <c r="B87" s="1"/>
      <c r="C87" s="2"/>
    </row>
    <row r="88" spans="2:3" x14ac:dyDescent="0.2">
      <c r="B88" s="1"/>
      <c r="C88" s="2"/>
    </row>
    <row r="89" spans="2:3" x14ac:dyDescent="0.2">
      <c r="B89" s="1"/>
      <c r="C89" s="2"/>
    </row>
    <row r="90" spans="2:3" x14ac:dyDescent="0.2">
      <c r="B90" s="1"/>
      <c r="C90" s="2"/>
    </row>
    <row r="91" spans="2:3" x14ac:dyDescent="0.2">
      <c r="B91" s="1"/>
      <c r="C91" s="2"/>
    </row>
    <row r="92" spans="2:3" x14ac:dyDescent="0.2">
      <c r="B92" s="1"/>
      <c r="C92" s="2"/>
    </row>
    <row r="93" spans="2:3" x14ac:dyDescent="0.2">
      <c r="B93" s="1"/>
      <c r="C93" s="2"/>
    </row>
    <row r="94" spans="2:3" x14ac:dyDescent="0.2">
      <c r="B94" s="1"/>
      <c r="C94" s="2"/>
    </row>
    <row r="95" spans="2:3" x14ac:dyDescent="0.2">
      <c r="B95" s="1"/>
      <c r="C95" s="2"/>
    </row>
    <row r="96" spans="2:3" x14ac:dyDescent="0.2">
      <c r="B96" s="1"/>
      <c r="C96" s="2"/>
    </row>
    <row r="97" spans="2:3" x14ac:dyDescent="0.2">
      <c r="B97" s="1"/>
      <c r="C97" s="2"/>
    </row>
    <row r="98" spans="2:3" x14ac:dyDescent="0.2">
      <c r="B98" s="1"/>
      <c r="C98" s="2"/>
    </row>
    <row r="99" spans="2:3" x14ac:dyDescent="0.2">
      <c r="B99" s="1"/>
      <c r="C99" s="2"/>
    </row>
    <row r="100" spans="2:3" x14ac:dyDescent="0.2">
      <c r="B100" s="1"/>
      <c r="C100" s="2"/>
    </row>
    <row r="101" spans="2:3" x14ac:dyDescent="0.2">
      <c r="B101" s="1"/>
      <c r="C101" s="2"/>
    </row>
    <row r="102" spans="2:3" x14ac:dyDescent="0.2">
      <c r="B102" s="1"/>
      <c r="C102" s="2"/>
    </row>
    <row r="103" spans="2:3" x14ac:dyDescent="0.2">
      <c r="B103" s="1"/>
      <c r="C103" s="2"/>
    </row>
    <row r="104" spans="2:3" x14ac:dyDescent="0.2">
      <c r="B104" s="1"/>
      <c r="C104" s="2"/>
    </row>
    <row r="105" spans="2:3" x14ac:dyDescent="0.2">
      <c r="B105" s="1"/>
      <c r="C105" s="2"/>
    </row>
    <row r="106" spans="2:3" x14ac:dyDescent="0.2">
      <c r="B106" s="1"/>
      <c r="C10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9A30E-D420-DD49-A697-61486ED3993B}">
  <dimension ref="B3:P24"/>
  <sheetViews>
    <sheetView zoomScale="107" workbookViewId="0">
      <selection activeCell="L20" sqref="L20"/>
    </sheetView>
  </sheetViews>
  <sheetFormatPr baseColWidth="10" defaultRowHeight="16" x14ac:dyDescent="0.2"/>
  <cols>
    <col min="12" max="12" width="27.33203125" customWidth="1"/>
  </cols>
  <sheetData>
    <row r="3" spans="2:16" x14ac:dyDescent="0.2">
      <c r="B3" s="3" t="s">
        <v>269</v>
      </c>
    </row>
    <row r="4" spans="2:16" x14ac:dyDescent="0.2">
      <c r="B4" s="3" t="s">
        <v>270</v>
      </c>
    </row>
    <row r="5" spans="2:16" x14ac:dyDescent="0.2">
      <c r="B5" s="3" t="s">
        <v>271</v>
      </c>
    </row>
    <row r="7" spans="2:16" x14ac:dyDescent="0.2">
      <c r="B7" s="3" t="s">
        <v>272</v>
      </c>
    </row>
    <row r="8" spans="2:16" x14ac:dyDescent="0.2">
      <c r="B8" s="3" t="s">
        <v>129</v>
      </c>
    </row>
    <row r="9" spans="2:16" x14ac:dyDescent="0.2">
      <c r="B9" s="3" t="s">
        <v>273</v>
      </c>
    </row>
    <row r="11" spans="2:16" x14ac:dyDescent="0.2">
      <c r="B11" s="3" t="s">
        <v>274</v>
      </c>
      <c r="L11" t="s">
        <v>284</v>
      </c>
    </row>
    <row r="12" spans="2:16" ht="17" x14ac:dyDescent="0.25">
      <c r="B12" s="3"/>
      <c r="C12" t="s">
        <v>135</v>
      </c>
      <c r="D12" t="s">
        <v>136</v>
      </c>
      <c r="E12" t="s">
        <v>138</v>
      </c>
      <c r="F12" t="s">
        <v>139</v>
      </c>
      <c r="L12" s="53"/>
    </row>
    <row r="13" spans="2:16" x14ac:dyDescent="0.2">
      <c r="B13" s="3" t="s">
        <v>140</v>
      </c>
      <c r="C13">
        <v>39.141100000000002</v>
      </c>
      <c r="D13">
        <v>1.7233000000000001</v>
      </c>
      <c r="E13">
        <v>22.713000000000001</v>
      </c>
      <c r="F13" t="s">
        <v>279</v>
      </c>
      <c r="G13" t="s">
        <v>142</v>
      </c>
      <c r="L13" s="60" t="s">
        <v>285</v>
      </c>
      <c r="M13" s="61" t="s">
        <v>286</v>
      </c>
      <c r="N13" s="61" t="s">
        <v>169</v>
      </c>
      <c r="O13" s="61" t="s">
        <v>170</v>
      </c>
      <c r="P13" s="61" t="s">
        <v>171</v>
      </c>
    </row>
    <row r="14" spans="2:16" x14ac:dyDescent="0.2">
      <c r="B14" s="3" t="s">
        <v>280</v>
      </c>
      <c r="C14">
        <v>-0.75900000000000001</v>
      </c>
      <c r="D14">
        <v>10.163600000000001</v>
      </c>
      <c r="E14">
        <v>-7.4999999999999997E-2</v>
      </c>
      <c r="F14">
        <v>0.94059999999999999</v>
      </c>
      <c r="L14" s="54" t="s">
        <v>140</v>
      </c>
      <c r="M14" s="55">
        <v>39.141100000000002</v>
      </c>
      <c r="N14" s="55">
        <v>1.7233000000000001</v>
      </c>
      <c r="O14" s="55">
        <v>22.713000000000001</v>
      </c>
      <c r="P14" s="56" t="s">
        <v>125</v>
      </c>
    </row>
    <row r="15" spans="2:16" x14ac:dyDescent="0.2">
      <c r="B15" s="3" t="s">
        <v>281</v>
      </c>
      <c r="C15">
        <v>0.82530000000000003</v>
      </c>
      <c r="D15">
        <v>10.111499999999999</v>
      </c>
      <c r="E15">
        <v>8.2000000000000003E-2</v>
      </c>
      <c r="F15">
        <v>0.93510000000000004</v>
      </c>
      <c r="L15" s="54" t="s">
        <v>287</v>
      </c>
      <c r="M15" s="55">
        <v>-0.75900000000000001</v>
      </c>
      <c r="N15" s="55">
        <v>10.163600000000001</v>
      </c>
      <c r="O15" s="55">
        <v>-7.4999999999999997E-2</v>
      </c>
      <c r="P15" s="56">
        <v>0.94059999999999999</v>
      </c>
    </row>
    <row r="16" spans="2:16" x14ac:dyDescent="0.2">
      <c r="B16" s="3" t="s">
        <v>282</v>
      </c>
      <c r="C16">
        <v>-19.914400000000001</v>
      </c>
      <c r="D16">
        <v>10.1045</v>
      </c>
      <c r="E16">
        <v>-1.9710000000000001</v>
      </c>
      <c r="F16">
        <v>5.1299999999999998E-2</v>
      </c>
      <c r="G16" t="s">
        <v>163</v>
      </c>
      <c r="L16" s="54" t="s">
        <v>288</v>
      </c>
      <c r="M16" s="55">
        <v>0.82530000000000003</v>
      </c>
      <c r="N16" s="55">
        <v>10.111499999999999</v>
      </c>
      <c r="O16" s="55">
        <v>8.2000000000000003E-2</v>
      </c>
      <c r="P16" s="56">
        <v>0.93510000000000004</v>
      </c>
    </row>
    <row r="17" spans="2:16" x14ac:dyDescent="0.2">
      <c r="B17" s="3" t="s">
        <v>283</v>
      </c>
      <c r="C17">
        <v>-5.3371000000000004</v>
      </c>
      <c r="D17">
        <v>13.885300000000001</v>
      </c>
      <c r="E17">
        <v>-0.38400000000000001</v>
      </c>
      <c r="F17">
        <v>0.70150000000000001</v>
      </c>
      <c r="L17" s="54" t="s">
        <v>289</v>
      </c>
      <c r="M17" s="55">
        <v>-19.914400000000001</v>
      </c>
      <c r="N17" s="55">
        <v>10.1045</v>
      </c>
      <c r="O17" s="55">
        <v>-1.9710000000000001</v>
      </c>
      <c r="P17" s="56">
        <v>5.1299999999999998E-2</v>
      </c>
    </row>
    <row r="18" spans="2:16" x14ac:dyDescent="0.2">
      <c r="B18" s="3" t="s">
        <v>132</v>
      </c>
      <c r="L18" s="57" t="s">
        <v>290</v>
      </c>
      <c r="M18" s="58">
        <v>-5.3371000000000004</v>
      </c>
      <c r="N18" s="58">
        <v>13.885300000000001</v>
      </c>
      <c r="O18" s="58">
        <v>-0.38400000000000001</v>
      </c>
      <c r="P18" s="59">
        <v>0.70150000000000001</v>
      </c>
    </row>
    <row r="19" spans="2:16" x14ac:dyDescent="0.2">
      <c r="B19" s="3" t="s">
        <v>133</v>
      </c>
    </row>
    <row r="20" spans="2:16" x14ac:dyDescent="0.2">
      <c r="L20" t="s">
        <v>291</v>
      </c>
    </row>
    <row r="21" spans="2:16" x14ac:dyDescent="0.2">
      <c r="B21" s="3" t="s">
        <v>275</v>
      </c>
    </row>
    <row r="22" spans="2:16" x14ac:dyDescent="0.2">
      <c r="B22" s="3" t="s">
        <v>276</v>
      </c>
    </row>
    <row r="23" spans="2:16" x14ac:dyDescent="0.2">
      <c r="B23" s="3" t="s">
        <v>277</v>
      </c>
    </row>
    <row r="24" spans="2:16" x14ac:dyDescent="0.2">
      <c r="B24" s="3" t="s">
        <v>278</v>
      </c>
    </row>
  </sheetData>
  <sortState xmlns:xlrd2="http://schemas.microsoft.com/office/spreadsheetml/2017/richdata2" ref="N5:N177">
    <sortCondition ref="N5:N17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4B3B-89DD-F044-A66D-2B3D99DB16C5}">
  <dimension ref="B2:Q145"/>
  <sheetViews>
    <sheetView topLeftCell="A2" workbookViewId="0">
      <selection activeCell="I18" sqref="I18"/>
    </sheetView>
  </sheetViews>
  <sheetFormatPr baseColWidth="10" defaultRowHeight="16" x14ac:dyDescent="0.2"/>
  <cols>
    <col min="2" max="2" width="26.33203125" customWidth="1"/>
    <col min="3" max="4" width="6.5" customWidth="1"/>
    <col min="5" max="5" width="5.83203125" customWidth="1"/>
    <col min="6" max="17" width="6.33203125" customWidth="1"/>
  </cols>
  <sheetData>
    <row r="2" spans="2:17" x14ac:dyDescent="0.2">
      <c r="B2" s="3"/>
      <c r="C2" s="3"/>
      <c r="D2" s="3"/>
      <c r="E2" s="3"/>
    </row>
    <row r="3" spans="2:17" x14ac:dyDescent="0.2">
      <c r="B3" s="40" t="s">
        <v>110</v>
      </c>
      <c r="C3" s="24" t="s">
        <v>85</v>
      </c>
      <c r="D3" s="24" t="s">
        <v>86</v>
      </c>
      <c r="E3" s="24" t="s">
        <v>87</v>
      </c>
      <c r="F3" s="24">
        <v>1</v>
      </c>
      <c r="G3" s="24">
        <v>2</v>
      </c>
      <c r="H3" s="24">
        <v>3</v>
      </c>
      <c r="I3" s="24">
        <v>4</v>
      </c>
      <c r="J3" s="24">
        <v>5</v>
      </c>
      <c r="K3" s="24">
        <v>6</v>
      </c>
      <c r="L3" s="24">
        <v>7</v>
      </c>
      <c r="M3" s="24">
        <v>8</v>
      </c>
      <c r="N3" s="24">
        <v>9</v>
      </c>
      <c r="O3" s="24">
        <v>10</v>
      </c>
      <c r="P3" s="24">
        <v>11</v>
      </c>
      <c r="Q3" s="24">
        <v>12</v>
      </c>
    </row>
    <row r="4" spans="2:17" x14ac:dyDescent="0.2">
      <c r="B4" s="17" t="s">
        <v>112</v>
      </c>
      <c r="C4" s="14">
        <v>118</v>
      </c>
      <c r="D4" s="31">
        <v>37.635590000000001</v>
      </c>
      <c r="E4" s="31">
        <v>9.0077510000000007</v>
      </c>
      <c r="F4" s="32" t="s">
        <v>123</v>
      </c>
      <c r="G4" s="41">
        <v>-0.87315827400000001</v>
      </c>
      <c r="H4" s="18">
        <v>4.6367930000000002E-2</v>
      </c>
      <c r="I4" s="41">
        <v>-0.55624288</v>
      </c>
      <c r="J4" s="18">
        <v>0.11549710000000001</v>
      </c>
      <c r="K4" s="41">
        <v>-0.19485710000000001</v>
      </c>
      <c r="L4" s="18">
        <v>-6.669601E-2</v>
      </c>
      <c r="M4" s="41">
        <v>-0.35444357999999998</v>
      </c>
      <c r="N4" s="18">
        <v>2.7187330000000001E-3</v>
      </c>
      <c r="O4" s="41">
        <v>-0.34156850999999999</v>
      </c>
      <c r="P4" s="41">
        <v>0.32537885</v>
      </c>
      <c r="Q4" s="41">
        <v>-0.75109115000000004</v>
      </c>
    </row>
    <row r="5" spans="2:17" x14ac:dyDescent="0.2">
      <c r="B5" s="17" t="s">
        <v>113</v>
      </c>
      <c r="C5" s="14">
        <v>118</v>
      </c>
      <c r="D5" s="31">
        <v>2.0437959999999999</v>
      </c>
      <c r="E5" s="31">
        <v>0.38041520000000001</v>
      </c>
      <c r="F5" s="33" t="s">
        <v>125</v>
      </c>
      <c r="G5" s="34" t="s">
        <v>123</v>
      </c>
      <c r="H5" s="18">
        <v>1.206116E-2</v>
      </c>
      <c r="I5" s="41">
        <v>0.66957745999999996</v>
      </c>
      <c r="J5" s="41">
        <v>-0.22563606999999999</v>
      </c>
      <c r="K5" s="41">
        <v>0.34917522000000001</v>
      </c>
      <c r="L5" s="18">
        <v>0.15836417</v>
      </c>
      <c r="M5" s="41">
        <v>0.41771554999999999</v>
      </c>
      <c r="N5" s="18">
        <v>7.1570540000000004E-3</v>
      </c>
      <c r="O5" s="41">
        <v>0.44400751999999999</v>
      </c>
      <c r="P5" s="41">
        <v>-0.24128558999999999</v>
      </c>
      <c r="Q5" s="41">
        <v>0.83074546999999999</v>
      </c>
    </row>
    <row r="6" spans="2:17" x14ac:dyDescent="0.2">
      <c r="B6" s="17" t="s">
        <v>114</v>
      </c>
      <c r="C6" s="14">
        <v>118</v>
      </c>
      <c r="D6" s="31">
        <f>98.72881/100</f>
        <v>0.9872881</v>
      </c>
      <c r="E6" s="31">
        <f>2.149004/100</f>
        <v>2.1490040000000002E-2</v>
      </c>
      <c r="F6" s="33">
        <v>0.61806740000000004</v>
      </c>
      <c r="G6" s="33">
        <v>0.89686100000000002</v>
      </c>
      <c r="H6" s="32" t="s">
        <v>123</v>
      </c>
      <c r="I6" s="18">
        <v>6.5322270000000002E-2</v>
      </c>
      <c r="J6" s="18">
        <v>3.958718E-2</v>
      </c>
      <c r="K6" s="18">
        <v>-5.8050129999999998E-2</v>
      </c>
      <c r="L6" s="18">
        <v>-5.1860839999999998E-2</v>
      </c>
      <c r="M6" s="18">
        <v>-8.0192079999999999E-2</v>
      </c>
      <c r="N6" s="18">
        <v>-4.5617354999999998E-2</v>
      </c>
      <c r="O6" s="18">
        <v>0.13933247000000001</v>
      </c>
      <c r="P6" s="18">
        <v>0.1784723</v>
      </c>
      <c r="Q6" s="18">
        <v>1.6496920000000002E-2</v>
      </c>
    </row>
    <row r="7" spans="2:17" x14ac:dyDescent="0.2">
      <c r="B7" s="17" t="s">
        <v>111</v>
      </c>
      <c r="C7" s="14">
        <v>118</v>
      </c>
      <c r="D7" s="31">
        <v>1.6088549999999999</v>
      </c>
      <c r="E7" s="31">
        <v>0.2145263</v>
      </c>
      <c r="F7" s="33" t="s">
        <v>125</v>
      </c>
      <c r="G7" s="33" t="s">
        <v>125</v>
      </c>
      <c r="H7" s="33">
        <v>0.48219351999999999</v>
      </c>
      <c r="I7" s="34" t="s">
        <v>123</v>
      </c>
      <c r="J7" s="41">
        <v>-0.37744630000000001</v>
      </c>
      <c r="K7" s="41">
        <v>0.57556273999999996</v>
      </c>
      <c r="L7" s="18">
        <v>0.17528706999999999</v>
      </c>
      <c r="M7" s="41">
        <v>0.59872630000000004</v>
      </c>
      <c r="N7" s="18">
        <v>7.2758875000000001E-2</v>
      </c>
      <c r="O7" s="41">
        <v>0.60410516999999997</v>
      </c>
      <c r="P7" s="18">
        <v>-8.9865180000000003E-2</v>
      </c>
      <c r="Q7" s="41">
        <v>0.59096590000000004</v>
      </c>
    </row>
    <row r="8" spans="2:17" x14ac:dyDescent="0.2">
      <c r="B8" s="17" t="s">
        <v>117</v>
      </c>
      <c r="C8" s="14">
        <v>118</v>
      </c>
      <c r="D8" s="31">
        <v>0.97351690000000002</v>
      </c>
      <c r="E8" s="31">
        <v>4.9050669999999998E-2</v>
      </c>
      <c r="F8" s="33">
        <v>0.2129713</v>
      </c>
      <c r="G8" s="33">
        <v>1.4021499999999999E-2</v>
      </c>
      <c r="H8" s="33">
        <v>0.67038765</v>
      </c>
      <c r="I8" s="33" t="s">
        <v>125</v>
      </c>
      <c r="J8" s="32" t="s">
        <v>123</v>
      </c>
      <c r="K8" s="41">
        <v>-0.79213025999999997</v>
      </c>
      <c r="L8" s="41">
        <v>0.18560932999999999</v>
      </c>
      <c r="M8" s="41">
        <v>-0.21787875000000001</v>
      </c>
      <c r="N8" s="41">
        <v>0.35692596500000001</v>
      </c>
      <c r="O8" s="41">
        <v>0.24525746000000001</v>
      </c>
      <c r="P8" s="18">
        <v>0.11533184</v>
      </c>
      <c r="Q8" s="18">
        <v>-0.10584535</v>
      </c>
    </row>
    <row r="9" spans="2:17" x14ac:dyDescent="0.2">
      <c r="B9" s="17" t="s">
        <v>115</v>
      </c>
      <c r="C9" s="14">
        <v>118</v>
      </c>
      <c r="D9" s="31">
        <v>0.35516690000000001</v>
      </c>
      <c r="E9" s="18">
        <v>0.1122813</v>
      </c>
      <c r="F9" s="33">
        <v>3.4475150000000003E-2</v>
      </c>
      <c r="G9" s="33" t="s">
        <v>125</v>
      </c>
      <c r="H9" s="33">
        <v>0.53236496</v>
      </c>
      <c r="I9" s="33" t="s">
        <v>125</v>
      </c>
      <c r="J9" s="33" t="s">
        <v>125</v>
      </c>
      <c r="K9" s="34" t="s">
        <v>123</v>
      </c>
      <c r="L9" s="18">
        <v>6.0900490000000002E-2</v>
      </c>
      <c r="M9" s="41">
        <v>0.55317450999999995</v>
      </c>
      <c r="N9" s="18">
        <v>0.14459079799999999</v>
      </c>
      <c r="O9" s="41">
        <v>0.58158591000000004</v>
      </c>
      <c r="P9" s="18">
        <v>2.8018080000000001E-2</v>
      </c>
      <c r="Q9" s="41">
        <v>0.25072857999999998</v>
      </c>
    </row>
    <row r="10" spans="2:17" x14ac:dyDescent="0.2">
      <c r="B10" s="17" t="s">
        <v>116</v>
      </c>
      <c r="C10" s="14">
        <v>118</v>
      </c>
      <c r="D10" s="31">
        <v>0.91937380000000002</v>
      </c>
      <c r="E10" s="31">
        <v>2.383306E-2</v>
      </c>
      <c r="F10" s="33">
        <v>0.47300940000000002</v>
      </c>
      <c r="G10" s="33">
        <v>8.6751430000000004E-2</v>
      </c>
      <c r="H10" s="33">
        <v>0.57702774999999995</v>
      </c>
      <c r="I10" s="33">
        <v>5.7622050000000001E-2</v>
      </c>
      <c r="J10" s="33">
        <v>4.4189239999999998E-2</v>
      </c>
      <c r="K10" s="33">
        <v>0.51239389999999996</v>
      </c>
      <c r="L10" s="34" t="s">
        <v>123</v>
      </c>
      <c r="M10" s="41">
        <v>0.32886592999999997</v>
      </c>
      <c r="N10" s="41">
        <v>0.259611439</v>
      </c>
      <c r="O10" s="41">
        <v>0.38431831</v>
      </c>
      <c r="P10" s="41">
        <v>0.33277466999999999</v>
      </c>
      <c r="Q10" s="18">
        <v>0.17266562999999999</v>
      </c>
    </row>
    <row r="11" spans="2:17" x14ac:dyDescent="0.2">
      <c r="B11" s="17" t="s">
        <v>118</v>
      </c>
      <c r="C11" s="14">
        <v>118</v>
      </c>
      <c r="D11" s="31">
        <v>0.51764960000000004</v>
      </c>
      <c r="E11" s="31">
        <v>5.7414369999999999E-2</v>
      </c>
      <c r="F11" s="33" t="s">
        <v>125</v>
      </c>
      <c r="G11" s="33" t="s">
        <v>125</v>
      </c>
      <c r="H11" s="33">
        <v>0.38801259999999999</v>
      </c>
      <c r="I11" s="33" t="s">
        <v>125</v>
      </c>
      <c r="J11" s="33">
        <v>1.7782200000000001E-2</v>
      </c>
      <c r="K11" s="33" t="s">
        <v>125</v>
      </c>
      <c r="L11" s="33" t="s">
        <v>125</v>
      </c>
      <c r="M11" s="32" t="s">
        <v>123</v>
      </c>
      <c r="N11" s="18">
        <v>0.18019763599999999</v>
      </c>
      <c r="O11" s="41">
        <v>0.55529448000000003</v>
      </c>
      <c r="P11" s="18">
        <v>-8.7680439999999998E-2</v>
      </c>
      <c r="Q11" s="41">
        <v>0.43109911000000001</v>
      </c>
    </row>
    <row r="12" spans="2:17" x14ac:dyDescent="0.2">
      <c r="B12" s="17" t="s">
        <v>119</v>
      </c>
      <c r="C12" s="14">
        <v>102</v>
      </c>
      <c r="D12" s="31">
        <v>0.96527779999999996</v>
      </c>
      <c r="E12" s="31">
        <v>2.462514E-2</v>
      </c>
      <c r="F12" s="33">
        <v>0.97836440000000002</v>
      </c>
      <c r="G12" s="33">
        <v>0.94308519999999996</v>
      </c>
      <c r="H12" s="33">
        <v>0.64891374999999996</v>
      </c>
      <c r="I12" s="33">
        <v>0.46738760000000001</v>
      </c>
      <c r="J12" s="33" t="s">
        <v>125</v>
      </c>
      <c r="K12" s="33">
        <v>0.1470783</v>
      </c>
      <c r="L12" s="33">
        <v>8.4143740000000005E-3</v>
      </c>
      <c r="M12" s="33">
        <v>6.9933120000000001E-2</v>
      </c>
      <c r="N12" s="34" t="s">
        <v>123</v>
      </c>
      <c r="O12" s="18">
        <v>4.8331159999999998E-2</v>
      </c>
      <c r="P12" s="18">
        <v>0.18798063000000001</v>
      </c>
      <c r="Q12" s="18">
        <v>3.7812680000000001E-2</v>
      </c>
    </row>
    <row r="13" spans="2:17" x14ac:dyDescent="0.2">
      <c r="B13" s="17" t="s">
        <v>120</v>
      </c>
      <c r="C13" s="14">
        <v>102</v>
      </c>
      <c r="D13" s="31">
        <v>0.62262839999999997</v>
      </c>
      <c r="E13" s="31">
        <v>9.0775649999999999E-2</v>
      </c>
      <c r="F13" s="33" t="s">
        <v>125</v>
      </c>
      <c r="G13" s="33" t="s">
        <v>125</v>
      </c>
      <c r="H13" s="33">
        <v>0.16251318000000001</v>
      </c>
      <c r="I13" s="33" t="s">
        <v>125</v>
      </c>
      <c r="J13" s="33">
        <v>1.2972549999999999E-2</v>
      </c>
      <c r="K13" s="33" t="s">
        <v>125</v>
      </c>
      <c r="L13" s="33" t="s">
        <v>125</v>
      </c>
      <c r="M13" s="33" t="s">
        <v>125</v>
      </c>
      <c r="N13" s="33">
        <v>0.629531069</v>
      </c>
      <c r="O13" s="32" t="s">
        <v>123</v>
      </c>
      <c r="P13" s="18">
        <v>0.11931311</v>
      </c>
      <c r="Q13" s="41">
        <v>0.54238030999999998</v>
      </c>
    </row>
    <row r="14" spans="2:17" x14ac:dyDescent="0.2">
      <c r="B14" s="17" t="s">
        <v>121</v>
      </c>
      <c r="C14" s="14">
        <v>118</v>
      </c>
      <c r="D14" s="31">
        <v>0.96700410000000003</v>
      </c>
      <c r="E14" s="31">
        <v>3.5473419999999999E-2</v>
      </c>
      <c r="F14" s="33" t="s">
        <v>125</v>
      </c>
      <c r="G14" s="33">
        <v>8.4848800000000002E-3</v>
      </c>
      <c r="H14" s="33">
        <v>5.3159659999999997E-2</v>
      </c>
      <c r="I14" s="33">
        <v>0.3331673</v>
      </c>
      <c r="J14" s="33">
        <v>0.21363119999999999</v>
      </c>
      <c r="K14" s="33">
        <v>0.76328229999999997</v>
      </c>
      <c r="L14" s="33" t="s">
        <v>125</v>
      </c>
      <c r="M14" s="33">
        <v>0.34510109999999999</v>
      </c>
      <c r="N14" s="33">
        <v>5.8488725999999998E-2</v>
      </c>
      <c r="O14" s="33">
        <v>0.23231209999999999</v>
      </c>
      <c r="P14" s="34" t="s">
        <v>123</v>
      </c>
      <c r="Q14" s="41">
        <v>-0.26050991000000001</v>
      </c>
    </row>
    <row r="15" spans="2:17" x14ac:dyDescent="0.2">
      <c r="B15" s="35" t="s">
        <v>122</v>
      </c>
      <c r="C15" s="22">
        <v>118</v>
      </c>
      <c r="D15" s="36">
        <v>2.0131990000000002</v>
      </c>
      <c r="E15" s="36">
        <v>0.38710860000000002</v>
      </c>
      <c r="F15" s="37" t="s">
        <v>125</v>
      </c>
      <c r="G15" s="37" t="s">
        <v>125</v>
      </c>
      <c r="H15" s="37">
        <v>0.85926736000000004</v>
      </c>
      <c r="I15" s="37" t="s">
        <v>125</v>
      </c>
      <c r="J15" s="37">
        <v>0.25397690000000001</v>
      </c>
      <c r="K15" s="37">
        <v>6.1719569999999996E-3</v>
      </c>
      <c r="L15" s="37">
        <v>6.1521145200000002E-2</v>
      </c>
      <c r="M15" s="37" t="s">
        <v>125</v>
      </c>
      <c r="N15" s="37">
        <v>0.70593751289999995</v>
      </c>
      <c r="O15" s="37" t="s">
        <v>125</v>
      </c>
      <c r="P15" s="37">
        <v>4.3842430999999999E-3</v>
      </c>
      <c r="Q15" s="38" t="s">
        <v>123</v>
      </c>
    </row>
    <row r="16" spans="2:17" x14ac:dyDescent="0.2">
      <c r="B16" s="3"/>
      <c r="C16" s="3"/>
      <c r="D16" s="3"/>
      <c r="E16" s="3"/>
    </row>
    <row r="17" spans="2:17" x14ac:dyDescent="0.2">
      <c r="B17" s="3"/>
      <c r="C17" s="3"/>
      <c r="D17" s="3"/>
      <c r="E17" s="3"/>
    </row>
    <row r="18" spans="2:17" x14ac:dyDescent="0.2">
      <c r="B18" s="3"/>
      <c r="C18" s="3"/>
      <c r="D18" s="3"/>
      <c r="E18" s="3"/>
    </row>
    <row r="19" spans="2:17" x14ac:dyDescent="0.2">
      <c r="B19" s="15"/>
      <c r="C19" s="15"/>
      <c r="D19" s="15"/>
      <c r="E19" s="15"/>
      <c r="F19" s="24"/>
      <c r="G19" s="24"/>
      <c r="H19" s="24"/>
    </row>
    <row r="20" spans="2:17" x14ac:dyDescent="0.2">
      <c r="B20" s="25"/>
      <c r="C20" s="25"/>
      <c r="D20" s="25"/>
      <c r="E20" s="25"/>
      <c r="F20" s="14"/>
      <c r="G20" s="14"/>
      <c r="H20" s="14"/>
    </row>
    <row r="21" spans="2:17" x14ac:dyDescent="0.2">
      <c r="B21" s="17"/>
      <c r="C21" s="17"/>
      <c r="D21" s="17"/>
      <c r="E21" s="17"/>
      <c r="F21" s="14"/>
      <c r="G21" s="18"/>
      <c r="H21" s="18"/>
    </row>
    <row r="22" spans="2:17" x14ac:dyDescent="0.2">
      <c r="B22" t="s">
        <v>124</v>
      </c>
      <c r="C22" s="17"/>
      <c r="D22" s="17"/>
      <c r="E22" s="17"/>
      <c r="F22" s="14"/>
      <c r="G22" s="18"/>
      <c r="H22" s="18"/>
    </row>
    <row r="23" spans="2:17" x14ac:dyDescent="0.2">
      <c r="B23" s="25"/>
      <c r="C23" s="25"/>
      <c r="D23" s="25"/>
      <c r="E23" s="25"/>
      <c r="F23" s="14"/>
      <c r="G23" s="18"/>
      <c r="H23" s="18"/>
    </row>
    <row r="24" spans="2:17" x14ac:dyDescent="0.2">
      <c r="B24" s="17"/>
      <c r="C24" s="17"/>
      <c r="D24" s="17"/>
      <c r="E24" s="17"/>
      <c r="F24" s="14"/>
      <c r="G24" s="18"/>
      <c r="H24" s="18"/>
    </row>
    <row r="25" spans="2:17" x14ac:dyDescent="0.2">
      <c r="B25" s="17"/>
      <c r="C25" s="17"/>
      <c r="D25" s="17"/>
      <c r="E25" s="17"/>
      <c r="F25" s="14"/>
      <c r="G25" s="18"/>
      <c r="H25" s="18"/>
    </row>
    <row r="26" spans="2:17" x14ac:dyDescent="0.2">
      <c r="B26" s="25"/>
      <c r="C26" s="25"/>
      <c r="D26" s="25"/>
      <c r="E26" s="25"/>
      <c r="F26" s="14"/>
      <c r="G26" s="18"/>
      <c r="H26" s="18"/>
    </row>
    <row r="27" spans="2:17" x14ac:dyDescent="0.2">
      <c r="B27" s="17"/>
      <c r="C27" s="17"/>
      <c r="D27" s="17"/>
      <c r="E27" s="17"/>
      <c r="F27" s="14"/>
      <c r="G27" s="18"/>
      <c r="H27" s="18"/>
    </row>
    <row r="28" spans="2:17" x14ac:dyDescent="0.2">
      <c r="B28" s="17"/>
      <c r="C28" s="17"/>
      <c r="D28" s="17"/>
      <c r="E28" s="17"/>
      <c r="F28" s="14"/>
      <c r="G28" s="18"/>
      <c r="H28" s="18"/>
    </row>
    <row r="29" spans="2:17" x14ac:dyDescent="0.2">
      <c r="B29" s="25"/>
      <c r="C29" s="25"/>
      <c r="D29" s="25"/>
      <c r="E29" s="25"/>
      <c r="F29" s="14"/>
      <c r="G29" s="18"/>
      <c r="H29" s="18"/>
    </row>
    <row r="30" spans="2:17" x14ac:dyDescent="0.2">
      <c r="B30" s="17"/>
      <c r="C30" s="17"/>
      <c r="D30" s="17"/>
      <c r="E30" s="17"/>
      <c r="F30" s="14"/>
      <c r="G30" s="19"/>
      <c r="H30" s="18"/>
      <c r="I30" s="30"/>
      <c r="J30" s="30"/>
      <c r="K30" s="30"/>
      <c r="L30" s="30"/>
      <c r="M30" s="30"/>
      <c r="N30" s="30"/>
      <c r="O30" s="30"/>
      <c r="P30" s="30"/>
      <c r="Q30" s="30"/>
    </row>
    <row r="31" spans="2:17" x14ac:dyDescent="0.2">
      <c r="B31" s="17"/>
      <c r="C31" s="17"/>
      <c r="D31" s="17"/>
      <c r="E31" s="17"/>
      <c r="F31" s="14"/>
      <c r="G31" s="18"/>
      <c r="H31" s="18"/>
      <c r="I31" s="30"/>
      <c r="J31" s="30"/>
      <c r="K31" s="30"/>
      <c r="L31" s="30"/>
      <c r="M31" s="30"/>
      <c r="N31" s="30"/>
      <c r="O31" s="30"/>
      <c r="P31" s="30"/>
      <c r="Q31" s="30"/>
    </row>
    <row r="32" spans="2:17" x14ac:dyDescent="0.2">
      <c r="B32" s="25"/>
      <c r="C32" s="25"/>
      <c r="D32" s="25"/>
      <c r="E32" s="25"/>
      <c r="F32" s="14"/>
      <c r="G32" s="18"/>
      <c r="H32" s="18"/>
      <c r="I32" s="30"/>
      <c r="J32" s="30"/>
      <c r="K32" s="30"/>
      <c r="L32" s="30"/>
      <c r="M32" s="30"/>
      <c r="N32" s="30"/>
      <c r="O32" s="30"/>
      <c r="P32" s="30"/>
      <c r="Q32" s="30"/>
    </row>
    <row r="33" spans="2:17" x14ac:dyDescent="0.2">
      <c r="B33" s="17"/>
      <c r="C33" s="17"/>
      <c r="D33" s="17"/>
      <c r="E33" s="17"/>
      <c r="F33" s="14"/>
      <c r="G33" s="18"/>
      <c r="H33" s="18"/>
      <c r="I33" s="30"/>
      <c r="J33" s="30"/>
      <c r="K33" s="30"/>
      <c r="L33" s="30"/>
      <c r="M33" s="30"/>
      <c r="N33" s="30"/>
      <c r="O33" s="30"/>
      <c r="P33" s="30"/>
      <c r="Q33" s="30"/>
    </row>
    <row r="34" spans="2:17" x14ac:dyDescent="0.2">
      <c r="B34" s="17"/>
      <c r="C34" s="17"/>
      <c r="D34" s="17"/>
      <c r="E34" s="17"/>
      <c r="F34" s="14"/>
      <c r="G34" s="18"/>
      <c r="H34" s="18"/>
      <c r="I34" s="30"/>
      <c r="J34" s="30"/>
      <c r="K34" s="30"/>
      <c r="L34" s="30"/>
      <c r="M34" s="30"/>
      <c r="N34" s="30"/>
      <c r="O34" s="30"/>
      <c r="P34" s="30"/>
      <c r="Q34" s="30"/>
    </row>
    <row r="35" spans="2:17" x14ac:dyDescent="0.2">
      <c r="B35" s="25"/>
      <c r="C35" s="25"/>
      <c r="D35" s="25"/>
      <c r="E35" s="25"/>
      <c r="F35" s="14"/>
      <c r="G35" s="18"/>
      <c r="H35" s="18"/>
      <c r="I35" s="30"/>
      <c r="J35" s="30"/>
      <c r="K35" s="30"/>
      <c r="L35" s="30"/>
      <c r="M35" s="30"/>
      <c r="N35" s="30"/>
      <c r="O35" s="30"/>
      <c r="P35" s="30"/>
      <c r="Q35" s="30"/>
    </row>
    <row r="36" spans="2:17" x14ac:dyDescent="0.2">
      <c r="B36" s="20"/>
      <c r="C36" s="20"/>
      <c r="D36" s="20"/>
      <c r="E36" s="20"/>
      <c r="F36" s="14"/>
      <c r="G36" s="19"/>
      <c r="H36" s="18"/>
      <c r="I36" s="30"/>
      <c r="J36" s="30"/>
      <c r="K36" s="30"/>
      <c r="L36" s="30"/>
      <c r="M36" s="30"/>
      <c r="N36" s="30"/>
      <c r="O36" s="30"/>
      <c r="P36" s="30"/>
      <c r="Q36" s="30"/>
    </row>
    <row r="37" spans="2:17" x14ac:dyDescent="0.2">
      <c r="B37" s="21"/>
      <c r="C37" s="21"/>
      <c r="D37" s="21"/>
      <c r="E37" s="21"/>
      <c r="F37" s="22"/>
      <c r="G37" s="23"/>
      <c r="H37" s="23"/>
      <c r="I37" s="30"/>
      <c r="J37" s="30"/>
      <c r="K37" s="30"/>
      <c r="L37" s="30"/>
      <c r="M37" s="30"/>
      <c r="N37" s="30"/>
      <c r="O37" s="30"/>
      <c r="P37" s="30"/>
      <c r="Q37" s="30"/>
    </row>
    <row r="38" spans="2:17" x14ac:dyDescent="0.2">
      <c r="B38" s="3"/>
      <c r="C38" s="3"/>
      <c r="D38" s="3"/>
      <c r="E38" s="3"/>
      <c r="F38" s="30"/>
      <c r="G38" s="30"/>
      <c r="H38" s="30"/>
      <c r="I38" s="30"/>
      <c r="J38" s="30"/>
      <c r="K38" s="30"/>
      <c r="L38" s="30"/>
      <c r="M38" s="30"/>
      <c r="N38" s="30"/>
      <c r="O38" s="30"/>
      <c r="P38" s="30"/>
      <c r="Q38" s="30"/>
    </row>
    <row r="39" spans="2:17" x14ac:dyDescent="0.2">
      <c r="B39" s="3"/>
      <c r="C39" s="3"/>
      <c r="D39" s="3"/>
      <c r="E39" s="3"/>
      <c r="F39" s="30"/>
      <c r="G39" s="30"/>
      <c r="H39" s="30"/>
      <c r="I39" s="30"/>
      <c r="J39" s="30"/>
      <c r="K39" s="30"/>
      <c r="L39" s="30"/>
      <c r="M39" s="30"/>
      <c r="N39" s="30"/>
      <c r="O39" s="30"/>
      <c r="P39" s="30"/>
      <c r="Q39" s="30"/>
    </row>
    <row r="40" spans="2:17" x14ac:dyDescent="0.2">
      <c r="B40" s="3"/>
      <c r="C40" s="3"/>
      <c r="D40" s="3"/>
      <c r="E40" s="3"/>
      <c r="F40" s="30"/>
      <c r="G40" s="30"/>
      <c r="H40" s="30"/>
      <c r="I40" s="30"/>
      <c r="J40" s="30"/>
      <c r="K40" s="30"/>
      <c r="L40" s="30"/>
      <c r="M40" s="30"/>
      <c r="N40" s="30"/>
      <c r="O40" s="30"/>
      <c r="P40" s="30"/>
      <c r="Q40" s="30"/>
    </row>
    <row r="41" spans="2:17" x14ac:dyDescent="0.2">
      <c r="B41" s="3"/>
      <c r="C41" s="3"/>
      <c r="D41" s="3"/>
      <c r="E41" s="3"/>
      <c r="F41" s="30"/>
      <c r="G41" s="30"/>
      <c r="H41" s="30"/>
      <c r="I41" s="30"/>
      <c r="J41" s="30"/>
      <c r="K41" s="30"/>
      <c r="L41" s="30"/>
      <c r="M41" s="30"/>
      <c r="N41" s="30"/>
      <c r="O41" s="30"/>
      <c r="P41" s="30"/>
      <c r="Q41" s="30"/>
    </row>
    <row r="42" spans="2:17" x14ac:dyDescent="0.2">
      <c r="B42" s="3"/>
      <c r="C42" s="3"/>
      <c r="D42" s="3"/>
      <c r="E42" s="3"/>
    </row>
    <row r="43" spans="2:17" x14ac:dyDescent="0.2">
      <c r="B43" s="3"/>
      <c r="C43" s="3"/>
      <c r="D43" s="3"/>
      <c r="E43" s="3"/>
    </row>
    <row r="44" spans="2:17" x14ac:dyDescent="0.2">
      <c r="B44" s="3"/>
      <c r="C44" s="3"/>
      <c r="D44" s="3"/>
      <c r="E44" s="3"/>
    </row>
    <row r="45" spans="2:17" x14ac:dyDescent="0.2">
      <c r="B45" s="3"/>
      <c r="C45" s="3"/>
      <c r="D45" s="3"/>
      <c r="E45" s="3"/>
    </row>
    <row r="46" spans="2:17" x14ac:dyDescent="0.2">
      <c r="B46" s="3"/>
      <c r="C46" s="3"/>
      <c r="D46" s="3"/>
      <c r="E46" s="3"/>
    </row>
    <row r="47" spans="2:17" x14ac:dyDescent="0.2">
      <c r="B47" s="3"/>
      <c r="C47" s="3"/>
      <c r="D47" s="3"/>
      <c r="E47" s="3"/>
    </row>
    <row r="48" spans="2:17" x14ac:dyDescent="0.2">
      <c r="B48" s="3"/>
      <c r="C48" s="3"/>
      <c r="D48" s="3"/>
      <c r="E48" s="3"/>
    </row>
    <row r="49" spans="2:5" x14ac:dyDescent="0.2">
      <c r="B49" s="3"/>
      <c r="C49" s="3"/>
      <c r="D49" s="3"/>
      <c r="E49" s="3"/>
    </row>
    <row r="50" spans="2:5" x14ac:dyDescent="0.2">
      <c r="B50" s="3"/>
      <c r="C50" s="3"/>
      <c r="D50" s="3"/>
      <c r="E50" s="3"/>
    </row>
    <row r="51" spans="2:5" x14ac:dyDescent="0.2">
      <c r="B51" s="3"/>
      <c r="C51" s="3"/>
      <c r="D51" s="3"/>
      <c r="E51" s="3"/>
    </row>
    <row r="52" spans="2:5" x14ac:dyDescent="0.2">
      <c r="B52" s="3"/>
      <c r="C52" s="3"/>
      <c r="D52" s="3"/>
      <c r="E52" s="3"/>
    </row>
    <row r="53" spans="2:5" x14ac:dyDescent="0.2">
      <c r="B53" s="3"/>
      <c r="C53" s="3"/>
      <c r="D53" s="3"/>
      <c r="E53" s="3"/>
    </row>
    <row r="54" spans="2:5" x14ac:dyDescent="0.2">
      <c r="B54" s="3"/>
      <c r="C54" s="3"/>
      <c r="D54" s="3"/>
      <c r="E54" s="3"/>
    </row>
    <row r="55" spans="2:5" x14ac:dyDescent="0.2">
      <c r="B55" s="3"/>
      <c r="C55" s="3"/>
      <c r="D55" s="3"/>
      <c r="E55" s="3"/>
    </row>
    <row r="56" spans="2:5" x14ac:dyDescent="0.2">
      <c r="B56" s="3"/>
      <c r="C56" s="3"/>
      <c r="D56" s="3"/>
      <c r="E56" s="3"/>
    </row>
    <row r="57" spans="2:5" x14ac:dyDescent="0.2">
      <c r="B57" s="3"/>
      <c r="C57" s="3"/>
      <c r="D57" s="3"/>
      <c r="E57" s="3"/>
    </row>
    <row r="58" spans="2:5" x14ac:dyDescent="0.2">
      <c r="B58" s="3"/>
      <c r="C58" s="3"/>
      <c r="D58" s="3"/>
      <c r="E58" s="3"/>
    </row>
    <row r="59" spans="2:5" x14ac:dyDescent="0.2">
      <c r="B59" s="3"/>
      <c r="C59" s="3"/>
      <c r="D59" s="3"/>
      <c r="E59" s="3"/>
    </row>
    <row r="60" spans="2:5" x14ac:dyDescent="0.2">
      <c r="B60" s="3"/>
      <c r="C60" s="3"/>
      <c r="D60" s="3"/>
      <c r="E60" s="3"/>
    </row>
    <row r="61" spans="2:5" x14ac:dyDescent="0.2">
      <c r="B61" s="3"/>
      <c r="C61" s="3"/>
      <c r="D61" s="3"/>
      <c r="E61" s="3"/>
    </row>
    <row r="62" spans="2:5" x14ac:dyDescent="0.2">
      <c r="B62" s="3"/>
      <c r="C62" s="3"/>
      <c r="D62" s="3"/>
      <c r="E62" s="3"/>
    </row>
    <row r="63" spans="2:5" x14ac:dyDescent="0.2">
      <c r="B63" s="3"/>
      <c r="C63" s="3"/>
      <c r="D63" s="3"/>
      <c r="E63" s="3"/>
    </row>
    <row r="64" spans="2:5" x14ac:dyDescent="0.2">
      <c r="B64" s="3"/>
      <c r="C64" s="3"/>
      <c r="D64" s="3"/>
      <c r="E64" s="3"/>
    </row>
    <row r="65" spans="2:7" x14ac:dyDescent="0.2">
      <c r="B65" s="3"/>
      <c r="C65" s="3"/>
      <c r="D65" s="3"/>
      <c r="E65" s="3"/>
    </row>
    <row r="66" spans="2:7" x14ac:dyDescent="0.2">
      <c r="B66" s="3"/>
      <c r="C66" s="3"/>
      <c r="D66" s="3"/>
      <c r="E66" s="3"/>
    </row>
    <row r="67" spans="2:7" x14ac:dyDescent="0.2">
      <c r="B67" s="3"/>
      <c r="C67" s="3"/>
      <c r="D67" s="3"/>
      <c r="E67" s="3"/>
    </row>
    <row r="68" spans="2:7" x14ac:dyDescent="0.2">
      <c r="B68" s="3"/>
      <c r="C68" s="3"/>
      <c r="D68" s="3"/>
      <c r="E68" s="3"/>
    </row>
    <row r="69" spans="2:7" x14ac:dyDescent="0.2">
      <c r="B69" s="3"/>
      <c r="C69" s="3"/>
      <c r="D69" s="3"/>
      <c r="E69" s="3"/>
    </row>
    <row r="70" spans="2:7" x14ac:dyDescent="0.2">
      <c r="B70" s="3"/>
      <c r="C70" s="3"/>
      <c r="D70" s="3"/>
      <c r="E70" s="3"/>
    </row>
    <row r="71" spans="2:7" x14ac:dyDescent="0.2">
      <c r="B71" s="3"/>
      <c r="C71" s="3"/>
      <c r="D71" s="3"/>
      <c r="E71" s="3"/>
    </row>
    <row r="72" spans="2:7" x14ac:dyDescent="0.2">
      <c r="B72" s="3"/>
      <c r="C72" s="3"/>
      <c r="D72" s="3"/>
      <c r="E72" s="3"/>
    </row>
    <row r="73" spans="2:7" x14ac:dyDescent="0.2">
      <c r="B73" s="3"/>
      <c r="C73" s="3"/>
      <c r="D73" s="3"/>
      <c r="E73" s="3"/>
    </row>
    <row r="74" spans="2:7" x14ac:dyDescent="0.2">
      <c r="B74" s="3"/>
      <c r="C74" s="3"/>
      <c r="D74" s="3"/>
      <c r="E74" s="3"/>
    </row>
    <row r="75" spans="2:7" x14ac:dyDescent="0.2">
      <c r="B75" s="3"/>
      <c r="C75" s="3"/>
      <c r="D75" s="3"/>
      <c r="E75" s="3"/>
      <c r="G75" s="26"/>
    </row>
    <row r="76" spans="2:7" x14ac:dyDescent="0.2">
      <c r="B76" s="3"/>
      <c r="C76" s="3"/>
      <c r="D76" s="3"/>
      <c r="E76" s="3"/>
      <c r="F76" s="26"/>
    </row>
    <row r="77" spans="2:7" x14ac:dyDescent="0.2">
      <c r="B77" s="3"/>
      <c r="C77" s="3"/>
      <c r="D77" s="3"/>
      <c r="E77" s="3"/>
      <c r="F77" s="26"/>
      <c r="G77" s="26"/>
    </row>
    <row r="78" spans="2:7" x14ac:dyDescent="0.2">
      <c r="B78" s="3"/>
      <c r="C78" s="3"/>
      <c r="D78" s="3"/>
      <c r="E78" s="3"/>
      <c r="F78" s="26"/>
      <c r="G78" s="26"/>
    </row>
    <row r="79" spans="2:7" x14ac:dyDescent="0.2">
      <c r="B79" s="3"/>
      <c r="C79" s="3"/>
      <c r="D79" s="3"/>
      <c r="E79" s="3"/>
      <c r="F79" s="26"/>
      <c r="G79" s="26"/>
    </row>
    <row r="80" spans="2:7" x14ac:dyDescent="0.2">
      <c r="B80" s="3"/>
      <c r="C80" s="3"/>
      <c r="D80" s="3"/>
      <c r="E80" s="3"/>
      <c r="F80" s="26"/>
      <c r="G80" s="26"/>
    </row>
    <row r="81" spans="2:7" x14ac:dyDescent="0.2">
      <c r="B81" s="3"/>
      <c r="C81" s="3"/>
      <c r="D81" s="3"/>
      <c r="E81" s="3"/>
      <c r="F81" s="26"/>
      <c r="G81" s="26"/>
    </row>
    <row r="82" spans="2:7" x14ac:dyDescent="0.2">
      <c r="B82" s="3"/>
      <c r="C82" s="3"/>
      <c r="D82" s="3"/>
      <c r="E82" s="3"/>
      <c r="F82" s="26"/>
      <c r="G82" s="26"/>
    </row>
    <row r="83" spans="2:7" x14ac:dyDescent="0.2">
      <c r="B83" s="3"/>
      <c r="C83" s="3"/>
      <c r="D83" s="3"/>
      <c r="E83" s="3"/>
      <c r="F83" s="26"/>
      <c r="G83" s="26"/>
    </row>
    <row r="84" spans="2:7" x14ac:dyDescent="0.2">
      <c r="B84" s="3"/>
      <c r="C84" s="3"/>
      <c r="D84" s="3"/>
      <c r="E84" s="3"/>
      <c r="F84" s="26"/>
      <c r="G84" s="26"/>
    </row>
    <row r="85" spans="2:7" x14ac:dyDescent="0.2">
      <c r="B85" s="3"/>
      <c r="C85" s="3"/>
      <c r="D85" s="3"/>
      <c r="E85" s="3"/>
      <c r="F85" s="26"/>
      <c r="G85" s="26"/>
    </row>
    <row r="86" spans="2:7" x14ac:dyDescent="0.2">
      <c r="B86" s="3"/>
      <c r="C86" s="3"/>
      <c r="D86" s="3"/>
      <c r="E86" s="3"/>
      <c r="F86" s="26"/>
      <c r="G86" s="26"/>
    </row>
    <row r="87" spans="2:7" x14ac:dyDescent="0.2">
      <c r="B87" s="3"/>
      <c r="C87" s="3"/>
      <c r="D87" s="3"/>
      <c r="E87" s="3"/>
      <c r="F87" s="26"/>
      <c r="G87" s="26"/>
    </row>
    <row r="88" spans="2:7" x14ac:dyDescent="0.2">
      <c r="B88" s="3"/>
      <c r="C88" s="3"/>
      <c r="D88" s="3"/>
      <c r="E88" s="3"/>
      <c r="F88" s="26"/>
      <c r="G88" s="26"/>
    </row>
    <row r="89" spans="2:7" x14ac:dyDescent="0.2">
      <c r="B89" s="3"/>
      <c r="C89" s="3"/>
      <c r="D89" s="3"/>
      <c r="E89" s="3"/>
      <c r="F89" s="26"/>
      <c r="G89" s="26"/>
    </row>
    <row r="90" spans="2:7" x14ac:dyDescent="0.2">
      <c r="B90" s="3"/>
      <c r="C90" s="3"/>
      <c r="D90" s="3"/>
      <c r="E90" s="3"/>
      <c r="F90" s="26"/>
      <c r="G90" s="26"/>
    </row>
    <row r="91" spans="2:7" x14ac:dyDescent="0.2">
      <c r="B91" s="3"/>
      <c r="C91" s="3"/>
      <c r="D91" s="3"/>
      <c r="E91" s="3"/>
      <c r="F91" s="26"/>
      <c r="G91" s="26"/>
    </row>
    <row r="92" spans="2:7" x14ac:dyDescent="0.2">
      <c r="B92" s="3"/>
      <c r="C92" s="3"/>
      <c r="D92" s="3"/>
      <c r="E92" s="3"/>
    </row>
    <row r="93" spans="2:7" x14ac:dyDescent="0.2">
      <c r="B93" s="3"/>
      <c r="C93" s="3"/>
      <c r="D93" s="3"/>
      <c r="E93" s="3"/>
      <c r="F93" s="26"/>
      <c r="G93" s="26"/>
    </row>
    <row r="94" spans="2:7" x14ac:dyDescent="0.2">
      <c r="B94" s="3"/>
      <c r="C94" s="3"/>
      <c r="D94" s="3"/>
      <c r="E94" s="3"/>
      <c r="F94" s="26"/>
      <c r="G94" s="26"/>
    </row>
    <row r="95" spans="2:7" x14ac:dyDescent="0.2">
      <c r="B95" s="3"/>
      <c r="C95" s="3"/>
      <c r="D95" s="3"/>
      <c r="E95" s="3"/>
      <c r="F95" s="26"/>
      <c r="G95" s="26"/>
    </row>
    <row r="96" spans="2:7" x14ac:dyDescent="0.2">
      <c r="B96" s="3"/>
      <c r="C96" s="3"/>
      <c r="D96" s="3"/>
      <c r="E96" s="3"/>
      <c r="F96" s="26"/>
      <c r="G96" s="26"/>
    </row>
    <row r="97" spans="2:10" x14ac:dyDescent="0.2">
      <c r="B97" s="3"/>
      <c r="C97" s="3"/>
      <c r="D97" s="3"/>
      <c r="E97" s="3"/>
      <c r="G97" s="26"/>
    </row>
    <row r="98" spans="2:10" x14ac:dyDescent="0.2">
      <c r="B98" s="3"/>
      <c r="C98" s="3"/>
      <c r="D98" s="3"/>
      <c r="E98" s="3"/>
      <c r="F98" s="26"/>
    </row>
    <row r="99" spans="2:10" x14ac:dyDescent="0.2">
      <c r="B99" s="3"/>
      <c r="C99" s="3"/>
      <c r="D99" s="3"/>
      <c r="E99" s="3"/>
      <c r="F99" s="26"/>
      <c r="G99" s="26"/>
    </row>
    <row r="100" spans="2:10" x14ac:dyDescent="0.2">
      <c r="B100" s="3"/>
      <c r="C100" s="3"/>
      <c r="D100" s="3"/>
      <c r="E100" s="3"/>
      <c r="F100" s="26"/>
      <c r="G100" s="26"/>
    </row>
    <row r="101" spans="2:10" x14ac:dyDescent="0.2">
      <c r="B101" s="3"/>
      <c r="C101" s="3"/>
      <c r="D101" s="3"/>
      <c r="E101" s="3"/>
      <c r="F101" s="26"/>
      <c r="G101" s="26"/>
    </row>
    <row r="102" spans="2:10" x14ac:dyDescent="0.2">
      <c r="B102" s="3"/>
      <c r="C102" s="3"/>
      <c r="D102" s="3"/>
      <c r="E102" s="3"/>
      <c r="F102" s="26"/>
      <c r="G102" s="26"/>
    </row>
    <row r="103" spans="2:10" x14ac:dyDescent="0.2">
      <c r="B103" s="3"/>
      <c r="C103" s="3"/>
      <c r="D103" s="3"/>
      <c r="E103" s="3"/>
      <c r="F103" s="26"/>
      <c r="G103" s="26"/>
    </row>
    <row r="104" spans="2:10" x14ac:dyDescent="0.2">
      <c r="B104" s="3"/>
      <c r="C104" s="3"/>
      <c r="D104" s="3"/>
      <c r="E104" s="3"/>
      <c r="F104" s="26"/>
      <c r="G104" s="26"/>
    </row>
    <row r="105" spans="2:10" x14ac:dyDescent="0.2">
      <c r="B105" s="3"/>
      <c r="C105" s="3"/>
      <c r="D105" s="3"/>
      <c r="E105" s="3"/>
      <c r="F105" s="26"/>
      <c r="G105" s="26"/>
    </row>
    <row r="106" spans="2:10" x14ac:dyDescent="0.2">
      <c r="B106" s="3"/>
      <c r="C106" s="3"/>
      <c r="D106" s="3"/>
      <c r="E106" s="3"/>
      <c r="F106" s="26"/>
      <c r="G106" s="26"/>
    </row>
    <row r="107" spans="2:10" x14ac:dyDescent="0.2">
      <c r="B107" s="3"/>
      <c r="C107" s="3"/>
      <c r="D107" s="3"/>
      <c r="E107" s="3"/>
      <c r="F107" s="26"/>
      <c r="G107" s="26"/>
    </row>
    <row r="108" spans="2:10" x14ac:dyDescent="0.2">
      <c r="B108" s="3"/>
      <c r="C108" s="3"/>
      <c r="D108" s="3"/>
      <c r="E108" s="3"/>
      <c r="F108" s="26"/>
      <c r="G108" s="26"/>
    </row>
    <row r="109" spans="2:10" x14ac:dyDescent="0.2">
      <c r="B109" s="3"/>
      <c r="C109" s="3"/>
      <c r="D109" s="3"/>
      <c r="E109" s="3"/>
      <c r="F109" s="26"/>
      <c r="G109" s="26"/>
    </row>
    <row r="110" spans="2:10" x14ac:dyDescent="0.2">
      <c r="B110" s="3"/>
      <c r="C110" s="3"/>
      <c r="D110" s="3"/>
      <c r="E110" s="3"/>
    </row>
    <row r="111" spans="2:10" x14ac:dyDescent="0.2">
      <c r="B111" s="3"/>
      <c r="C111" s="3"/>
      <c r="D111" s="3"/>
      <c r="E111" s="3"/>
      <c r="G111" s="26"/>
      <c r="J111" s="26"/>
    </row>
    <row r="112" spans="2:10" x14ac:dyDescent="0.2">
      <c r="B112" s="3"/>
      <c r="C112" s="3"/>
      <c r="D112" s="3"/>
      <c r="E112" s="3"/>
      <c r="G112" s="26"/>
      <c r="J112" s="26"/>
    </row>
    <row r="113" spans="2:10" x14ac:dyDescent="0.2">
      <c r="B113" s="3"/>
      <c r="C113" s="3"/>
      <c r="D113" s="3"/>
      <c r="E113" s="3"/>
      <c r="G113" s="26"/>
      <c r="J113" s="26"/>
    </row>
    <row r="114" spans="2:10" x14ac:dyDescent="0.2">
      <c r="B114" s="3"/>
      <c r="C114" s="3"/>
      <c r="D114" s="3"/>
      <c r="E114" s="3"/>
      <c r="G114" s="26"/>
      <c r="J114" s="26"/>
    </row>
    <row r="115" spans="2:10" x14ac:dyDescent="0.2">
      <c r="B115" s="3"/>
      <c r="C115" s="3"/>
      <c r="D115" s="3"/>
      <c r="E115" s="3"/>
      <c r="G115" s="26"/>
      <c r="J115" s="26"/>
    </row>
    <row r="116" spans="2:10" x14ac:dyDescent="0.2">
      <c r="B116" s="3"/>
      <c r="C116" s="3"/>
      <c r="D116" s="3"/>
      <c r="E116" s="3"/>
      <c r="G116" s="26"/>
      <c r="J116" s="26"/>
    </row>
    <row r="117" spans="2:10" x14ac:dyDescent="0.2">
      <c r="B117" s="3"/>
      <c r="C117" s="3"/>
      <c r="D117" s="3"/>
      <c r="E117" s="3"/>
      <c r="G117" s="26"/>
      <c r="J117" s="26"/>
    </row>
    <row r="118" spans="2:10" x14ac:dyDescent="0.2">
      <c r="B118" s="3"/>
      <c r="C118" s="3"/>
      <c r="D118" s="3"/>
      <c r="E118" s="3"/>
      <c r="G118" s="26"/>
      <c r="J118" s="26"/>
    </row>
    <row r="119" spans="2:10" x14ac:dyDescent="0.2">
      <c r="B119" s="3"/>
      <c r="C119" s="3"/>
      <c r="D119" s="3"/>
      <c r="E119" s="3"/>
      <c r="G119" s="26"/>
      <c r="J119" s="26"/>
    </row>
    <row r="120" spans="2:10" x14ac:dyDescent="0.2">
      <c r="B120" s="3"/>
      <c r="C120" s="3"/>
      <c r="D120" s="3"/>
      <c r="E120" s="3"/>
      <c r="G120" s="26"/>
      <c r="J120" s="26"/>
    </row>
    <row r="121" spans="2:10" x14ac:dyDescent="0.2">
      <c r="B121" s="3"/>
      <c r="C121" s="3"/>
      <c r="D121" s="3"/>
      <c r="E121" s="3"/>
      <c r="J121" s="26"/>
    </row>
    <row r="122" spans="2:10" x14ac:dyDescent="0.2">
      <c r="B122" s="3"/>
      <c r="C122" s="3"/>
      <c r="D122" s="3"/>
      <c r="E122" s="3"/>
      <c r="G122" s="26"/>
      <c r="J122" s="26"/>
    </row>
    <row r="123" spans="2:10" x14ac:dyDescent="0.2">
      <c r="B123" s="3"/>
      <c r="C123" s="3"/>
      <c r="D123" s="3"/>
      <c r="E123" s="3"/>
      <c r="G123" s="26"/>
      <c r="J123" s="26"/>
    </row>
    <row r="124" spans="2:10" x14ac:dyDescent="0.2">
      <c r="B124" s="3"/>
      <c r="C124" s="3"/>
      <c r="D124" s="3"/>
      <c r="E124" s="3"/>
      <c r="G124" s="26"/>
    </row>
    <row r="125" spans="2:10" x14ac:dyDescent="0.2">
      <c r="B125" s="3"/>
      <c r="C125" s="3"/>
      <c r="D125" s="3"/>
      <c r="E125" s="3"/>
      <c r="G125" s="26"/>
      <c r="J125" s="26"/>
    </row>
    <row r="126" spans="2:10" x14ac:dyDescent="0.2">
      <c r="B126" s="3"/>
      <c r="C126" s="3"/>
      <c r="D126" s="3"/>
      <c r="E126" s="3"/>
      <c r="G126" s="26"/>
      <c r="J126" s="26"/>
    </row>
    <row r="127" spans="2:10" x14ac:dyDescent="0.2">
      <c r="B127" s="3"/>
      <c r="C127" s="3"/>
      <c r="D127" s="3"/>
      <c r="E127" s="3"/>
      <c r="G127" s="26"/>
      <c r="J127" s="26"/>
    </row>
    <row r="128" spans="2:10" x14ac:dyDescent="0.2">
      <c r="B128" s="3"/>
      <c r="C128" s="3"/>
      <c r="D128" s="3"/>
      <c r="E128" s="3"/>
    </row>
    <row r="129" spans="2:7" x14ac:dyDescent="0.2">
      <c r="B129" s="3"/>
      <c r="C129" s="3"/>
      <c r="D129" s="3"/>
      <c r="E129" s="3"/>
      <c r="G129" s="26"/>
    </row>
    <row r="130" spans="2:7" x14ac:dyDescent="0.2">
      <c r="B130" s="3"/>
      <c r="C130" s="3"/>
      <c r="D130" s="3"/>
      <c r="E130" s="3"/>
      <c r="G130" s="26"/>
    </row>
    <row r="131" spans="2:7" x14ac:dyDescent="0.2">
      <c r="B131" s="3"/>
      <c r="C131" s="3"/>
      <c r="D131" s="3"/>
      <c r="E131" s="3"/>
      <c r="G131" s="26"/>
    </row>
    <row r="132" spans="2:7" x14ac:dyDescent="0.2">
      <c r="B132" s="3"/>
      <c r="C132" s="3"/>
      <c r="D132" s="3"/>
      <c r="E132" s="3"/>
      <c r="G132" s="26"/>
    </row>
    <row r="133" spans="2:7" x14ac:dyDescent="0.2">
      <c r="B133" s="3"/>
      <c r="C133" s="3"/>
      <c r="D133" s="3"/>
      <c r="E133" s="3"/>
      <c r="G133" s="26"/>
    </row>
    <row r="134" spans="2:7" x14ac:dyDescent="0.2">
      <c r="B134" s="3"/>
      <c r="C134" s="3"/>
      <c r="D134" s="3"/>
      <c r="E134" s="3"/>
      <c r="G134" s="26"/>
    </row>
    <row r="135" spans="2:7" x14ac:dyDescent="0.2">
      <c r="B135" s="3"/>
      <c r="C135" s="3"/>
      <c r="D135" s="3"/>
      <c r="E135" s="3"/>
      <c r="G135" s="26"/>
    </row>
    <row r="136" spans="2:7" x14ac:dyDescent="0.2">
      <c r="B136" s="3"/>
      <c r="C136" s="3"/>
      <c r="D136" s="3"/>
      <c r="E136" s="3"/>
      <c r="G136" s="26"/>
    </row>
    <row r="137" spans="2:7" x14ac:dyDescent="0.2">
      <c r="B137" s="3"/>
      <c r="C137" s="3"/>
      <c r="D137" s="3"/>
      <c r="E137" s="3"/>
      <c r="G137" s="26"/>
    </row>
    <row r="138" spans="2:7" x14ac:dyDescent="0.2">
      <c r="B138" s="3"/>
      <c r="C138" s="3"/>
      <c r="D138" s="3"/>
      <c r="E138" s="3"/>
      <c r="G138" s="26"/>
    </row>
    <row r="139" spans="2:7" x14ac:dyDescent="0.2">
      <c r="B139" s="3"/>
      <c r="C139" s="3"/>
      <c r="D139" s="3"/>
      <c r="E139" s="3"/>
      <c r="G139" s="26"/>
    </row>
    <row r="140" spans="2:7" x14ac:dyDescent="0.2">
      <c r="B140" s="3"/>
      <c r="C140" s="3"/>
      <c r="D140" s="3"/>
      <c r="E140" s="3"/>
      <c r="G140" s="26"/>
    </row>
    <row r="141" spans="2:7" x14ac:dyDescent="0.2">
      <c r="B141" s="3"/>
      <c r="C141" s="3"/>
      <c r="D141" s="3"/>
      <c r="E141" s="3"/>
      <c r="G141" s="26"/>
    </row>
    <row r="142" spans="2:7" x14ac:dyDescent="0.2">
      <c r="B142" s="3"/>
      <c r="C142" s="3"/>
      <c r="D142" s="3"/>
      <c r="E142" s="3"/>
      <c r="G142" s="26"/>
    </row>
    <row r="143" spans="2:7" x14ac:dyDescent="0.2">
      <c r="B143" s="3"/>
      <c r="C143" s="3"/>
      <c r="D143" s="3"/>
      <c r="E143" s="3"/>
      <c r="G143" s="26"/>
    </row>
    <row r="144" spans="2:7" x14ac:dyDescent="0.2">
      <c r="B144" s="3"/>
      <c r="C144" s="3"/>
      <c r="D144" s="3"/>
      <c r="E144" s="3"/>
      <c r="G144" s="26"/>
    </row>
    <row r="145" spans="2:5" x14ac:dyDescent="0.2">
      <c r="B145" s="3"/>
      <c r="C145" s="3"/>
      <c r="D145" s="3"/>
      <c r="E14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745BD-13E2-4948-A4C1-7143C9916EEC}">
  <dimension ref="B3:AA142"/>
  <sheetViews>
    <sheetView tabSelected="1" topLeftCell="A27" zoomScale="120" zoomScaleNormal="120" workbookViewId="0">
      <selection activeCell="B46" sqref="B46:D51"/>
    </sheetView>
  </sheetViews>
  <sheetFormatPr baseColWidth="10" defaultRowHeight="16" x14ac:dyDescent="0.2"/>
  <cols>
    <col min="2" max="2" width="47.5" customWidth="1"/>
    <col min="3" max="4" width="7.6640625" customWidth="1"/>
    <col min="5" max="7" width="7.1640625" customWidth="1"/>
    <col min="8" max="8" width="9" customWidth="1"/>
    <col min="9" max="9" width="22.83203125" customWidth="1"/>
    <col min="12" max="12" width="27.6640625" customWidth="1"/>
    <col min="16" max="16" width="7.1640625" customWidth="1"/>
    <col min="17" max="17" width="16.33203125" customWidth="1"/>
    <col min="19" max="19" width="15.83203125" customWidth="1"/>
    <col min="20" max="20" width="0.1640625" customWidth="1"/>
    <col min="21" max="21" width="54.1640625" customWidth="1"/>
    <col min="22" max="22" width="7.33203125" customWidth="1"/>
    <col min="23" max="23" width="8.83203125" customWidth="1"/>
    <col min="24" max="24" width="7.83203125" customWidth="1"/>
    <col min="25" max="25" width="8.1640625" customWidth="1"/>
    <col min="26" max="26" width="10.83203125" customWidth="1"/>
    <col min="27" max="27" width="11.5" customWidth="1"/>
  </cols>
  <sheetData>
    <row r="3" spans="2:27" x14ac:dyDescent="0.2">
      <c r="B3" s="1"/>
      <c r="C3" s="2"/>
      <c r="D3" s="2"/>
    </row>
    <row r="4" spans="2:27" x14ac:dyDescent="0.2">
      <c r="B4" s="1"/>
      <c r="C4" s="2"/>
      <c r="D4" s="2"/>
      <c r="P4" s="3"/>
    </row>
    <row r="5" spans="2:27" x14ac:dyDescent="0.2">
      <c r="B5" s="1"/>
      <c r="C5" s="2"/>
      <c r="D5" s="2"/>
      <c r="P5" s="3"/>
    </row>
    <row r="6" spans="2:27" x14ac:dyDescent="0.2">
      <c r="B6" s="1"/>
      <c r="C6" s="2"/>
      <c r="D6" s="2"/>
      <c r="P6" s="3"/>
    </row>
    <row r="7" spans="2:27" x14ac:dyDescent="0.2">
      <c r="B7" s="3" t="s">
        <v>126</v>
      </c>
      <c r="C7" s="2"/>
      <c r="D7" s="2"/>
      <c r="P7" s="3"/>
    </row>
    <row r="8" spans="2:27" x14ac:dyDescent="0.2">
      <c r="B8" s="3" t="s">
        <v>152</v>
      </c>
      <c r="C8" s="2"/>
      <c r="D8" s="2"/>
      <c r="P8" s="3"/>
    </row>
    <row r="9" spans="2:27" x14ac:dyDescent="0.2">
      <c r="B9" s="3" t="s">
        <v>127</v>
      </c>
      <c r="C9" s="2"/>
      <c r="D9" s="2"/>
      <c r="L9" s="3"/>
      <c r="P9" s="3"/>
      <c r="U9" s="82" t="s">
        <v>356</v>
      </c>
    </row>
    <row r="10" spans="2:27" x14ac:dyDescent="0.2">
      <c r="B10" s="3" t="s">
        <v>153</v>
      </c>
      <c r="C10" s="2"/>
      <c r="D10" s="2"/>
      <c r="P10" s="3"/>
    </row>
    <row r="11" spans="2:27" x14ac:dyDescent="0.2">
      <c r="C11" s="2"/>
      <c r="D11" s="2"/>
      <c r="L11" s="3"/>
      <c r="P11" s="3"/>
      <c r="U11" t="s">
        <v>197</v>
      </c>
      <c r="V11" t="s">
        <v>207</v>
      </c>
      <c r="W11" t="s">
        <v>198</v>
      </c>
      <c r="X11" t="s">
        <v>169</v>
      </c>
      <c r="Y11" t="s">
        <v>137</v>
      </c>
      <c r="Z11" t="s">
        <v>199</v>
      </c>
      <c r="AA11" t="s">
        <v>200</v>
      </c>
    </row>
    <row r="12" spans="2:27" x14ac:dyDescent="0.2">
      <c r="B12" s="3" t="s">
        <v>292</v>
      </c>
      <c r="C12" s="2"/>
      <c r="D12" s="2"/>
      <c r="L12" s="3"/>
      <c r="U12" t="s">
        <v>201</v>
      </c>
      <c r="V12">
        <v>1</v>
      </c>
      <c r="W12" s="30">
        <v>-0.21099999999999999</v>
      </c>
      <c r="X12" s="30">
        <v>8.1899999999999994E-3</v>
      </c>
      <c r="Y12">
        <v>112</v>
      </c>
      <c r="Z12" s="30">
        <v>-0.22700000000000001</v>
      </c>
      <c r="AA12" s="30">
        <v>-0.19500000000000001</v>
      </c>
    </row>
    <row r="13" spans="2:27" x14ac:dyDescent="0.2">
      <c r="C13" s="2"/>
      <c r="D13" s="2"/>
      <c r="L13" s="80" t="s">
        <v>354</v>
      </c>
      <c r="U13" t="s">
        <v>202</v>
      </c>
      <c r="V13">
        <v>1</v>
      </c>
      <c r="W13" s="30">
        <v>-0.13800000000000001</v>
      </c>
      <c r="X13" s="30">
        <v>9.1599999999999997E-3</v>
      </c>
      <c r="Y13">
        <v>138</v>
      </c>
      <c r="Z13" s="30">
        <v>-0.156</v>
      </c>
      <c r="AA13" s="30">
        <v>-0.12</v>
      </c>
    </row>
    <row r="14" spans="2:27" x14ac:dyDescent="0.2">
      <c r="B14" s="3" t="s">
        <v>128</v>
      </c>
      <c r="C14" s="2"/>
      <c r="D14" s="2"/>
      <c r="L14" s="3"/>
      <c r="U14" t="s">
        <v>203</v>
      </c>
      <c r="V14">
        <v>1</v>
      </c>
      <c r="W14" s="30">
        <v>-0.156</v>
      </c>
      <c r="X14" s="30">
        <v>9.9000000000000008E-3</v>
      </c>
      <c r="Y14">
        <v>140</v>
      </c>
      <c r="Z14" s="30">
        <v>-0.17499999999999999</v>
      </c>
      <c r="AA14" s="30">
        <v>-0.13600000000000001</v>
      </c>
    </row>
    <row r="15" spans="2:27" x14ac:dyDescent="0.2">
      <c r="B15" s="3" t="s">
        <v>129</v>
      </c>
      <c r="C15" s="2"/>
      <c r="D15" s="2"/>
      <c r="L15" t="s">
        <v>197</v>
      </c>
      <c r="M15" t="s">
        <v>198</v>
      </c>
      <c r="N15" t="s">
        <v>169</v>
      </c>
      <c r="O15" t="s">
        <v>137</v>
      </c>
      <c r="P15" t="s">
        <v>199</v>
      </c>
      <c r="Q15" t="s">
        <v>200</v>
      </c>
      <c r="U15" t="s">
        <v>201</v>
      </c>
      <c r="V15">
        <v>2</v>
      </c>
      <c r="W15" s="30">
        <v>-0.22600000000000001</v>
      </c>
      <c r="X15" s="30">
        <v>8.1899999999999994E-3</v>
      </c>
      <c r="Y15">
        <v>112</v>
      </c>
      <c r="Z15" s="30">
        <v>-0.24199999999999999</v>
      </c>
      <c r="AA15" s="30">
        <v>-0.20899999999999999</v>
      </c>
    </row>
    <row r="16" spans="2:27" x14ac:dyDescent="0.2">
      <c r="B16" s="3" t="s">
        <v>293</v>
      </c>
      <c r="C16" s="2"/>
      <c r="D16" s="2"/>
      <c r="L16" s="3" t="s">
        <v>201</v>
      </c>
      <c r="M16">
        <v>-0.22800000000000001</v>
      </c>
      <c r="N16">
        <v>6.7299999999999999E-3</v>
      </c>
      <c r="O16">
        <v>127</v>
      </c>
      <c r="P16">
        <v>-0.24199999999999999</v>
      </c>
      <c r="Q16">
        <v>-0.215</v>
      </c>
      <c r="U16" t="s">
        <v>202</v>
      </c>
      <c r="V16">
        <v>2</v>
      </c>
      <c r="W16" s="30">
        <v>-0.154</v>
      </c>
      <c r="X16" s="30">
        <v>9.0900000000000009E-3</v>
      </c>
      <c r="Y16">
        <v>134</v>
      </c>
      <c r="Z16" s="30">
        <v>-0.17199999999999999</v>
      </c>
      <c r="AA16" s="30">
        <v>-0.13600000000000001</v>
      </c>
    </row>
    <row r="17" spans="2:27" x14ac:dyDescent="0.2">
      <c r="C17" s="2"/>
      <c r="D17" s="2"/>
      <c r="L17" s="3" t="s">
        <v>202</v>
      </c>
      <c r="M17">
        <v>-0.16400000000000001</v>
      </c>
      <c r="N17">
        <v>7.6699999999999997E-3</v>
      </c>
      <c r="O17">
        <v>128</v>
      </c>
      <c r="P17">
        <v>-0.17899999999999999</v>
      </c>
      <c r="Q17">
        <v>-0.14899999999999999</v>
      </c>
      <c r="U17" t="s">
        <v>203</v>
      </c>
      <c r="V17">
        <v>2</v>
      </c>
      <c r="W17" s="30">
        <v>-0.17</v>
      </c>
      <c r="X17" s="30">
        <v>9.8899999999999995E-3</v>
      </c>
      <c r="Y17">
        <v>140</v>
      </c>
      <c r="Z17" s="30">
        <v>-0.189</v>
      </c>
      <c r="AA17" s="30">
        <v>-0.15</v>
      </c>
    </row>
    <row r="18" spans="2:27" x14ac:dyDescent="0.2">
      <c r="B18" s="3" t="s">
        <v>155</v>
      </c>
      <c r="C18" s="2" t="s">
        <v>156</v>
      </c>
      <c r="D18" s="2"/>
      <c r="E18" t="s">
        <v>157</v>
      </c>
      <c r="F18" t="s">
        <v>158</v>
      </c>
      <c r="G18" t="s">
        <v>159</v>
      </c>
      <c r="L18" t="s">
        <v>203</v>
      </c>
      <c r="M18">
        <v>-0.17699999999999999</v>
      </c>
      <c r="N18">
        <v>8.6899999999999998E-3</v>
      </c>
      <c r="O18">
        <v>129</v>
      </c>
      <c r="P18">
        <v>-0.19400000000000001</v>
      </c>
      <c r="Q18">
        <v>-0.16</v>
      </c>
      <c r="U18" t="s">
        <v>201</v>
      </c>
      <c r="V18">
        <v>5</v>
      </c>
      <c r="W18" s="30">
        <v>-0.249</v>
      </c>
      <c r="X18" s="30">
        <v>8.1899999999999994E-3</v>
      </c>
      <c r="Y18">
        <v>112</v>
      </c>
      <c r="Z18" s="30">
        <v>-0.26500000000000001</v>
      </c>
      <c r="AA18" s="30">
        <v>-0.23300000000000001</v>
      </c>
    </row>
    <row r="19" spans="2:27" ht="32" x14ac:dyDescent="0.2">
      <c r="B19" s="3" t="s">
        <v>160</v>
      </c>
      <c r="C19" s="2" t="s">
        <v>140</v>
      </c>
      <c r="D19" s="2"/>
      <c r="E19" s="78">
        <v>4.0546999999999996E-3</v>
      </c>
      <c r="F19" s="30">
        <v>6.368E-2</v>
      </c>
      <c r="U19" t="s">
        <v>202</v>
      </c>
      <c r="V19">
        <v>5</v>
      </c>
      <c r="W19" s="30">
        <v>-0.2</v>
      </c>
      <c r="X19" s="30">
        <v>9.0399999999999994E-3</v>
      </c>
      <c r="Y19">
        <v>131</v>
      </c>
      <c r="Z19" s="30">
        <v>-0.218</v>
      </c>
      <c r="AA19" s="30">
        <v>-0.182</v>
      </c>
    </row>
    <row r="20" spans="2:27" x14ac:dyDescent="0.2">
      <c r="B20" s="3"/>
      <c r="C20" s="83" t="s">
        <v>143</v>
      </c>
      <c r="D20" s="2"/>
      <c r="E20" s="79">
        <v>2.6590000000000001E-4</v>
      </c>
      <c r="F20" s="30">
        <v>1.6310000000000002E-2</v>
      </c>
      <c r="G20">
        <v>0.53</v>
      </c>
      <c r="L20" s="3" t="s">
        <v>204</v>
      </c>
      <c r="U20" t="s">
        <v>203</v>
      </c>
      <c r="V20">
        <v>5</v>
      </c>
      <c r="W20" s="30">
        <v>-0.20599999999999999</v>
      </c>
      <c r="X20" s="30">
        <v>9.8799999999999999E-3</v>
      </c>
      <c r="Y20">
        <v>139</v>
      </c>
      <c r="Z20" s="30">
        <v>-0.22500000000000001</v>
      </c>
      <c r="AA20" s="30">
        <v>-0.186</v>
      </c>
    </row>
    <row r="21" spans="2:27" ht="16" customHeight="1" x14ac:dyDescent="0.2">
      <c r="B21" s="3"/>
      <c r="C21" s="2" t="s">
        <v>144</v>
      </c>
      <c r="D21" s="2"/>
      <c r="E21" s="30">
        <v>4.6963999999999999E-3</v>
      </c>
      <c r="F21" s="30">
        <v>6.8529999999999994E-2</v>
      </c>
      <c r="G21">
        <v>-0.13</v>
      </c>
      <c r="H21">
        <v>-0.4</v>
      </c>
      <c r="L21" s="3" t="s">
        <v>205</v>
      </c>
    </row>
    <row r="22" spans="2:27" ht="32" x14ac:dyDescent="0.2">
      <c r="B22" s="3" t="s">
        <v>161</v>
      </c>
      <c r="C22" s="2" t="s">
        <v>140</v>
      </c>
      <c r="D22" s="2"/>
      <c r="E22" s="30">
        <v>1.4999999999999999E-4</v>
      </c>
      <c r="F22" s="30">
        <v>1.225E-2</v>
      </c>
      <c r="L22" s="3" t="s">
        <v>206</v>
      </c>
      <c r="U22" t="s">
        <v>205</v>
      </c>
    </row>
    <row r="23" spans="2:27" x14ac:dyDescent="0.2">
      <c r="B23" s="3" t="s">
        <v>162</v>
      </c>
      <c r="C23" s="2"/>
      <c r="D23" s="2"/>
      <c r="E23" s="30">
        <v>1.30358E-2</v>
      </c>
      <c r="F23" s="30">
        <v>0.11416999999999999</v>
      </c>
      <c r="L23" s="3" t="s">
        <v>353</v>
      </c>
      <c r="U23" t="s">
        <v>206</v>
      </c>
    </row>
    <row r="24" spans="2:27" x14ac:dyDescent="0.2">
      <c r="B24" s="3" t="s">
        <v>154</v>
      </c>
      <c r="C24" s="42"/>
      <c r="D24" s="42"/>
      <c r="E24" s="29"/>
      <c r="F24" s="29"/>
      <c r="G24" s="29"/>
      <c r="H24" s="30"/>
      <c r="J24" s="30"/>
      <c r="L24" s="3" t="s">
        <v>208</v>
      </c>
      <c r="M24" t="s">
        <v>209</v>
      </c>
      <c r="N24" t="s">
        <v>169</v>
      </c>
      <c r="O24" t="s">
        <v>137</v>
      </c>
      <c r="P24" t="s">
        <v>210</v>
      </c>
      <c r="Q24" t="s">
        <v>211</v>
      </c>
    </row>
    <row r="25" spans="2:27" x14ac:dyDescent="0.2">
      <c r="C25" s="42"/>
      <c r="D25" s="42"/>
      <c r="E25" s="29"/>
      <c r="F25" s="29"/>
      <c r="G25" s="29"/>
      <c r="H25" s="30"/>
      <c r="J25" s="30"/>
      <c r="L25" t="s">
        <v>357</v>
      </c>
      <c r="M25">
        <v>-6.4299999999999996E-2</v>
      </c>
      <c r="N25">
        <v>3.6800000000000001E-3</v>
      </c>
      <c r="O25">
        <v>104</v>
      </c>
      <c r="P25">
        <v>-17.486000000000001</v>
      </c>
      <c r="Q25" t="s">
        <v>213</v>
      </c>
    </row>
    <row r="26" spans="2:27" x14ac:dyDescent="0.2">
      <c r="B26" s="3" t="s">
        <v>131</v>
      </c>
      <c r="C26" s="42"/>
      <c r="D26" s="42"/>
      <c r="E26" s="29"/>
      <c r="F26" s="29"/>
      <c r="G26" s="29"/>
      <c r="H26" s="30"/>
      <c r="J26" s="30"/>
      <c r="L26" t="s">
        <v>358</v>
      </c>
      <c r="M26">
        <v>-5.1499999999999997E-2</v>
      </c>
      <c r="N26">
        <v>7.0400000000000003E-3</v>
      </c>
      <c r="O26">
        <v>116</v>
      </c>
      <c r="P26">
        <v>-7.3150000000000004</v>
      </c>
      <c r="Q26" t="s">
        <v>213</v>
      </c>
      <c r="U26" t="s">
        <v>208</v>
      </c>
      <c r="V26" t="s">
        <v>209</v>
      </c>
      <c r="W26" t="s">
        <v>169</v>
      </c>
      <c r="X26" t="s">
        <v>137</v>
      </c>
      <c r="Y26" t="s">
        <v>210</v>
      </c>
      <c r="Z26" t="s">
        <v>211</v>
      </c>
    </row>
    <row r="27" spans="2:27" x14ac:dyDescent="0.2">
      <c r="B27" s="40" t="s">
        <v>131</v>
      </c>
      <c r="C27" s="49" t="s">
        <v>172</v>
      </c>
      <c r="D27" s="50" t="s">
        <v>169</v>
      </c>
      <c r="E27" s="50" t="s">
        <v>137</v>
      </c>
      <c r="F27" s="50" t="s">
        <v>170</v>
      </c>
      <c r="G27" s="51" t="s">
        <v>171</v>
      </c>
      <c r="I27" s="30"/>
      <c r="J27" s="30"/>
      <c r="L27" t="s">
        <v>359</v>
      </c>
      <c r="M27">
        <v>1.29E-2</v>
      </c>
      <c r="N27">
        <v>7.8300000000000002E-3</v>
      </c>
      <c r="O27">
        <v>115</v>
      </c>
      <c r="P27">
        <v>1.643</v>
      </c>
      <c r="Q27">
        <v>0.23169999999999999</v>
      </c>
      <c r="U27" t="s">
        <v>212</v>
      </c>
      <c r="V27">
        <v>-7.2859999999999994E-2</v>
      </c>
      <c r="W27">
        <v>5.96E-3</v>
      </c>
      <c r="X27">
        <v>685.9</v>
      </c>
      <c r="Y27">
        <v>-12.23</v>
      </c>
      <c r="Z27" t="s">
        <v>213</v>
      </c>
    </row>
    <row r="28" spans="2:27" x14ac:dyDescent="0.2">
      <c r="B28" s="20" t="s">
        <v>294</v>
      </c>
      <c r="C28" s="45">
        <v>-0.2107</v>
      </c>
      <c r="D28" s="45">
        <v>8.1939999999999999E-3</v>
      </c>
      <c r="E28" s="62">
        <v>109.8</v>
      </c>
      <c r="F28" s="62">
        <v>-25.710999999999999</v>
      </c>
      <c r="G28" s="62" t="s">
        <v>125</v>
      </c>
      <c r="H28" t="s">
        <v>142</v>
      </c>
      <c r="I28" s="30"/>
      <c r="T28" t="s">
        <v>214</v>
      </c>
      <c r="U28">
        <v>-5.5149999999999998E-2</v>
      </c>
      <c r="V28">
        <v>8.3000000000000001E-3</v>
      </c>
      <c r="W28">
        <v>223.7</v>
      </c>
      <c r="X28">
        <v>-6.6470000000000002</v>
      </c>
      <c r="Y28" t="s">
        <v>213</v>
      </c>
    </row>
    <row r="29" spans="2:27" x14ac:dyDescent="0.2">
      <c r="B29" s="25" t="s">
        <v>188</v>
      </c>
      <c r="C29" s="45">
        <v>7.2859999999999994E-2</v>
      </c>
      <c r="D29" s="45">
        <v>5.953E-3</v>
      </c>
      <c r="E29" s="62">
        <v>532.79999999999995</v>
      </c>
      <c r="F29" s="62">
        <v>12.239000000000001</v>
      </c>
      <c r="G29" s="62" t="s">
        <v>125</v>
      </c>
      <c r="H29" t="s">
        <v>142</v>
      </c>
      <c r="I29" s="30"/>
      <c r="K29" s="3"/>
      <c r="T29" t="s">
        <v>215</v>
      </c>
      <c r="U29">
        <v>1.4800000000000001E-2</v>
      </c>
      <c r="V29">
        <v>8.0999999999999996E-3</v>
      </c>
      <c r="W29">
        <v>39.799999999999997</v>
      </c>
      <c r="X29">
        <v>1.8280000000000001</v>
      </c>
      <c r="Y29">
        <v>0.66420000000000001</v>
      </c>
    </row>
    <row r="30" spans="2:27" x14ac:dyDescent="0.2">
      <c r="B30" s="25" t="s">
        <v>189</v>
      </c>
      <c r="C30" s="45">
        <v>5.525E-2</v>
      </c>
      <c r="D30" s="45">
        <v>8.2970000000000006E-3</v>
      </c>
      <c r="E30" s="62">
        <v>202.2</v>
      </c>
      <c r="F30" s="62">
        <v>6.6589999999999998</v>
      </c>
      <c r="G30" s="77" t="s">
        <v>125</v>
      </c>
      <c r="H30" t="s">
        <v>142</v>
      </c>
      <c r="I30" s="30"/>
      <c r="J30" s="30"/>
      <c r="L30" s="80" t="s">
        <v>355</v>
      </c>
      <c r="U30" t="s">
        <v>216</v>
      </c>
      <c r="V30">
        <v>-5.663E-2</v>
      </c>
      <c r="W30">
        <v>8.4700000000000001E-3</v>
      </c>
      <c r="X30">
        <v>46.8</v>
      </c>
      <c r="Y30">
        <v>-6.6879999999999997</v>
      </c>
      <c r="Z30" t="s">
        <v>213</v>
      </c>
    </row>
    <row r="31" spans="2:27" x14ac:dyDescent="0.2">
      <c r="B31" s="17" t="s">
        <v>175</v>
      </c>
      <c r="C31" s="45">
        <v>-1.4789999999999999E-2</v>
      </c>
      <c r="D31" s="45">
        <v>8.097E-3</v>
      </c>
      <c r="E31" s="62">
        <v>39.729999999999997</v>
      </c>
      <c r="F31" s="62">
        <v>-1.8260000000000001</v>
      </c>
      <c r="G31" s="45">
        <v>7.5329999999999994E-2</v>
      </c>
      <c r="I31" s="30"/>
      <c r="J31" s="30"/>
      <c r="L31" s="3"/>
      <c r="U31" t="s">
        <v>217</v>
      </c>
      <c r="V31">
        <v>-4.1309999999999999E-2</v>
      </c>
      <c r="W31">
        <v>1.031E-2</v>
      </c>
      <c r="X31">
        <v>87.5</v>
      </c>
      <c r="Y31">
        <v>-4.0069999999999997</v>
      </c>
      <c r="Z31">
        <v>3.8999999999999998E-3</v>
      </c>
    </row>
    <row r="32" spans="2:27" x14ac:dyDescent="0.2">
      <c r="B32" s="25" t="s">
        <v>191</v>
      </c>
      <c r="C32" s="45">
        <v>-3.8010000000000002E-2</v>
      </c>
      <c r="D32" s="45">
        <v>8.0920000000000002E-3</v>
      </c>
      <c r="E32" s="62">
        <v>39.64</v>
      </c>
      <c r="F32" s="62">
        <v>-4.6970000000000001</v>
      </c>
      <c r="G32" s="62" t="s">
        <v>125</v>
      </c>
      <c r="H32" t="s">
        <v>142</v>
      </c>
      <c r="I32" s="30"/>
      <c r="J32" s="30"/>
      <c r="L32" s="3" t="s">
        <v>207</v>
      </c>
      <c r="M32" t="s">
        <v>198</v>
      </c>
      <c r="N32" t="s">
        <v>169</v>
      </c>
      <c r="O32" t="s">
        <v>137</v>
      </c>
      <c r="P32" t="s">
        <v>199</v>
      </c>
      <c r="Q32" t="s">
        <v>200</v>
      </c>
      <c r="U32" t="s">
        <v>218</v>
      </c>
      <c r="V32">
        <v>3.8019999999999998E-2</v>
      </c>
      <c r="W32">
        <v>8.09E-3</v>
      </c>
      <c r="X32">
        <v>39.700000000000003</v>
      </c>
      <c r="Y32">
        <v>4.6980000000000004</v>
      </c>
      <c r="Z32">
        <v>1E-3</v>
      </c>
    </row>
    <row r="33" spans="2:26" x14ac:dyDescent="0.2">
      <c r="B33" s="25" t="s">
        <v>190</v>
      </c>
      <c r="C33" s="45">
        <v>-1.6739999999999999E-3</v>
      </c>
      <c r="D33" s="45">
        <v>7.762E-4</v>
      </c>
      <c r="E33" s="62">
        <v>166.8</v>
      </c>
      <c r="F33" s="62">
        <v>-2.157</v>
      </c>
      <c r="G33" s="45">
        <v>3.2469999999999999E-2</v>
      </c>
      <c r="H33" t="s">
        <v>146</v>
      </c>
      <c r="I33" s="30"/>
      <c r="J33" s="30"/>
      <c r="L33" s="3">
        <v>1</v>
      </c>
      <c r="M33" s="30">
        <v>-0.16800000000000001</v>
      </c>
      <c r="N33" s="30">
        <v>7.8799999999999999E-3</v>
      </c>
      <c r="O33">
        <v>94.8</v>
      </c>
      <c r="P33" s="30">
        <v>-0.184</v>
      </c>
      <c r="Q33" s="30">
        <v>-0.153</v>
      </c>
      <c r="U33" t="s">
        <v>219</v>
      </c>
      <c r="V33">
        <v>-1.069E-2</v>
      </c>
      <c r="W33">
        <v>8.4200000000000004E-3</v>
      </c>
      <c r="X33">
        <v>45.7</v>
      </c>
      <c r="Y33">
        <v>-1.2689999999999999</v>
      </c>
      <c r="Z33">
        <v>0.93510000000000004</v>
      </c>
    </row>
    <row r="34" spans="2:26" x14ac:dyDescent="0.2">
      <c r="B34" s="17" t="s">
        <v>177</v>
      </c>
      <c r="C34" s="45">
        <v>-1.377E-3</v>
      </c>
      <c r="D34" s="45">
        <v>7.9609999999999993E-3</v>
      </c>
      <c r="E34" s="62">
        <v>7364</v>
      </c>
      <c r="F34" s="62">
        <v>-0.17299999999999999</v>
      </c>
      <c r="G34" s="45">
        <v>0.86263000000000001</v>
      </c>
      <c r="L34" s="3">
        <v>2</v>
      </c>
      <c r="M34" s="30">
        <v>-0.183</v>
      </c>
      <c r="N34" s="30">
        <v>7.8700000000000003E-3</v>
      </c>
      <c r="O34">
        <v>94.3</v>
      </c>
      <c r="P34" s="30">
        <v>-0.19900000000000001</v>
      </c>
      <c r="Q34" s="30">
        <v>-0.16800000000000001</v>
      </c>
      <c r="U34" t="s">
        <v>220</v>
      </c>
      <c r="V34">
        <v>-5.1200000000000004E-3</v>
      </c>
      <c r="W34">
        <v>1.0290000000000001E-2</v>
      </c>
      <c r="X34">
        <v>86.9</v>
      </c>
      <c r="Y34">
        <v>-0.498</v>
      </c>
      <c r="Z34">
        <v>0.99990000000000001</v>
      </c>
    </row>
    <row r="35" spans="2:26" x14ac:dyDescent="0.2">
      <c r="B35" s="17" t="s">
        <v>178</v>
      </c>
      <c r="C35" s="45">
        <v>1.016E-3</v>
      </c>
      <c r="D35" s="45">
        <v>7.6E-3</v>
      </c>
      <c r="E35" s="62">
        <v>7347</v>
      </c>
      <c r="F35" s="62">
        <v>0.13400000000000001</v>
      </c>
      <c r="G35" s="45">
        <v>0.89368999999999998</v>
      </c>
      <c r="L35" s="3">
        <v>5</v>
      </c>
      <c r="M35" s="30">
        <v>-0.218</v>
      </c>
      <c r="N35" s="30">
        <v>7.8600000000000007E-3</v>
      </c>
      <c r="O35">
        <v>93.9</v>
      </c>
      <c r="P35" s="30">
        <v>-0.23400000000000001</v>
      </c>
      <c r="Q35" s="30">
        <v>-0.20300000000000001</v>
      </c>
      <c r="U35" t="s">
        <v>221</v>
      </c>
      <c r="V35">
        <v>1.771E-2</v>
      </c>
      <c r="W35">
        <v>9.1599999999999997E-3</v>
      </c>
      <c r="X35">
        <v>214.8</v>
      </c>
      <c r="Y35">
        <v>1.9339999999999999</v>
      </c>
      <c r="Z35">
        <v>0.5907</v>
      </c>
    </row>
    <row r="36" spans="2:26" x14ac:dyDescent="0.2">
      <c r="B36" s="25" t="s">
        <v>295</v>
      </c>
      <c r="C36" s="45">
        <v>-2.4289999999999999E-2</v>
      </c>
      <c r="D36" s="45">
        <v>7.9039999999999996E-3</v>
      </c>
      <c r="E36" s="62">
        <v>7366</v>
      </c>
      <c r="F36" s="62">
        <v>-3.073</v>
      </c>
      <c r="G36" s="45">
        <v>2.1199999999999999E-3</v>
      </c>
      <c r="H36" t="s">
        <v>149</v>
      </c>
      <c r="L36" s="3"/>
      <c r="U36" t="s">
        <v>222</v>
      </c>
      <c r="V36">
        <v>8.7660000000000002E-2</v>
      </c>
      <c r="W36">
        <v>8.5400000000000007E-3</v>
      </c>
      <c r="X36">
        <v>48.4</v>
      </c>
      <c r="Y36">
        <v>10.26</v>
      </c>
      <c r="Z36" t="s">
        <v>213</v>
      </c>
    </row>
    <row r="37" spans="2:26" x14ac:dyDescent="0.2">
      <c r="B37" s="17" t="s">
        <v>179</v>
      </c>
      <c r="C37" s="45">
        <v>-1.205E-2</v>
      </c>
      <c r="D37" s="45">
        <v>7.5789999999999998E-3</v>
      </c>
      <c r="E37" s="62">
        <v>7346</v>
      </c>
      <c r="F37" s="62">
        <v>-1.59</v>
      </c>
      <c r="G37" s="45">
        <v>0.11196</v>
      </c>
      <c r="L37" s="3" t="s">
        <v>360</v>
      </c>
      <c r="U37" t="s">
        <v>223</v>
      </c>
      <c r="V37">
        <v>1.6230000000000001E-2</v>
      </c>
      <c r="W37">
        <v>8.5299999999999994E-3</v>
      </c>
      <c r="X37">
        <v>49</v>
      </c>
      <c r="Y37">
        <v>1.9019999999999999</v>
      </c>
      <c r="Z37">
        <v>0.61550000000000005</v>
      </c>
    </row>
    <row r="38" spans="2:26" x14ac:dyDescent="0.2">
      <c r="B38" s="17" t="s">
        <v>180</v>
      </c>
      <c r="C38" s="45">
        <v>2.5749999999999999E-5</v>
      </c>
      <c r="D38" s="45">
        <v>6.5780000000000005E-4</v>
      </c>
      <c r="E38" s="62">
        <v>549.79999999999995</v>
      </c>
      <c r="F38" s="62">
        <v>3.9E-2</v>
      </c>
      <c r="G38" s="45">
        <v>0.96879000000000004</v>
      </c>
      <c r="L38" s="3"/>
      <c r="U38" t="s">
        <v>224</v>
      </c>
      <c r="V38">
        <v>3.1550000000000002E-2</v>
      </c>
      <c r="W38">
        <v>1.1010000000000001E-2</v>
      </c>
      <c r="X38">
        <v>104.5</v>
      </c>
      <c r="Y38">
        <v>2.8650000000000002</v>
      </c>
      <c r="Z38">
        <v>0.1096</v>
      </c>
    </row>
    <row r="39" spans="2:26" x14ac:dyDescent="0.2">
      <c r="B39" s="17" t="s">
        <v>181</v>
      </c>
      <c r="C39" s="45">
        <v>-8.3750000000000003E-4</v>
      </c>
      <c r="D39" s="45">
        <v>9.2540000000000005E-4</v>
      </c>
      <c r="E39" s="62">
        <v>202.4</v>
      </c>
      <c r="F39" s="62">
        <v>-0.90500000000000003</v>
      </c>
      <c r="G39" s="45">
        <v>0.36652000000000001</v>
      </c>
      <c r="H39" s="29"/>
      <c r="I39" s="29"/>
      <c r="J39" s="29"/>
      <c r="K39" s="29"/>
      <c r="L39" s="29" t="s">
        <v>208</v>
      </c>
      <c r="M39" t="s">
        <v>209</v>
      </c>
      <c r="N39" t="s">
        <v>169</v>
      </c>
      <c r="O39" t="s">
        <v>137</v>
      </c>
      <c r="P39" t="s">
        <v>210</v>
      </c>
      <c r="Q39" t="s">
        <v>211</v>
      </c>
      <c r="U39" t="s">
        <v>225</v>
      </c>
      <c r="V39">
        <v>0.11088000000000001</v>
      </c>
      <c r="W39">
        <v>8.5400000000000007E-3</v>
      </c>
      <c r="X39">
        <v>48.3</v>
      </c>
      <c r="Y39">
        <v>12.987</v>
      </c>
      <c r="Z39" t="s">
        <v>213</v>
      </c>
    </row>
    <row r="40" spans="2:26" x14ac:dyDescent="0.2">
      <c r="B40" s="17" t="s">
        <v>182</v>
      </c>
      <c r="C40" s="45">
        <v>-1.01E-4</v>
      </c>
      <c r="D40" s="45">
        <v>5.9270000000000004E-4</v>
      </c>
      <c r="E40" s="62">
        <v>7353</v>
      </c>
      <c r="F40" s="62">
        <v>-0.17</v>
      </c>
      <c r="G40" s="45">
        <v>0.86467000000000005</v>
      </c>
      <c r="H40" s="29"/>
      <c r="I40" s="29"/>
      <c r="J40" s="29"/>
      <c r="K40" s="29"/>
      <c r="L40" s="29" t="s">
        <v>361</v>
      </c>
      <c r="M40" s="30">
        <v>1.4999999999999999E-2</v>
      </c>
      <c r="N40" s="30">
        <v>6.9199999999999999E-3</v>
      </c>
      <c r="O40">
        <v>21.2</v>
      </c>
      <c r="P40">
        <v>2.1619999999999999</v>
      </c>
      <c r="Q40" s="30">
        <v>0.1012</v>
      </c>
      <c r="U40" t="s">
        <v>226</v>
      </c>
      <c r="V40">
        <v>6.2179999999999999E-2</v>
      </c>
      <c r="W40">
        <v>8.4799999999999997E-3</v>
      </c>
      <c r="X40">
        <v>47.9</v>
      </c>
      <c r="Y40">
        <v>7.3280000000000003</v>
      </c>
      <c r="Z40" t="s">
        <v>213</v>
      </c>
    </row>
    <row r="41" spans="2:26" x14ac:dyDescent="0.2">
      <c r="B41" s="17" t="s">
        <v>183</v>
      </c>
      <c r="C41" s="45">
        <v>-8.3189999999999995E-5</v>
      </c>
      <c r="D41" s="45">
        <v>5.9139999999999996E-4</v>
      </c>
      <c r="E41" s="62">
        <v>7351</v>
      </c>
      <c r="F41" s="62">
        <v>-0.14099999999999999</v>
      </c>
      <c r="G41" s="45">
        <v>0.88812999999999998</v>
      </c>
      <c r="H41" s="29"/>
      <c r="I41" s="29"/>
      <c r="J41" s="29"/>
      <c r="K41" s="29"/>
      <c r="L41" t="s">
        <v>362</v>
      </c>
      <c r="M41" s="30">
        <v>5.0099999999999999E-2</v>
      </c>
      <c r="N41" s="30">
        <v>6.9100000000000003E-3</v>
      </c>
      <c r="O41">
        <v>21.1</v>
      </c>
      <c r="P41">
        <v>7.2489999999999997</v>
      </c>
      <c r="Q41" s="30" t="s">
        <v>125</v>
      </c>
      <c r="U41" t="s">
        <v>227</v>
      </c>
      <c r="V41">
        <v>6.7739999999999995E-2</v>
      </c>
      <c r="W41">
        <v>1.0999999999999999E-2</v>
      </c>
      <c r="X41">
        <v>104</v>
      </c>
      <c r="Y41">
        <v>6.1589999999999998</v>
      </c>
      <c r="Z41" t="s">
        <v>213</v>
      </c>
    </row>
    <row r="42" spans="2:26" x14ac:dyDescent="0.2">
      <c r="B42" s="17" t="s">
        <v>184</v>
      </c>
      <c r="C42" s="45">
        <v>-4.3659999999999999E-4</v>
      </c>
      <c r="D42" s="45">
        <v>8.8190000000000002E-4</v>
      </c>
      <c r="E42" s="62">
        <v>7361</v>
      </c>
      <c r="F42" s="62">
        <v>-0.495</v>
      </c>
      <c r="G42" s="45">
        <v>0.62053999999999998</v>
      </c>
      <c r="H42" s="29"/>
      <c r="I42" s="29"/>
      <c r="J42" s="29"/>
      <c r="K42" s="29"/>
      <c r="L42" t="s">
        <v>363</v>
      </c>
      <c r="M42" s="30">
        <v>3.5099999999999999E-2</v>
      </c>
      <c r="N42" s="30">
        <v>6.8999999999999999E-3</v>
      </c>
      <c r="O42">
        <v>20.9</v>
      </c>
      <c r="P42">
        <v>5.0919999999999996</v>
      </c>
      <c r="Q42" s="30" t="s">
        <v>125</v>
      </c>
      <c r="U42" t="s">
        <v>228</v>
      </c>
      <c r="V42">
        <v>6.9949999999999998E-2</v>
      </c>
      <c r="W42">
        <v>1.031E-2</v>
      </c>
      <c r="X42">
        <v>87.5</v>
      </c>
      <c r="Y42">
        <v>6.7830000000000004</v>
      </c>
      <c r="Z42" t="s">
        <v>213</v>
      </c>
    </row>
    <row r="43" spans="2:26" x14ac:dyDescent="0.2">
      <c r="B43" s="17" t="s">
        <v>185</v>
      </c>
      <c r="C43" s="45">
        <v>-4.171E-4</v>
      </c>
      <c r="D43" s="45">
        <v>8.4599999999999996E-4</v>
      </c>
      <c r="E43" s="62">
        <v>7349</v>
      </c>
      <c r="F43" s="62">
        <v>-0.49299999999999999</v>
      </c>
      <c r="G43" s="45">
        <v>0.62207000000000001</v>
      </c>
      <c r="H43" s="29"/>
      <c r="U43" t="s">
        <v>229</v>
      </c>
      <c r="V43">
        <v>-1.48E-3</v>
      </c>
      <c r="W43">
        <v>1.0959999999999999E-2</v>
      </c>
      <c r="X43">
        <v>102.4</v>
      </c>
      <c r="Y43">
        <v>-0.13500000000000001</v>
      </c>
      <c r="Z43">
        <v>1</v>
      </c>
    </row>
    <row r="44" spans="2:26" x14ac:dyDescent="0.2">
      <c r="B44" s="17" t="s">
        <v>186</v>
      </c>
      <c r="C44" s="45">
        <v>1.103E-3</v>
      </c>
      <c r="D44" s="45">
        <v>8.7299999999999997E-4</v>
      </c>
      <c r="E44" s="62">
        <v>7362</v>
      </c>
      <c r="F44" s="62">
        <v>1.264</v>
      </c>
      <c r="G44" s="45">
        <v>0.20637</v>
      </c>
      <c r="H44" s="29"/>
      <c r="L44" t="s">
        <v>360</v>
      </c>
      <c r="U44" t="s">
        <v>230</v>
      </c>
      <c r="V44">
        <v>1.384E-2</v>
      </c>
      <c r="W44">
        <v>8.2000000000000007E-3</v>
      </c>
      <c r="X44">
        <v>41.8</v>
      </c>
      <c r="Y44">
        <v>1.6879999999999999</v>
      </c>
      <c r="Z44">
        <v>0.75</v>
      </c>
    </row>
    <row r="45" spans="2:26" x14ac:dyDescent="0.2">
      <c r="B45" s="35" t="s">
        <v>187</v>
      </c>
      <c r="C45" s="48">
        <v>3.3169999999999999E-4</v>
      </c>
      <c r="D45" s="48">
        <v>8.4409999999999997E-4</v>
      </c>
      <c r="E45" s="63">
        <v>7347</v>
      </c>
      <c r="F45" s="63">
        <v>0.39300000000000002</v>
      </c>
      <c r="G45" s="48">
        <v>0.69433999999999996</v>
      </c>
      <c r="H45" s="29"/>
      <c r="T45" t="s">
        <v>231</v>
      </c>
      <c r="U45">
        <v>9.3170000000000003E-2</v>
      </c>
      <c r="V45">
        <v>1.031E-2</v>
      </c>
      <c r="W45">
        <v>87.4</v>
      </c>
      <c r="X45">
        <v>9.0380000000000003</v>
      </c>
      <c r="Y45" t="s">
        <v>213</v>
      </c>
    </row>
    <row r="46" spans="2:26" x14ac:dyDescent="0.2">
      <c r="B46" s="43" t="s">
        <v>130</v>
      </c>
      <c r="C46" s="14" t="s">
        <v>196</v>
      </c>
      <c r="D46" s="19" t="s">
        <v>87</v>
      </c>
      <c r="E46" s="62"/>
      <c r="F46" s="62"/>
      <c r="G46" s="62"/>
      <c r="H46" s="62"/>
      <c r="I46" s="29"/>
      <c r="U46" t="s">
        <v>232</v>
      </c>
      <c r="V46">
        <v>4.446E-2</v>
      </c>
      <c r="W46">
        <v>1.0919999999999999E-2</v>
      </c>
      <c r="X46">
        <v>101</v>
      </c>
      <c r="Y46">
        <v>4.0720000000000001</v>
      </c>
      <c r="Z46">
        <v>2.8999999999999998E-3</v>
      </c>
    </row>
    <row r="47" spans="2:26" x14ac:dyDescent="0.2">
      <c r="B47" s="44" t="s">
        <v>192</v>
      </c>
      <c r="C47" s="45">
        <v>4.0546999999999996E-3</v>
      </c>
      <c r="D47" s="45">
        <v>6.368E-2</v>
      </c>
      <c r="E47" s="62"/>
      <c r="F47" s="62"/>
      <c r="G47" s="62"/>
      <c r="H47" s="62"/>
      <c r="I47" s="29"/>
      <c r="U47" t="s">
        <v>233</v>
      </c>
      <c r="V47">
        <v>5.0029999999999998E-2</v>
      </c>
      <c r="W47">
        <v>8.1799999999999998E-3</v>
      </c>
      <c r="X47">
        <v>41.5</v>
      </c>
      <c r="Y47">
        <v>6.1139999999999999</v>
      </c>
      <c r="Z47" t="s">
        <v>213</v>
      </c>
    </row>
    <row r="48" spans="2:26" x14ac:dyDescent="0.2">
      <c r="B48" s="46" t="s">
        <v>193</v>
      </c>
      <c r="C48" s="45">
        <v>2.6590000000000001E-4</v>
      </c>
      <c r="D48" s="45">
        <v>1.6310000000000002E-2</v>
      </c>
      <c r="E48" s="64"/>
      <c r="F48" s="64"/>
      <c r="G48" s="64"/>
      <c r="H48" s="64"/>
      <c r="U48" t="s">
        <v>234</v>
      </c>
      <c r="V48">
        <v>-7.1429999999999993E-2</v>
      </c>
      <c r="W48">
        <v>5.8500000000000002E-3</v>
      </c>
      <c r="X48">
        <v>644.1</v>
      </c>
      <c r="Y48">
        <v>-12.212999999999999</v>
      </c>
      <c r="Z48" t="s">
        <v>213</v>
      </c>
    </row>
    <row r="49" spans="2:26" x14ac:dyDescent="0.2">
      <c r="B49" s="46" t="s">
        <v>194</v>
      </c>
      <c r="C49" s="45">
        <v>4.6963999999999999E-3</v>
      </c>
      <c r="D49" s="45">
        <v>6.8529999999999994E-2</v>
      </c>
      <c r="E49" s="64"/>
      <c r="F49" s="64"/>
      <c r="G49" s="64"/>
      <c r="H49" s="64"/>
      <c r="U49" t="s">
        <v>235</v>
      </c>
      <c r="V49">
        <v>-5.611E-2</v>
      </c>
      <c r="W49">
        <v>8.2900000000000005E-3</v>
      </c>
      <c r="X49">
        <v>223.1</v>
      </c>
      <c r="Y49">
        <v>-6.766</v>
      </c>
      <c r="Z49" t="s">
        <v>213</v>
      </c>
    </row>
    <row r="50" spans="2:26" x14ac:dyDescent="0.2">
      <c r="B50" s="46" t="s">
        <v>195</v>
      </c>
      <c r="C50" s="45">
        <v>1.4999999999999999E-4</v>
      </c>
      <c r="D50" s="45">
        <v>1.225E-2</v>
      </c>
      <c r="E50" s="64"/>
      <c r="F50" s="64"/>
      <c r="G50" s="64"/>
      <c r="H50" s="64"/>
      <c r="U50" t="s">
        <v>236</v>
      </c>
      <c r="V50">
        <v>2.3220000000000001E-2</v>
      </c>
      <c r="W50">
        <v>8.09E-3</v>
      </c>
      <c r="X50">
        <v>39.700000000000003</v>
      </c>
      <c r="Y50">
        <v>2.87</v>
      </c>
      <c r="Z50">
        <v>0.12740000000000001</v>
      </c>
    </row>
    <row r="51" spans="2:26" x14ac:dyDescent="0.2">
      <c r="B51" s="47" t="s">
        <v>162</v>
      </c>
      <c r="C51" s="48">
        <v>1.30358E-2</v>
      </c>
      <c r="D51" s="48">
        <v>0.11416999999999999</v>
      </c>
      <c r="E51" s="65"/>
      <c r="F51" s="65"/>
      <c r="G51" s="65"/>
      <c r="H51" s="65"/>
      <c r="U51" t="s">
        <v>237</v>
      </c>
      <c r="V51">
        <v>-2.5479999999999999E-2</v>
      </c>
      <c r="W51">
        <v>8.4200000000000004E-3</v>
      </c>
      <c r="X51">
        <v>45.7</v>
      </c>
      <c r="Y51">
        <v>-3.0270000000000001</v>
      </c>
      <c r="Z51">
        <v>8.6599999999999996E-2</v>
      </c>
    </row>
    <row r="52" spans="2:26" x14ac:dyDescent="0.2">
      <c r="B52" s="84" t="s">
        <v>296</v>
      </c>
      <c r="C52" s="84"/>
      <c r="D52" s="84"/>
      <c r="E52" s="84"/>
      <c r="F52" s="84"/>
      <c r="G52" s="84"/>
      <c r="H52" s="84"/>
      <c r="U52" t="s">
        <v>238</v>
      </c>
      <c r="V52">
        <v>-1.992E-2</v>
      </c>
      <c r="W52">
        <v>1.0290000000000001E-2</v>
      </c>
      <c r="X52">
        <v>86.9</v>
      </c>
      <c r="Y52">
        <v>-1.9350000000000001</v>
      </c>
      <c r="Z52">
        <v>0.59160000000000001</v>
      </c>
    </row>
    <row r="53" spans="2:26" x14ac:dyDescent="0.2">
      <c r="B53" s="85"/>
      <c r="C53" s="85"/>
      <c r="D53" s="85"/>
      <c r="E53" s="85"/>
      <c r="F53" s="85"/>
      <c r="G53" s="85"/>
      <c r="H53" s="85"/>
      <c r="U53" t="s">
        <v>239</v>
      </c>
      <c r="V53">
        <v>1.532E-2</v>
      </c>
      <c r="W53">
        <v>9.0799999999999995E-3</v>
      </c>
      <c r="X53">
        <v>208.1</v>
      </c>
      <c r="Y53">
        <v>1.6859999999999999</v>
      </c>
      <c r="Z53">
        <v>0.75429999999999997</v>
      </c>
    </row>
    <row r="54" spans="2:26" x14ac:dyDescent="0.2">
      <c r="B54" s="85"/>
      <c r="C54" s="85"/>
      <c r="D54" s="85"/>
      <c r="E54" s="85"/>
      <c r="F54" s="85"/>
      <c r="G54" s="85"/>
      <c r="H54" s="85"/>
      <c r="U54" t="s">
        <v>240</v>
      </c>
      <c r="V54">
        <v>9.4649999999999998E-2</v>
      </c>
      <c r="W54">
        <v>8.4600000000000005E-3</v>
      </c>
      <c r="X54">
        <v>46.6</v>
      </c>
      <c r="Y54">
        <v>11.185</v>
      </c>
      <c r="Z54" t="s">
        <v>213</v>
      </c>
    </row>
    <row r="55" spans="2:26" x14ac:dyDescent="0.2">
      <c r="B55" s="1"/>
      <c r="C55" s="2"/>
      <c r="D55" s="2"/>
      <c r="U55" t="s">
        <v>241</v>
      </c>
      <c r="V55">
        <v>4.5940000000000002E-2</v>
      </c>
      <c r="W55">
        <v>8.4100000000000008E-3</v>
      </c>
      <c r="X55">
        <v>46.3</v>
      </c>
      <c r="Y55">
        <v>5.4610000000000003</v>
      </c>
      <c r="Z55">
        <v>1E-4</v>
      </c>
    </row>
    <row r="56" spans="2:26" x14ac:dyDescent="0.2">
      <c r="C56" s="2"/>
      <c r="D56" s="2"/>
      <c r="U56" t="s">
        <v>242</v>
      </c>
      <c r="V56">
        <v>5.151E-2</v>
      </c>
      <c r="W56">
        <v>1.094E-2</v>
      </c>
      <c r="X56">
        <v>101.8</v>
      </c>
      <c r="Y56">
        <v>4.7080000000000002</v>
      </c>
      <c r="Z56">
        <v>2.9999999999999997E-4</v>
      </c>
    </row>
    <row r="57" spans="2:26" x14ac:dyDescent="0.2">
      <c r="B57" s="1"/>
      <c r="C57" s="2"/>
      <c r="D57" s="2"/>
      <c r="U57" t="s">
        <v>243</v>
      </c>
      <c r="V57">
        <v>7.9329999999999998E-2</v>
      </c>
      <c r="W57">
        <v>1.031E-2</v>
      </c>
      <c r="X57">
        <v>87.3</v>
      </c>
      <c r="Y57">
        <v>7.6980000000000004</v>
      </c>
      <c r="Z57" t="s">
        <v>213</v>
      </c>
    </row>
    <row r="58" spans="2:26" x14ac:dyDescent="0.2">
      <c r="C58" s="2"/>
      <c r="D58" s="2"/>
      <c r="U58" t="s">
        <v>244</v>
      </c>
      <c r="V58">
        <v>3.0630000000000001E-2</v>
      </c>
      <c r="W58">
        <v>1.0919999999999999E-2</v>
      </c>
      <c r="X58">
        <v>100.9</v>
      </c>
      <c r="Y58">
        <v>2.806</v>
      </c>
      <c r="Z58">
        <v>0.12659999999999999</v>
      </c>
    </row>
    <row r="59" spans="2:26" x14ac:dyDescent="0.2">
      <c r="T59">
        <v>46.3</v>
      </c>
      <c r="U59" t="s">
        <v>245</v>
      </c>
      <c r="V59">
        <v>3.619E-2</v>
      </c>
      <c r="W59">
        <v>8.1799999999999998E-3</v>
      </c>
      <c r="X59">
        <v>41.4</v>
      </c>
      <c r="Y59">
        <v>4.4260000000000002</v>
      </c>
      <c r="Z59">
        <v>2E-3</v>
      </c>
    </row>
    <row r="60" spans="2:26" x14ac:dyDescent="0.2">
      <c r="T60">
        <v>101.8</v>
      </c>
      <c r="U60" t="s">
        <v>246</v>
      </c>
      <c r="V60">
        <v>-4.87E-2</v>
      </c>
      <c r="W60">
        <v>5.77E-3</v>
      </c>
      <c r="X60">
        <v>614</v>
      </c>
      <c r="Y60">
        <v>-8.4440000000000008</v>
      </c>
      <c r="Z60" t="s">
        <v>213</v>
      </c>
    </row>
    <row r="61" spans="2:26" x14ac:dyDescent="0.2">
      <c r="T61">
        <v>87.3</v>
      </c>
      <c r="U61" t="s">
        <v>247</v>
      </c>
      <c r="V61">
        <v>-4.3139999999999998E-2</v>
      </c>
      <c r="W61">
        <v>8.2699999999999996E-3</v>
      </c>
      <c r="X61">
        <v>220.7</v>
      </c>
      <c r="Y61">
        <v>-5.2169999999999996</v>
      </c>
      <c r="Z61" t="s">
        <v>213</v>
      </c>
    </row>
    <row r="62" spans="2:26" x14ac:dyDescent="0.2">
      <c r="T62">
        <v>100.9</v>
      </c>
      <c r="U62" t="s">
        <v>248</v>
      </c>
      <c r="V62">
        <v>5.5599999999999998E-3</v>
      </c>
      <c r="W62">
        <v>9.0200000000000002E-3</v>
      </c>
      <c r="X62">
        <v>202.7</v>
      </c>
      <c r="Y62">
        <v>0.61699999999999999</v>
      </c>
      <c r="Z62">
        <v>0.99950000000000006</v>
      </c>
    </row>
    <row r="63" spans="2:26" x14ac:dyDescent="0.2">
      <c r="T63">
        <v>41.4</v>
      </c>
    </row>
    <row r="64" spans="2:26" x14ac:dyDescent="0.2">
      <c r="T64">
        <v>614</v>
      </c>
    </row>
    <row r="65" spans="20:20" x14ac:dyDescent="0.2">
      <c r="T65">
        <v>220.7</v>
      </c>
    </row>
    <row r="66" spans="20:20" x14ac:dyDescent="0.2">
      <c r="T66">
        <v>202.7</v>
      </c>
    </row>
    <row r="119" spans="2:5" x14ac:dyDescent="0.2">
      <c r="B119" s="72"/>
      <c r="C119" s="26"/>
      <c r="D119" s="26"/>
      <c r="E119" s="26"/>
    </row>
    <row r="120" spans="2:5" x14ac:dyDescent="0.2">
      <c r="C120" s="26"/>
      <c r="D120" s="26"/>
      <c r="E120" s="26"/>
    </row>
    <row r="121" spans="2:5" x14ac:dyDescent="0.2">
      <c r="B121" s="72" t="s">
        <v>337</v>
      </c>
      <c r="C121" s="26"/>
      <c r="D121" s="26"/>
      <c r="E121" s="26"/>
    </row>
    <row r="122" spans="2:5" x14ac:dyDescent="0.2">
      <c r="B122" s="72" t="s">
        <v>338</v>
      </c>
      <c r="C122" s="26"/>
      <c r="D122" s="26"/>
      <c r="E122" s="26"/>
    </row>
    <row r="123" spans="2:5" x14ac:dyDescent="0.2">
      <c r="B123" s="73" t="s">
        <v>339</v>
      </c>
      <c r="C123" s="26"/>
      <c r="D123" s="26"/>
      <c r="E123" s="26"/>
    </row>
    <row r="124" spans="2:5" x14ac:dyDescent="0.2">
      <c r="C124" s="26"/>
      <c r="D124" s="26"/>
      <c r="E124" s="26"/>
    </row>
    <row r="125" spans="2:5" x14ac:dyDescent="0.2">
      <c r="B125" s="74" t="s">
        <v>340</v>
      </c>
      <c r="C125" s="26"/>
      <c r="D125" s="26"/>
      <c r="E125" s="26"/>
    </row>
    <row r="126" spans="2:5" x14ac:dyDescent="0.2">
      <c r="C126" s="26"/>
      <c r="D126" s="26"/>
      <c r="E126" s="26"/>
    </row>
    <row r="127" spans="2:5" x14ac:dyDescent="0.2">
      <c r="B127" s="3" t="s">
        <v>341</v>
      </c>
      <c r="C127" s="26"/>
      <c r="D127" s="26"/>
      <c r="E127" s="26"/>
    </row>
    <row r="128" spans="2:5" x14ac:dyDescent="0.2">
      <c r="B128" s="3" t="s">
        <v>342</v>
      </c>
      <c r="C128" s="26"/>
      <c r="D128" s="26"/>
      <c r="E128" s="26"/>
    </row>
    <row r="129" spans="2:5" x14ac:dyDescent="0.2">
      <c r="B129" s="3" t="s">
        <v>343</v>
      </c>
      <c r="C129" s="26"/>
      <c r="D129" s="26"/>
      <c r="E129" s="26"/>
    </row>
    <row r="130" spans="2:5" x14ac:dyDescent="0.2">
      <c r="B130" s="3" t="s">
        <v>344</v>
      </c>
      <c r="C130" s="26"/>
      <c r="D130" s="26"/>
      <c r="E130" s="26"/>
    </row>
    <row r="131" spans="2:5" x14ac:dyDescent="0.2">
      <c r="B131" s="3" t="s">
        <v>345</v>
      </c>
    </row>
    <row r="133" spans="2:5" x14ac:dyDescent="0.2">
      <c r="B133" s="75" t="s">
        <v>346</v>
      </c>
    </row>
    <row r="135" spans="2:5" x14ac:dyDescent="0.2">
      <c r="B135" s="3" t="s">
        <v>347</v>
      </c>
    </row>
    <row r="136" spans="2:5" x14ac:dyDescent="0.2">
      <c r="B136" s="3" t="s">
        <v>348</v>
      </c>
    </row>
    <row r="137" spans="2:5" x14ac:dyDescent="0.2">
      <c r="B137" s="3" t="s">
        <v>349</v>
      </c>
    </row>
    <row r="139" spans="2:5" x14ac:dyDescent="0.2">
      <c r="B139" s="76" t="s">
        <v>350</v>
      </c>
    </row>
    <row r="141" spans="2:5" x14ac:dyDescent="0.2">
      <c r="B141" s="3" t="s">
        <v>351</v>
      </c>
    </row>
    <row r="142" spans="2:5" x14ac:dyDescent="0.2">
      <c r="B142" s="3" t="s">
        <v>352</v>
      </c>
    </row>
  </sheetData>
  <mergeCells count="1">
    <mergeCell ref="B52:H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2AE7F-09B5-2640-A2E2-1331DC9296C0}">
  <dimension ref="B1:Z100"/>
  <sheetViews>
    <sheetView topLeftCell="A8" workbookViewId="0">
      <selection activeCell="B35" sqref="B35:D38"/>
    </sheetView>
  </sheetViews>
  <sheetFormatPr baseColWidth="10" defaultRowHeight="16" x14ac:dyDescent="0.2"/>
  <cols>
    <col min="2" max="2" width="41.33203125" customWidth="1"/>
    <col min="3" max="3" width="7.33203125" customWidth="1"/>
    <col min="4" max="4" width="8.5" customWidth="1"/>
    <col min="5" max="5" width="8.1640625" customWidth="1"/>
    <col min="6" max="6" width="7.6640625" customWidth="1"/>
    <col min="7" max="7" width="6.33203125" customWidth="1"/>
    <col min="8" max="8" width="8.5" customWidth="1"/>
    <col min="12" max="12" width="9.6640625" customWidth="1"/>
    <col min="13" max="13" width="43.33203125" customWidth="1"/>
    <col min="20" max="20" width="73.6640625" customWidth="1"/>
  </cols>
  <sheetData>
    <row r="1" spans="2:26" x14ac:dyDescent="0.2">
      <c r="B1" t="s">
        <v>266</v>
      </c>
    </row>
    <row r="2" spans="2:26" x14ac:dyDescent="0.2">
      <c r="B2" s="3" t="s">
        <v>126</v>
      </c>
    </row>
    <row r="3" spans="2:26" x14ac:dyDescent="0.2">
      <c r="B3" s="3" t="s">
        <v>364</v>
      </c>
    </row>
    <row r="4" spans="2:26" x14ac:dyDescent="0.2">
      <c r="B4" s="3" t="s">
        <v>264</v>
      </c>
      <c r="M4" s="81" t="s">
        <v>380</v>
      </c>
      <c r="T4" s="82" t="s">
        <v>382</v>
      </c>
      <c r="U4" s="82"/>
      <c r="V4" s="82"/>
      <c r="W4" s="82"/>
    </row>
    <row r="5" spans="2:26" x14ac:dyDescent="0.2">
      <c r="B5" s="3" t="s">
        <v>153</v>
      </c>
    </row>
    <row r="6" spans="2:26" x14ac:dyDescent="0.2">
      <c r="M6" s="3" t="s">
        <v>197</v>
      </c>
      <c r="N6" t="s">
        <v>198</v>
      </c>
      <c r="O6" t="s">
        <v>169</v>
      </c>
      <c r="P6" t="s">
        <v>137</v>
      </c>
      <c r="Q6" t="s">
        <v>199</v>
      </c>
      <c r="R6" t="s">
        <v>200</v>
      </c>
      <c r="T6" s="3" t="s">
        <v>197</v>
      </c>
      <c r="U6" t="s">
        <v>207</v>
      </c>
      <c r="V6" t="s">
        <v>198</v>
      </c>
      <c r="W6" t="s">
        <v>169</v>
      </c>
      <c r="X6" t="s">
        <v>137</v>
      </c>
      <c r="Y6" t="s">
        <v>199</v>
      </c>
      <c r="Z6" t="s">
        <v>200</v>
      </c>
    </row>
    <row r="7" spans="2:26" x14ac:dyDescent="0.2">
      <c r="B7" s="3" t="s">
        <v>365</v>
      </c>
      <c r="M7" s="3" t="s">
        <v>201</v>
      </c>
      <c r="N7">
        <v>-0.29299999999999998</v>
      </c>
      <c r="O7">
        <v>4.7200000000000002E-3</v>
      </c>
      <c r="P7">
        <v>116</v>
      </c>
      <c r="Q7">
        <v>-0.30199999999999999</v>
      </c>
      <c r="R7">
        <v>-0.28299999999999997</v>
      </c>
      <c r="T7" s="3" t="s">
        <v>201</v>
      </c>
      <c r="U7">
        <v>1</v>
      </c>
      <c r="V7">
        <v>-0.28699999999999998</v>
      </c>
      <c r="W7">
        <v>5.3600000000000002E-3</v>
      </c>
      <c r="X7">
        <v>192</v>
      </c>
      <c r="Y7">
        <v>-0.29799999999999999</v>
      </c>
      <c r="Z7">
        <v>-0.27700000000000002</v>
      </c>
    </row>
    <row r="8" spans="2:26" x14ac:dyDescent="0.2">
      <c r="M8" s="3" t="s">
        <v>202</v>
      </c>
      <c r="N8">
        <v>-0.246</v>
      </c>
      <c r="O8">
        <v>5.6600000000000001E-3</v>
      </c>
      <c r="P8">
        <v>116</v>
      </c>
      <c r="Q8">
        <v>-0.25800000000000001</v>
      </c>
      <c r="R8">
        <v>-0.23499999999999999</v>
      </c>
      <c r="T8" s="3" t="s">
        <v>202</v>
      </c>
      <c r="U8">
        <v>1</v>
      </c>
      <c r="V8">
        <v>-0.249</v>
      </c>
      <c r="W8">
        <v>6.2100000000000002E-3</v>
      </c>
      <c r="X8">
        <v>168</v>
      </c>
      <c r="Y8">
        <v>-0.26100000000000001</v>
      </c>
      <c r="Z8">
        <v>-0.23599999999999999</v>
      </c>
    </row>
    <row r="9" spans="2:26" x14ac:dyDescent="0.2">
      <c r="B9" s="3" t="s">
        <v>128</v>
      </c>
      <c r="T9" s="3" t="s">
        <v>201</v>
      </c>
      <c r="U9">
        <v>2</v>
      </c>
      <c r="V9">
        <v>-0.29199999999999998</v>
      </c>
      <c r="W9">
        <v>5.3600000000000002E-3</v>
      </c>
      <c r="X9">
        <v>192</v>
      </c>
      <c r="Y9">
        <v>-0.30199999999999999</v>
      </c>
      <c r="Z9">
        <v>-0.28100000000000003</v>
      </c>
    </row>
    <row r="10" spans="2:26" x14ac:dyDescent="0.2">
      <c r="B10" s="3" t="s">
        <v>265</v>
      </c>
      <c r="M10" s="3" t="s">
        <v>204</v>
      </c>
      <c r="T10" s="3" t="s">
        <v>202</v>
      </c>
      <c r="U10">
        <v>2</v>
      </c>
      <c r="V10">
        <v>-0.25800000000000001</v>
      </c>
      <c r="W10">
        <v>6.1999999999999998E-3</v>
      </c>
      <c r="X10">
        <v>167</v>
      </c>
      <c r="Y10">
        <v>-0.27</v>
      </c>
      <c r="Z10">
        <v>-0.246</v>
      </c>
    </row>
    <row r="11" spans="2:26" x14ac:dyDescent="0.2">
      <c r="B11" s="3" t="s">
        <v>366</v>
      </c>
      <c r="M11" s="3" t="s">
        <v>205</v>
      </c>
      <c r="T11" s="3" t="s">
        <v>201</v>
      </c>
      <c r="U11">
        <v>5</v>
      </c>
      <c r="V11">
        <v>-0.29899999999999999</v>
      </c>
      <c r="W11">
        <v>5.3499999999999997E-3</v>
      </c>
      <c r="X11">
        <v>192</v>
      </c>
      <c r="Y11">
        <v>-0.309</v>
      </c>
      <c r="Z11">
        <v>-0.28799999999999998</v>
      </c>
    </row>
    <row r="12" spans="2:26" x14ac:dyDescent="0.2">
      <c r="M12" s="3" t="s">
        <v>206</v>
      </c>
      <c r="T12" s="3" t="s">
        <v>202</v>
      </c>
      <c r="U12">
        <v>5</v>
      </c>
      <c r="V12">
        <v>-0.23300000000000001</v>
      </c>
      <c r="W12">
        <v>6.2399999999999999E-3</v>
      </c>
      <c r="X12">
        <v>171</v>
      </c>
      <c r="Y12">
        <v>-0.245</v>
      </c>
      <c r="Z12">
        <v>-0.22</v>
      </c>
    </row>
    <row r="13" spans="2:26" x14ac:dyDescent="0.2">
      <c r="B13" s="3" t="s">
        <v>130</v>
      </c>
      <c r="M13" s="3" t="s">
        <v>208</v>
      </c>
      <c r="N13" t="s">
        <v>209</v>
      </c>
      <c r="O13" t="s">
        <v>169</v>
      </c>
      <c r="P13" t="s">
        <v>137</v>
      </c>
      <c r="Q13" t="s">
        <v>210</v>
      </c>
      <c r="R13" t="s">
        <v>211</v>
      </c>
    </row>
    <row r="14" spans="2:26" x14ac:dyDescent="0.2">
      <c r="B14" s="3" t="s">
        <v>155</v>
      </c>
      <c r="C14" t="s">
        <v>156</v>
      </c>
      <c r="D14" t="s">
        <v>157</v>
      </c>
      <c r="E14" t="s">
        <v>158</v>
      </c>
      <c r="F14" t="s">
        <v>159</v>
      </c>
      <c r="M14" s="3" t="s">
        <v>357</v>
      </c>
      <c r="N14" s="30">
        <v>-4.6199999999999998E-2</v>
      </c>
      <c r="O14" s="30">
        <v>3.2499999999999999E-3</v>
      </c>
      <c r="P14">
        <v>116</v>
      </c>
      <c r="Q14">
        <v>-14.218</v>
      </c>
      <c r="R14" t="s">
        <v>213</v>
      </c>
    </row>
    <row r="15" spans="2:26" x14ac:dyDescent="0.2">
      <c r="B15" s="3" t="s">
        <v>160</v>
      </c>
      <c r="C15" t="s">
        <v>140</v>
      </c>
      <c r="D15">
        <v>2.2482000000000001E-3</v>
      </c>
      <c r="E15">
        <v>4.7410000000000001E-2</v>
      </c>
      <c r="M15" s="3"/>
      <c r="T15" s="3" t="s">
        <v>208</v>
      </c>
      <c r="U15" t="s">
        <v>209</v>
      </c>
      <c r="V15" t="s">
        <v>169</v>
      </c>
      <c r="W15" t="s">
        <v>137</v>
      </c>
      <c r="X15" t="s">
        <v>210</v>
      </c>
      <c r="Y15" t="s">
        <v>211</v>
      </c>
    </row>
    <row r="16" spans="2:26" x14ac:dyDescent="0.2">
      <c r="B16" s="3"/>
      <c r="C16" t="s">
        <v>143</v>
      </c>
      <c r="D16">
        <v>4.7849999999999998E-4</v>
      </c>
      <c r="E16">
        <v>2.188E-2</v>
      </c>
      <c r="F16">
        <v>0.32</v>
      </c>
      <c r="M16" s="3"/>
      <c r="T16" s="70" t="s">
        <v>249</v>
      </c>
      <c r="U16">
        <v>-3.8670000000000003E-2</v>
      </c>
      <c r="V16">
        <v>4.8500000000000001E-3</v>
      </c>
      <c r="W16">
        <v>555</v>
      </c>
      <c r="X16">
        <v>-7.9740000000000002</v>
      </c>
      <c r="Y16" t="s">
        <v>213</v>
      </c>
    </row>
    <row r="17" spans="2:26" x14ac:dyDescent="0.2">
      <c r="B17" s="3" t="s">
        <v>162</v>
      </c>
      <c r="D17">
        <v>8.9269999999999992E-3</v>
      </c>
      <c r="E17">
        <v>9.4479999999999995E-2</v>
      </c>
      <c r="M17" s="80" t="s">
        <v>381</v>
      </c>
      <c r="T17" s="70" t="s">
        <v>250</v>
      </c>
      <c r="U17">
        <v>4.28E-3</v>
      </c>
      <c r="V17">
        <v>4.3899999999999998E-3</v>
      </c>
      <c r="W17">
        <v>5246</v>
      </c>
      <c r="X17">
        <v>0.97499999999999998</v>
      </c>
      <c r="Y17">
        <v>0.92600000000000005</v>
      </c>
    </row>
    <row r="18" spans="2:26" x14ac:dyDescent="0.2">
      <c r="B18" s="3" t="s">
        <v>297</v>
      </c>
      <c r="M18" s="3" t="s">
        <v>207</v>
      </c>
      <c r="N18" t="s">
        <v>198</v>
      </c>
      <c r="O18" t="s">
        <v>169</v>
      </c>
      <c r="P18" t="s">
        <v>137</v>
      </c>
      <c r="Q18" t="s">
        <v>199</v>
      </c>
      <c r="R18" t="s">
        <v>200</v>
      </c>
      <c r="T18" s="70" t="s">
        <v>251</v>
      </c>
      <c r="U18">
        <v>-2.947E-2</v>
      </c>
      <c r="V18">
        <v>4.8399999999999997E-3</v>
      </c>
      <c r="W18">
        <v>550</v>
      </c>
      <c r="X18">
        <v>-6.09</v>
      </c>
      <c r="Y18" t="s">
        <v>213</v>
      </c>
    </row>
    <row r="19" spans="2:26" x14ac:dyDescent="0.2">
      <c r="M19" s="3">
        <v>1</v>
      </c>
      <c r="N19" s="30">
        <v>-0.26800000000000002</v>
      </c>
      <c r="O19" s="30">
        <v>5.2700000000000004E-3</v>
      </c>
      <c r="P19">
        <v>149</v>
      </c>
      <c r="Q19" s="30">
        <v>-0.27800000000000002</v>
      </c>
      <c r="R19" s="30">
        <v>-0.25800000000000001</v>
      </c>
      <c r="T19" s="70" t="s">
        <v>252</v>
      </c>
      <c r="U19">
        <v>1.155E-2</v>
      </c>
      <c r="V19">
        <v>4.3899999999999998E-3</v>
      </c>
      <c r="W19">
        <v>5245</v>
      </c>
      <c r="X19">
        <v>2.6339999999999999</v>
      </c>
      <c r="Y19">
        <v>8.9399999999999993E-2</v>
      </c>
    </row>
    <row r="20" spans="2:26" x14ac:dyDescent="0.2">
      <c r="B20" s="3" t="s">
        <v>131</v>
      </c>
      <c r="M20" s="3">
        <v>2</v>
      </c>
      <c r="N20" s="30">
        <v>-0.27500000000000002</v>
      </c>
      <c r="O20" s="30">
        <v>5.2700000000000004E-3</v>
      </c>
      <c r="P20">
        <v>148</v>
      </c>
      <c r="Q20" s="30">
        <v>-0.28499999999999998</v>
      </c>
      <c r="R20" s="30">
        <v>-0.26400000000000001</v>
      </c>
      <c r="T20" s="70" t="s">
        <v>253</v>
      </c>
      <c r="U20">
        <v>-5.4739999999999997E-2</v>
      </c>
      <c r="V20">
        <v>4.8900000000000002E-3</v>
      </c>
      <c r="W20">
        <v>572</v>
      </c>
      <c r="X20">
        <v>-11.192</v>
      </c>
      <c r="Y20" t="s">
        <v>213</v>
      </c>
    </row>
    <row r="21" spans="2:26" x14ac:dyDescent="0.2">
      <c r="B21" s="35"/>
      <c r="N21" s="3">
        <v>5</v>
      </c>
      <c r="O21" s="30">
        <v>-0.26600000000000001</v>
      </c>
      <c r="P21" s="30">
        <v>5.28E-3</v>
      </c>
      <c r="Q21">
        <v>150</v>
      </c>
      <c r="R21" s="30">
        <v>-0.27600000000000002</v>
      </c>
      <c r="S21" s="30">
        <v>-0.255</v>
      </c>
      <c r="U21" s="70" t="s">
        <v>254</v>
      </c>
      <c r="V21">
        <v>4.2950000000000002E-2</v>
      </c>
      <c r="W21">
        <v>4.8500000000000001E-3</v>
      </c>
      <c r="X21">
        <v>555</v>
      </c>
      <c r="Y21">
        <v>8.8539999999999992</v>
      </c>
      <c r="Z21" t="s">
        <v>213</v>
      </c>
    </row>
    <row r="22" spans="2:26" x14ac:dyDescent="0.2">
      <c r="B22" s="40" t="s">
        <v>131</v>
      </c>
      <c r="C22" s="49" t="s">
        <v>172</v>
      </c>
      <c r="D22" s="50" t="s">
        <v>169</v>
      </c>
      <c r="E22" s="50" t="s">
        <v>137</v>
      </c>
      <c r="F22" s="50" t="s">
        <v>170</v>
      </c>
      <c r="G22" s="51" t="s">
        <v>171</v>
      </c>
      <c r="M22" s="3"/>
      <c r="T22" s="70" t="s">
        <v>255</v>
      </c>
      <c r="U22">
        <v>9.2099999999999994E-3</v>
      </c>
      <c r="V22">
        <v>4.4200000000000003E-3</v>
      </c>
      <c r="W22">
        <v>5247</v>
      </c>
      <c r="X22">
        <v>2.0819999999999999</v>
      </c>
      <c r="Y22">
        <v>0.29659999999999997</v>
      </c>
    </row>
    <row r="23" spans="2:26" x14ac:dyDescent="0.2">
      <c r="B23" s="20" t="s">
        <v>294</v>
      </c>
      <c r="C23" s="33">
        <v>-0.28739999999999999</v>
      </c>
      <c r="D23" s="33">
        <v>5.3559999999999997E-3</v>
      </c>
      <c r="E23" s="18">
        <v>191.4</v>
      </c>
      <c r="F23" s="18">
        <v>-53.656999999999996</v>
      </c>
      <c r="G23" s="18" t="s">
        <v>125</v>
      </c>
      <c r="H23" t="s">
        <v>142</v>
      </c>
      <c r="M23" s="3" t="s">
        <v>208</v>
      </c>
      <c r="N23" t="s">
        <v>209</v>
      </c>
      <c r="O23" t="s">
        <v>169</v>
      </c>
      <c r="P23" t="s">
        <v>137</v>
      </c>
      <c r="Q23" t="s">
        <v>210</v>
      </c>
      <c r="R23" t="s">
        <v>211</v>
      </c>
      <c r="T23" s="70" t="s">
        <v>256</v>
      </c>
      <c r="U23">
        <v>5.0229999999999997E-2</v>
      </c>
      <c r="V23">
        <v>4.8500000000000001E-3</v>
      </c>
      <c r="W23">
        <v>554</v>
      </c>
      <c r="X23">
        <v>10.362</v>
      </c>
      <c r="Y23" t="s">
        <v>213</v>
      </c>
    </row>
    <row r="24" spans="2:26" x14ac:dyDescent="0.2">
      <c r="B24" s="17" t="s">
        <v>188</v>
      </c>
      <c r="C24" s="33">
        <v>3.8679999999999999E-2</v>
      </c>
      <c r="D24" s="33">
        <v>4.8500000000000001E-3</v>
      </c>
      <c r="E24" s="18">
        <v>559.9</v>
      </c>
      <c r="F24" s="18">
        <v>7.9749999999999996</v>
      </c>
      <c r="G24" s="33" t="s">
        <v>125</v>
      </c>
      <c r="H24" t="s">
        <v>142</v>
      </c>
      <c r="J24" s="17"/>
      <c r="K24" s="17"/>
      <c r="M24" s="3" t="s">
        <v>361</v>
      </c>
      <c r="N24" s="30">
        <v>6.7400000000000003E-3</v>
      </c>
      <c r="O24" s="30">
        <v>3.1199999999999999E-3</v>
      </c>
      <c r="P24">
        <v>5246</v>
      </c>
      <c r="Q24" s="30">
        <v>2.165</v>
      </c>
      <c r="R24" s="30">
        <v>7.7499999999999999E-2</v>
      </c>
      <c r="T24" s="70" t="s">
        <v>257</v>
      </c>
      <c r="U24">
        <v>-1.6070000000000001E-2</v>
      </c>
      <c r="V24">
        <v>4.4799999999999996E-3</v>
      </c>
      <c r="W24">
        <v>5252</v>
      </c>
      <c r="X24">
        <v>-3.5870000000000002</v>
      </c>
      <c r="Y24">
        <v>4.5999999999999999E-3</v>
      </c>
    </row>
    <row r="25" spans="2:26" x14ac:dyDescent="0.2">
      <c r="B25" s="17" t="s">
        <v>175</v>
      </c>
      <c r="C25" s="33">
        <v>-4.28E-3</v>
      </c>
      <c r="D25" s="33">
        <v>4.3909999999999999E-3</v>
      </c>
      <c r="E25" s="18">
        <v>5247</v>
      </c>
      <c r="F25" s="18">
        <v>-0.97499999999999998</v>
      </c>
      <c r="G25" s="33">
        <v>0.329762</v>
      </c>
      <c r="J25" s="17"/>
      <c r="K25" s="17"/>
      <c r="M25" s="3" t="s">
        <v>362</v>
      </c>
      <c r="N25" s="30">
        <v>-2.2599999999999999E-3</v>
      </c>
      <c r="O25" s="30">
        <v>3.13E-3</v>
      </c>
      <c r="P25">
        <v>5249</v>
      </c>
      <c r="Q25" s="30">
        <v>-0.72</v>
      </c>
      <c r="R25" s="30">
        <v>0.75149999999999995</v>
      </c>
      <c r="T25" s="70" t="s">
        <v>258</v>
      </c>
      <c r="U25">
        <v>-3.3750000000000002E-2</v>
      </c>
      <c r="V25">
        <v>4.8399999999999997E-3</v>
      </c>
      <c r="W25">
        <v>551</v>
      </c>
      <c r="X25">
        <v>-6.9720000000000004</v>
      </c>
      <c r="Y25" t="s">
        <v>213</v>
      </c>
    </row>
    <row r="26" spans="2:26" x14ac:dyDescent="0.2">
      <c r="B26" s="17" t="s">
        <v>379</v>
      </c>
      <c r="C26" s="33">
        <v>-1.155E-2</v>
      </c>
      <c r="D26" s="33">
        <v>4.3860000000000001E-3</v>
      </c>
      <c r="E26" s="18">
        <v>5245</v>
      </c>
      <c r="F26" s="18">
        <v>-2.6320000000000001</v>
      </c>
      <c r="G26" s="33">
        <v>8.5030000000000001E-3</v>
      </c>
      <c r="H26" t="s">
        <v>149</v>
      </c>
      <c r="J26" s="17"/>
      <c r="K26" s="17"/>
      <c r="M26" s="3" t="s">
        <v>363</v>
      </c>
      <c r="N26" s="30">
        <v>-8.9999999999999993E-3</v>
      </c>
      <c r="O26" s="30">
        <v>3.13E-3</v>
      </c>
      <c r="P26">
        <v>5248</v>
      </c>
      <c r="Q26" s="30">
        <v>-2.8759999999999999</v>
      </c>
      <c r="R26" s="30">
        <v>1.1299999999999999E-2</v>
      </c>
      <c r="T26" s="70" t="s">
        <v>259</v>
      </c>
      <c r="U26">
        <v>7.2700000000000004E-3</v>
      </c>
      <c r="V26">
        <v>4.3899999999999998E-3</v>
      </c>
      <c r="W26">
        <v>5246</v>
      </c>
      <c r="X26">
        <v>1.657</v>
      </c>
      <c r="Y26">
        <v>0.56030000000000002</v>
      </c>
    </row>
    <row r="27" spans="2:26" x14ac:dyDescent="0.2">
      <c r="B27" s="17" t="s">
        <v>267</v>
      </c>
      <c r="C27" s="33">
        <v>-2.3019999999999998E-3</v>
      </c>
      <c r="D27" s="33">
        <v>5.9710000000000004E-4</v>
      </c>
      <c r="E27" s="18">
        <v>191.4</v>
      </c>
      <c r="F27" s="18">
        <v>-3.855</v>
      </c>
      <c r="G27" s="33" t="s">
        <v>125</v>
      </c>
      <c r="H27" t="s">
        <v>142</v>
      </c>
      <c r="J27" s="17"/>
      <c r="K27" s="17"/>
      <c r="M27" s="3"/>
      <c r="T27" s="70" t="s">
        <v>260</v>
      </c>
      <c r="U27">
        <v>-5.9020000000000003E-2</v>
      </c>
      <c r="V27">
        <v>4.8900000000000002E-3</v>
      </c>
      <c r="W27">
        <v>572</v>
      </c>
      <c r="X27">
        <v>-12.064</v>
      </c>
      <c r="Y27" t="s">
        <v>213</v>
      </c>
    </row>
    <row r="28" spans="2:26" x14ac:dyDescent="0.2">
      <c r="B28" s="17" t="s">
        <v>177</v>
      </c>
      <c r="C28" s="33">
        <v>-4.9280000000000001E-3</v>
      </c>
      <c r="D28" s="33">
        <v>6.2319999999999997E-3</v>
      </c>
      <c r="E28" s="18">
        <v>5247</v>
      </c>
      <c r="F28" s="18">
        <v>-0.79100000000000004</v>
      </c>
      <c r="G28" s="33">
        <v>0.42910599999999999</v>
      </c>
      <c r="J28" s="17"/>
      <c r="K28" s="17"/>
      <c r="M28" s="3"/>
      <c r="T28" s="70" t="s">
        <v>261</v>
      </c>
      <c r="U28">
        <v>4.1020000000000001E-2</v>
      </c>
      <c r="V28">
        <v>4.8399999999999997E-3</v>
      </c>
      <c r="W28">
        <v>549</v>
      </c>
      <c r="X28">
        <v>8.4830000000000005</v>
      </c>
      <c r="Y28" t="s">
        <v>213</v>
      </c>
    </row>
    <row r="29" spans="2:26" x14ac:dyDescent="0.2">
      <c r="B29" s="17" t="s">
        <v>268</v>
      </c>
      <c r="C29" s="33">
        <v>2.7609999999999999E-2</v>
      </c>
      <c r="D29" s="33">
        <v>6.2690000000000003E-3</v>
      </c>
      <c r="E29" s="18">
        <v>5249</v>
      </c>
      <c r="F29" s="18">
        <v>4.4039999999999999</v>
      </c>
      <c r="G29" s="33" t="s">
        <v>125</v>
      </c>
      <c r="H29" t="s">
        <v>142</v>
      </c>
      <c r="J29" s="17"/>
      <c r="K29" s="17"/>
      <c r="M29" s="3"/>
      <c r="T29" s="70" t="s">
        <v>262</v>
      </c>
      <c r="U29">
        <v>-2.528E-2</v>
      </c>
      <c r="V29">
        <v>4.47E-3</v>
      </c>
      <c r="W29">
        <v>5250</v>
      </c>
      <c r="X29">
        <v>-5.6589999999999998</v>
      </c>
      <c r="Y29" t="s">
        <v>213</v>
      </c>
    </row>
    <row r="30" spans="2:26" x14ac:dyDescent="0.2">
      <c r="B30" s="17" t="s">
        <v>180</v>
      </c>
      <c r="C30" s="33">
        <v>3.5290000000000001E-4</v>
      </c>
      <c r="D30" s="33">
        <v>5.3970000000000005E-4</v>
      </c>
      <c r="E30" s="18">
        <v>556.1</v>
      </c>
      <c r="F30" s="18">
        <v>0.65400000000000003</v>
      </c>
      <c r="G30" s="33">
        <v>0.51346800000000004</v>
      </c>
      <c r="J30" s="17"/>
      <c r="K30" s="17"/>
      <c r="M30" s="3"/>
      <c r="T30" s="71" t="s">
        <v>263</v>
      </c>
      <c r="U30">
        <v>-6.6290000000000002E-2</v>
      </c>
      <c r="V30">
        <v>4.8900000000000002E-3</v>
      </c>
      <c r="W30">
        <v>570</v>
      </c>
      <c r="X30">
        <v>-13.561999999999999</v>
      </c>
      <c r="Y30" t="s">
        <v>213</v>
      </c>
    </row>
    <row r="31" spans="2:26" x14ac:dyDescent="0.2">
      <c r="B31" s="17" t="s">
        <v>182</v>
      </c>
      <c r="C31" s="33">
        <v>3.3389999999999997E-5</v>
      </c>
      <c r="D31" s="33">
        <v>4.8950000000000003E-4</v>
      </c>
      <c r="E31" s="18">
        <v>5247</v>
      </c>
      <c r="F31" s="18">
        <v>6.8000000000000005E-2</v>
      </c>
      <c r="G31" s="33">
        <v>0.94562900000000005</v>
      </c>
      <c r="J31" s="17"/>
      <c r="K31" s="17"/>
      <c r="M31" s="3"/>
    </row>
    <row r="32" spans="2:26" x14ac:dyDescent="0.2">
      <c r="B32" s="17" t="s">
        <v>183</v>
      </c>
      <c r="C32" s="33">
        <v>4.0539999999999999E-4</v>
      </c>
      <c r="D32" s="33">
        <v>4.8919999999999996E-4</v>
      </c>
      <c r="E32" s="18">
        <v>5245</v>
      </c>
      <c r="F32" s="18">
        <v>0.82899999999999996</v>
      </c>
      <c r="G32" s="33">
        <v>0.40732600000000002</v>
      </c>
      <c r="J32" s="17"/>
      <c r="K32" s="17"/>
    </row>
    <row r="33" spans="2:12" x14ac:dyDescent="0.2">
      <c r="B33" s="17" t="s">
        <v>184</v>
      </c>
      <c r="C33" s="33">
        <v>3.6990000000000003E-5</v>
      </c>
      <c r="D33" s="33">
        <v>6.9379999999999995E-4</v>
      </c>
      <c r="E33" s="18">
        <v>5247</v>
      </c>
      <c r="F33" s="18">
        <v>5.2999999999999999E-2</v>
      </c>
      <c r="G33" s="33">
        <v>0.95747499999999997</v>
      </c>
      <c r="J33" s="17"/>
      <c r="K33" s="17"/>
    </row>
    <row r="34" spans="2:12" x14ac:dyDescent="0.2">
      <c r="B34" s="17" t="s">
        <v>186</v>
      </c>
      <c r="C34" s="33">
        <v>-7.9739999999999998E-4</v>
      </c>
      <c r="D34" s="33">
        <v>6.9749999999999999E-4</v>
      </c>
      <c r="E34" s="18">
        <v>5250</v>
      </c>
      <c r="F34" s="18">
        <v>-1.143</v>
      </c>
      <c r="G34" s="33">
        <v>0.25295200000000001</v>
      </c>
    </row>
    <row r="35" spans="2:12" x14ac:dyDescent="0.2">
      <c r="B35" s="39" t="s">
        <v>130</v>
      </c>
      <c r="C35" s="67" t="s">
        <v>196</v>
      </c>
      <c r="D35" s="52" t="s">
        <v>87</v>
      </c>
      <c r="E35" s="68"/>
      <c r="F35" s="68"/>
      <c r="G35" s="69"/>
      <c r="H35" s="67"/>
    </row>
    <row r="36" spans="2:12" x14ac:dyDescent="0.2">
      <c r="B36" s="20" t="s">
        <v>192</v>
      </c>
      <c r="C36" s="45">
        <v>2.2482000000000001E-3</v>
      </c>
      <c r="D36" s="45">
        <v>4.7410000000000001E-2</v>
      </c>
      <c r="E36" s="18"/>
      <c r="F36" s="18"/>
      <c r="G36" s="33"/>
      <c r="H36" s="14"/>
      <c r="L36" s="27"/>
    </row>
    <row r="37" spans="2:12" x14ac:dyDescent="0.2">
      <c r="B37" s="66" t="s">
        <v>193</v>
      </c>
      <c r="C37" s="45">
        <v>4.7849999999999998E-4</v>
      </c>
      <c r="D37" s="45">
        <v>2.188E-2</v>
      </c>
      <c r="E37" s="18"/>
      <c r="F37" s="18"/>
      <c r="G37" s="33"/>
      <c r="H37" s="14"/>
      <c r="L37" s="27"/>
    </row>
    <row r="38" spans="2:12" x14ac:dyDescent="0.2">
      <c r="B38" s="21" t="s">
        <v>162</v>
      </c>
      <c r="C38" s="48">
        <v>8.9269999999999992E-3</v>
      </c>
      <c r="D38" s="48">
        <v>9.4479999999999995E-2</v>
      </c>
      <c r="E38" s="23"/>
      <c r="F38" s="23"/>
      <c r="G38" s="37"/>
      <c r="H38" s="22"/>
      <c r="L38" s="27"/>
    </row>
    <row r="39" spans="2:12" x14ac:dyDescent="0.2">
      <c r="B39" s="3"/>
      <c r="C39" s="29"/>
      <c r="D39" s="29"/>
      <c r="E39" s="29"/>
      <c r="F39" s="29"/>
      <c r="G39" s="30"/>
      <c r="L39" s="27"/>
    </row>
    <row r="40" spans="2:12" x14ac:dyDescent="0.2">
      <c r="B40" s="3"/>
      <c r="C40" s="29"/>
      <c r="D40" s="29"/>
      <c r="E40" s="29"/>
      <c r="F40" s="29"/>
      <c r="G40" s="30"/>
      <c r="L40" s="27"/>
    </row>
    <row r="41" spans="2:12" x14ac:dyDescent="0.2">
      <c r="B41" s="3"/>
      <c r="C41" s="29"/>
      <c r="D41" s="29"/>
      <c r="E41" s="29"/>
      <c r="F41" s="29"/>
      <c r="G41" s="30"/>
      <c r="L41" s="27"/>
    </row>
    <row r="42" spans="2:12" x14ac:dyDescent="0.2">
      <c r="B42" s="3"/>
      <c r="C42" s="29"/>
      <c r="D42" s="29"/>
      <c r="E42" s="29"/>
      <c r="F42" s="29"/>
      <c r="G42" s="30"/>
      <c r="L42" s="27"/>
    </row>
    <row r="43" spans="2:12" x14ac:dyDescent="0.2">
      <c r="B43" s="3"/>
      <c r="C43" s="29"/>
      <c r="D43" s="29"/>
      <c r="E43" s="29"/>
      <c r="F43" s="29"/>
      <c r="G43" s="30"/>
      <c r="L43" s="27"/>
    </row>
    <row r="44" spans="2:12" x14ac:dyDescent="0.2">
      <c r="B44" s="3"/>
      <c r="L44" s="27"/>
    </row>
    <row r="45" spans="2:12" x14ac:dyDescent="0.2">
      <c r="B45" s="3"/>
      <c r="L45" s="27"/>
    </row>
    <row r="46" spans="2:12" x14ac:dyDescent="0.2">
      <c r="L46" s="27"/>
    </row>
    <row r="47" spans="2:12" x14ac:dyDescent="0.2">
      <c r="B47" s="3"/>
      <c r="L47" s="27"/>
    </row>
    <row r="48" spans="2:12" x14ac:dyDescent="0.2">
      <c r="B48" s="3"/>
      <c r="L48" s="27"/>
    </row>
    <row r="49" spans="2:13" x14ac:dyDescent="0.2">
      <c r="B49" s="3"/>
      <c r="L49" s="27"/>
    </row>
    <row r="50" spans="2:13" x14ac:dyDescent="0.2">
      <c r="B50" s="3"/>
      <c r="L50" s="27"/>
    </row>
    <row r="51" spans="2:13" x14ac:dyDescent="0.2">
      <c r="B51" s="3"/>
    </row>
    <row r="52" spans="2:13" x14ac:dyDescent="0.2">
      <c r="B52" s="3"/>
    </row>
    <row r="53" spans="2:13" x14ac:dyDescent="0.2">
      <c r="B53" s="3" t="s">
        <v>126</v>
      </c>
    </row>
    <row r="54" spans="2:13" x14ac:dyDescent="0.2">
      <c r="B54" s="3" t="s">
        <v>364</v>
      </c>
    </row>
    <row r="55" spans="2:13" x14ac:dyDescent="0.2">
      <c r="B55" s="3" t="s">
        <v>264</v>
      </c>
    </row>
    <row r="56" spans="2:13" x14ac:dyDescent="0.2">
      <c r="B56" s="3" t="s">
        <v>153</v>
      </c>
    </row>
    <row r="58" spans="2:13" x14ac:dyDescent="0.2">
      <c r="B58" s="3" t="s">
        <v>365</v>
      </c>
      <c r="M58" s="3"/>
    </row>
    <row r="59" spans="2:13" x14ac:dyDescent="0.2">
      <c r="M59" s="3"/>
    </row>
    <row r="60" spans="2:13" x14ac:dyDescent="0.2">
      <c r="B60" s="3" t="s">
        <v>128</v>
      </c>
      <c r="M60" s="3"/>
    </row>
    <row r="61" spans="2:13" x14ac:dyDescent="0.2">
      <c r="B61" s="3" t="s">
        <v>265</v>
      </c>
      <c r="M61" s="3"/>
    </row>
    <row r="62" spans="2:13" x14ac:dyDescent="0.2">
      <c r="B62" s="3" t="s">
        <v>366</v>
      </c>
      <c r="M62" s="3"/>
    </row>
    <row r="63" spans="2:13" x14ac:dyDescent="0.2">
      <c r="M63" s="3"/>
    </row>
    <row r="64" spans="2:13" x14ac:dyDescent="0.2">
      <c r="B64" s="3" t="s">
        <v>130</v>
      </c>
      <c r="M64" s="3"/>
    </row>
    <row r="65" spans="2:13" x14ac:dyDescent="0.2">
      <c r="B65" s="3" t="s">
        <v>155</v>
      </c>
      <c r="C65" t="s">
        <v>156</v>
      </c>
      <c r="D65" t="s">
        <v>157</v>
      </c>
      <c r="E65" t="s">
        <v>158</v>
      </c>
      <c r="F65" t="s">
        <v>159</v>
      </c>
      <c r="M65" s="3"/>
    </row>
    <row r="66" spans="2:13" x14ac:dyDescent="0.2">
      <c r="B66" s="3" t="s">
        <v>160</v>
      </c>
      <c r="C66" t="s">
        <v>140</v>
      </c>
      <c r="D66">
        <v>2.2482000000000001E-3</v>
      </c>
      <c r="E66">
        <v>4.7410000000000001E-2</v>
      </c>
      <c r="M66" s="3"/>
    </row>
    <row r="67" spans="2:13" x14ac:dyDescent="0.2">
      <c r="B67" s="3"/>
      <c r="C67" t="s">
        <v>143</v>
      </c>
      <c r="D67">
        <v>4.7849999999999998E-4</v>
      </c>
      <c r="E67">
        <v>2.188E-2</v>
      </c>
      <c r="F67">
        <v>0.32</v>
      </c>
      <c r="M67" s="3"/>
    </row>
    <row r="68" spans="2:13" x14ac:dyDescent="0.2">
      <c r="B68" s="3" t="s">
        <v>162</v>
      </c>
      <c r="D68">
        <v>8.9269999999999992E-3</v>
      </c>
      <c r="E68">
        <v>9.4479999999999995E-2</v>
      </c>
      <c r="M68" s="3"/>
    </row>
    <row r="69" spans="2:13" x14ac:dyDescent="0.2">
      <c r="B69" s="3" t="s">
        <v>297</v>
      </c>
      <c r="M69" s="3"/>
    </row>
    <row r="70" spans="2:13" x14ac:dyDescent="0.2">
      <c r="M70" s="3"/>
    </row>
    <row r="71" spans="2:13" x14ac:dyDescent="0.2">
      <c r="B71" s="3" t="s">
        <v>131</v>
      </c>
      <c r="M71" s="3"/>
    </row>
    <row r="72" spans="2:13" x14ac:dyDescent="0.2">
      <c r="B72" s="3"/>
      <c r="C72" t="s">
        <v>135</v>
      </c>
      <c r="D72" t="s">
        <v>136</v>
      </c>
      <c r="E72" t="s">
        <v>137</v>
      </c>
      <c r="F72" t="s">
        <v>138</v>
      </c>
      <c r="G72" t="s">
        <v>139</v>
      </c>
    </row>
    <row r="73" spans="2:13" x14ac:dyDescent="0.2">
      <c r="B73" s="3" t="s">
        <v>140</v>
      </c>
      <c r="C73" s="26">
        <v>-0.28739999999999999</v>
      </c>
      <c r="D73" s="26">
        <v>5.3559999999999997E-3</v>
      </c>
      <c r="E73" s="26">
        <v>191.4</v>
      </c>
      <c r="F73">
        <v>-53.656999999999996</v>
      </c>
      <c r="G73" t="s">
        <v>141</v>
      </c>
      <c r="H73" t="s">
        <v>142</v>
      </c>
    </row>
    <row r="74" spans="2:13" x14ac:dyDescent="0.2">
      <c r="B74" s="3" t="s">
        <v>143</v>
      </c>
      <c r="C74" s="26">
        <v>3.8679999999999999E-2</v>
      </c>
      <c r="D74" s="26">
        <v>4.8500000000000001E-3</v>
      </c>
      <c r="E74" s="26">
        <v>559.9</v>
      </c>
      <c r="F74">
        <v>7.9749999999999996</v>
      </c>
      <c r="G74" s="26">
        <v>8.6300000000000002E-15</v>
      </c>
      <c r="H74" t="s">
        <v>142</v>
      </c>
    </row>
    <row r="75" spans="2:13" x14ac:dyDescent="0.2">
      <c r="B75" s="3" t="s">
        <v>145</v>
      </c>
      <c r="C75" s="26">
        <v>-4.28E-3</v>
      </c>
      <c r="D75" s="26">
        <v>4.3909999999999999E-3</v>
      </c>
      <c r="E75" s="26">
        <v>5247</v>
      </c>
      <c r="F75">
        <v>-0.97499999999999998</v>
      </c>
      <c r="G75">
        <v>0.329762</v>
      </c>
    </row>
    <row r="76" spans="2:13" x14ac:dyDescent="0.2">
      <c r="B76" s="3" t="s">
        <v>147</v>
      </c>
      <c r="C76" s="26">
        <v>-1.155E-2</v>
      </c>
      <c r="D76" s="26">
        <v>4.3860000000000001E-3</v>
      </c>
      <c r="E76" s="26">
        <v>5245</v>
      </c>
      <c r="F76">
        <v>-2.6320000000000001</v>
      </c>
      <c r="G76">
        <v>8.5030000000000001E-3</v>
      </c>
      <c r="H76" t="s">
        <v>149</v>
      </c>
    </row>
    <row r="77" spans="2:13" x14ac:dyDescent="0.2">
      <c r="B77" s="3" t="s">
        <v>148</v>
      </c>
      <c r="C77" s="26">
        <v>-2.3019999999999998E-3</v>
      </c>
      <c r="D77" s="26">
        <v>5.9710000000000004E-4</v>
      </c>
      <c r="E77" s="26">
        <v>191.4</v>
      </c>
      <c r="F77">
        <v>-3.855</v>
      </c>
      <c r="G77">
        <v>1.5799999999999999E-4</v>
      </c>
      <c r="H77" t="s">
        <v>142</v>
      </c>
    </row>
    <row r="78" spans="2:13" x14ac:dyDescent="0.2">
      <c r="B78" s="3" t="s">
        <v>150</v>
      </c>
      <c r="C78" s="26">
        <v>-4.9280000000000001E-3</v>
      </c>
      <c r="D78" s="26">
        <v>6.2319999999999997E-3</v>
      </c>
      <c r="E78" s="26">
        <v>5247</v>
      </c>
      <c r="F78">
        <v>-0.79100000000000004</v>
      </c>
      <c r="G78">
        <v>0.42910599999999999</v>
      </c>
    </row>
    <row r="79" spans="2:13" x14ac:dyDescent="0.2">
      <c r="B79" s="3" t="s">
        <v>151</v>
      </c>
      <c r="C79" s="26">
        <v>2.7609999999999999E-2</v>
      </c>
      <c r="D79" s="26">
        <v>6.2690000000000003E-3</v>
      </c>
      <c r="E79" s="26">
        <v>5249</v>
      </c>
      <c r="F79">
        <v>4.4039999999999999</v>
      </c>
      <c r="G79" s="26">
        <v>1.0900000000000001E-5</v>
      </c>
      <c r="H79" t="s">
        <v>142</v>
      </c>
    </row>
    <row r="80" spans="2:13" x14ac:dyDescent="0.2">
      <c r="B80" s="3" t="s">
        <v>164</v>
      </c>
      <c r="C80" s="26">
        <v>3.5290000000000001E-4</v>
      </c>
      <c r="D80" s="26">
        <v>5.3970000000000005E-4</v>
      </c>
      <c r="E80" s="26">
        <v>556.1</v>
      </c>
      <c r="F80">
        <v>0.65400000000000003</v>
      </c>
      <c r="G80">
        <v>0.51346800000000004</v>
      </c>
    </row>
    <row r="81" spans="2:7" x14ac:dyDescent="0.2">
      <c r="B81" s="3" t="s">
        <v>165</v>
      </c>
      <c r="C81" s="26">
        <v>3.3389999999999997E-5</v>
      </c>
      <c r="D81" s="26">
        <v>4.8950000000000003E-4</v>
      </c>
      <c r="E81" s="26">
        <v>5247</v>
      </c>
      <c r="F81">
        <v>6.8000000000000005E-2</v>
      </c>
      <c r="G81" s="26">
        <v>0.94562900000000005</v>
      </c>
    </row>
    <row r="82" spans="2:7" x14ac:dyDescent="0.2">
      <c r="B82" s="3" t="s">
        <v>166</v>
      </c>
      <c r="C82" s="26">
        <v>4.0539999999999999E-4</v>
      </c>
      <c r="D82" s="26">
        <v>4.8919999999999996E-4</v>
      </c>
      <c r="E82" s="26">
        <v>5245</v>
      </c>
      <c r="F82">
        <v>0.82899999999999996</v>
      </c>
      <c r="G82">
        <v>0.40732600000000002</v>
      </c>
    </row>
    <row r="83" spans="2:7" x14ac:dyDescent="0.2">
      <c r="B83" s="3" t="s">
        <v>167</v>
      </c>
      <c r="C83" s="26">
        <v>3.6990000000000003E-5</v>
      </c>
      <c r="D83" s="26">
        <v>6.9379999999999995E-4</v>
      </c>
      <c r="E83" s="26">
        <v>5247</v>
      </c>
      <c r="F83">
        <v>5.2999999999999999E-2</v>
      </c>
      <c r="G83">
        <v>0.95747499999999997</v>
      </c>
    </row>
    <row r="84" spans="2:7" x14ac:dyDescent="0.2">
      <c r="B84" s="3" t="s">
        <v>168</v>
      </c>
      <c r="C84" s="26">
        <v>-7.9739999999999998E-4</v>
      </c>
      <c r="D84" s="26">
        <v>6.9749999999999999E-4</v>
      </c>
      <c r="E84" s="26">
        <v>5250</v>
      </c>
      <c r="F84">
        <v>-1.143</v>
      </c>
      <c r="G84" s="26">
        <v>0.25295200000000001</v>
      </c>
    </row>
    <row r="85" spans="2:7" x14ac:dyDescent="0.2">
      <c r="B85" s="3" t="s">
        <v>132</v>
      </c>
      <c r="C85" s="26"/>
      <c r="D85" s="26"/>
      <c r="E85" s="26"/>
    </row>
    <row r="86" spans="2:7" x14ac:dyDescent="0.2">
      <c r="B86" s="3" t="s">
        <v>133</v>
      </c>
      <c r="C86" s="26"/>
      <c r="D86" s="26"/>
      <c r="E86" s="26"/>
      <c r="G86" s="26"/>
    </row>
    <row r="88" spans="2:7" x14ac:dyDescent="0.2">
      <c r="B88" s="3" t="s">
        <v>134</v>
      </c>
    </row>
    <row r="89" spans="2:7" x14ac:dyDescent="0.2">
      <c r="B89" s="3" t="s">
        <v>367</v>
      </c>
    </row>
    <row r="90" spans="2:7" x14ac:dyDescent="0.2">
      <c r="B90" s="3" t="s">
        <v>368</v>
      </c>
    </row>
    <row r="91" spans="2:7" x14ac:dyDescent="0.2">
      <c r="B91" s="3" t="s">
        <v>369</v>
      </c>
    </row>
    <row r="92" spans="2:7" x14ac:dyDescent="0.2">
      <c r="B92" s="3" t="s">
        <v>370</v>
      </c>
    </row>
    <row r="93" spans="2:7" x14ac:dyDescent="0.2">
      <c r="B93" s="3" t="s">
        <v>371</v>
      </c>
    </row>
    <row r="94" spans="2:7" x14ac:dyDescent="0.2">
      <c r="B94" s="3" t="s">
        <v>372</v>
      </c>
    </row>
    <row r="95" spans="2:7" x14ac:dyDescent="0.2">
      <c r="B95" s="3" t="s">
        <v>373</v>
      </c>
    </row>
    <row r="96" spans="2:7" x14ac:dyDescent="0.2">
      <c r="B96" s="3" t="s">
        <v>374</v>
      </c>
    </row>
    <row r="97" spans="2:2" x14ac:dyDescent="0.2">
      <c r="B97" s="3" t="s">
        <v>375</v>
      </c>
    </row>
    <row r="98" spans="2:2" x14ac:dyDescent="0.2">
      <c r="B98" s="3" t="s">
        <v>376</v>
      </c>
    </row>
    <row r="99" spans="2:2" x14ac:dyDescent="0.2">
      <c r="B99" s="3" t="s">
        <v>377</v>
      </c>
    </row>
    <row r="100" spans="2:2" x14ac:dyDescent="0.2">
      <c r="B100" s="3" t="s">
        <v>378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EB69-5E05-6F46-829D-5510BE4A6D6B}">
  <dimension ref="B4:H103"/>
  <sheetViews>
    <sheetView topLeftCell="A44" workbookViewId="0">
      <selection activeCell="K65" sqref="K65:K66"/>
    </sheetView>
  </sheetViews>
  <sheetFormatPr baseColWidth="10" defaultRowHeight="16" x14ac:dyDescent="0.2"/>
  <cols>
    <col min="2" max="2" width="89.6640625" customWidth="1"/>
  </cols>
  <sheetData>
    <row r="4" spans="2:6" x14ac:dyDescent="0.2">
      <c r="B4" t="s">
        <v>298</v>
      </c>
      <c r="C4" t="s">
        <v>135</v>
      </c>
      <c r="D4" t="s">
        <v>136</v>
      </c>
      <c r="E4" t="s">
        <v>138</v>
      </c>
      <c r="F4" t="s">
        <v>139</v>
      </c>
    </row>
    <row r="5" spans="2:6" x14ac:dyDescent="0.2">
      <c r="B5" t="s">
        <v>140</v>
      </c>
      <c r="C5">
        <v>0.2767</v>
      </c>
      <c r="D5">
        <v>3.1640000000000001E-2</v>
      </c>
      <c r="E5">
        <v>8.7460000000000004</v>
      </c>
      <c r="F5" s="28" t="s">
        <v>299</v>
      </c>
    </row>
    <row r="6" spans="2:6" x14ac:dyDescent="0.2">
      <c r="B6" t="s">
        <v>173</v>
      </c>
      <c r="C6">
        <v>-8.3979999999999992E-3</v>
      </c>
      <c r="D6">
        <v>4.4840000000000001E-3</v>
      </c>
      <c r="E6">
        <v>-1.873</v>
      </c>
      <c r="F6">
        <v>6.13E-2</v>
      </c>
    </row>
    <row r="7" spans="2:6" x14ac:dyDescent="0.2">
      <c r="B7" t="s">
        <v>174</v>
      </c>
      <c r="C7">
        <v>-7.4749999999999999E-3</v>
      </c>
      <c r="D7">
        <v>4.4359999999999998E-3</v>
      </c>
      <c r="E7">
        <v>-1.6850000000000001</v>
      </c>
      <c r="F7">
        <v>9.2200000000000004E-2</v>
      </c>
    </row>
    <row r="8" spans="2:6" x14ac:dyDescent="0.2">
      <c r="B8" t="s">
        <v>300</v>
      </c>
      <c r="C8">
        <v>-0.12039999999999999</v>
      </c>
      <c r="D8">
        <v>1.898E-2</v>
      </c>
      <c r="E8">
        <v>-6.3440000000000003</v>
      </c>
      <c r="F8" s="28" t="s">
        <v>301</v>
      </c>
    </row>
    <row r="9" spans="2:6" x14ac:dyDescent="0.2">
      <c r="B9" t="s">
        <v>302</v>
      </c>
      <c r="C9">
        <v>2.7409999999999999E-3</v>
      </c>
      <c r="D9">
        <v>1.866E-2</v>
      </c>
      <c r="E9">
        <v>0.14699999999999999</v>
      </c>
      <c r="F9">
        <v>0.88370000000000004</v>
      </c>
    </row>
    <row r="10" spans="2:6" x14ac:dyDescent="0.2">
      <c r="B10" t="s">
        <v>176</v>
      </c>
      <c r="C10">
        <v>-9.1920000000000005E-3</v>
      </c>
      <c r="D10">
        <v>7.5650000000000001E-4</v>
      </c>
      <c r="E10">
        <v>-12.151</v>
      </c>
      <c r="F10" t="s">
        <v>279</v>
      </c>
    </row>
    <row r="11" spans="2:6" x14ac:dyDescent="0.2">
      <c r="B11" t="s">
        <v>303</v>
      </c>
      <c r="C11">
        <v>6.9589999999999999E-2</v>
      </c>
      <c r="D11">
        <v>1.636E-2</v>
      </c>
      <c r="E11">
        <v>4.2539999999999996</v>
      </c>
      <c r="F11" s="28" t="s">
        <v>304</v>
      </c>
    </row>
    <row r="12" spans="2:6" x14ac:dyDescent="0.2">
      <c r="B12" t="s">
        <v>319</v>
      </c>
      <c r="C12">
        <v>5.3309999999999998E-3</v>
      </c>
      <c r="D12">
        <v>6.0410000000000004E-3</v>
      </c>
      <c r="E12">
        <v>0.88300000000000001</v>
      </c>
      <c r="F12">
        <v>0.3775</v>
      </c>
    </row>
    <row r="13" spans="2:6" x14ac:dyDescent="0.2">
      <c r="B13" t="s">
        <v>320</v>
      </c>
      <c r="C13">
        <v>-1.077E-3</v>
      </c>
      <c r="D13">
        <v>6.0390000000000001E-3</v>
      </c>
      <c r="E13">
        <v>-0.17799999999999999</v>
      </c>
      <c r="F13">
        <v>0.85850000000000004</v>
      </c>
    </row>
    <row r="14" spans="2:6" x14ac:dyDescent="0.2">
      <c r="B14" t="s">
        <v>321</v>
      </c>
      <c r="C14">
        <v>1.048E-2</v>
      </c>
      <c r="D14">
        <v>6.084E-3</v>
      </c>
      <c r="E14">
        <v>1.722</v>
      </c>
      <c r="F14">
        <v>8.5099999999999995E-2</v>
      </c>
    </row>
    <row r="15" spans="2:6" x14ac:dyDescent="0.2">
      <c r="B15" t="s">
        <v>322</v>
      </c>
      <c r="C15">
        <v>5.2899999999999996E-4</v>
      </c>
      <c r="D15">
        <v>6.0930000000000003E-3</v>
      </c>
      <c r="E15">
        <v>8.6999999999999994E-2</v>
      </c>
      <c r="F15">
        <v>0.93079999999999996</v>
      </c>
    </row>
    <row r="16" spans="2:6" x14ac:dyDescent="0.2">
      <c r="B16" t="s">
        <v>335</v>
      </c>
      <c r="C16">
        <v>2.722E-3</v>
      </c>
      <c r="D16">
        <v>2.6380000000000001E-2</v>
      </c>
      <c r="E16">
        <v>0.10299999999999999</v>
      </c>
      <c r="F16">
        <v>0.91820000000000002</v>
      </c>
    </row>
    <row r="17" spans="2:6" x14ac:dyDescent="0.2">
      <c r="B17" t="s">
        <v>336</v>
      </c>
      <c r="C17">
        <v>1.884E-4</v>
      </c>
      <c r="D17">
        <v>5.0250000000000002E-4</v>
      </c>
      <c r="E17">
        <v>0.375</v>
      </c>
      <c r="F17">
        <v>0.7077</v>
      </c>
    </row>
    <row r="18" spans="2:6" x14ac:dyDescent="0.2">
      <c r="B18" t="s">
        <v>323</v>
      </c>
      <c r="C18">
        <v>5.1380000000000002E-4</v>
      </c>
      <c r="D18">
        <v>4.9700000000000005E-4</v>
      </c>
      <c r="E18">
        <v>1.034</v>
      </c>
      <c r="F18">
        <v>0.3014</v>
      </c>
    </row>
    <row r="19" spans="2:6" x14ac:dyDescent="0.2">
      <c r="B19" t="s">
        <v>324</v>
      </c>
      <c r="C19">
        <v>3.4819999999999999E-3</v>
      </c>
      <c r="D19">
        <v>6.1749999999999999E-4</v>
      </c>
      <c r="E19">
        <v>5.6390000000000002</v>
      </c>
      <c r="F19" s="28" t="s">
        <v>305</v>
      </c>
    </row>
    <row r="20" spans="2:6" x14ac:dyDescent="0.2">
      <c r="B20" t="s">
        <v>325</v>
      </c>
      <c r="C20">
        <v>1.1909999999999999E-4</v>
      </c>
      <c r="D20">
        <v>4.8200000000000001E-4</v>
      </c>
      <c r="E20">
        <v>0.247</v>
      </c>
      <c r="F20">
        <v>0.80479999999999996</v>
      </c>
    </row>
    <row r="21" spans="2:6" x14ac:dyDescent="0.2">
      <c r="B21" t="s">
        <v>326</v>
      </c>
      <c r="C21">
        <v>-3.8639999999999998E-3</v>
      </c>
      <c r="D21">
        <v>8.5339999999999999E-3</v>
      </c>
      <c r="E21">
        <v>-0.45300000000000001</v>
      </c>
      <c r="F21">
        <v>0.65069999999999995</v>
      </c>
    </row>
    <row r="22" spans="2:6" x14ac:dyDescent="0.2">
      <c r="B22" t="s">
        <v>327</v>
      </c>
      <c r="C22">
        <v>2.0219999999999999E-3</v>
      </c>
      <c r="D22">
        <v>8.5400000000000007E-3</v>
      </c>
      <c r="E22">
        <v>0.23699999999999999</v>
      </c>
      <c r="F22">
        <v>0.81289999999999996</v>
      </c>
    </row>
    <row r="23" spans="2:6" x14ac:dyDescent="0.2">
      <c r="B23" t="s">
        <v>328</v>
      </c>
      <c r="C23" s="26">
        <v>-4.6E-5</v>
      </c>
      <c r="D23">
        <v>6.7630000000000001E-4</v>
      </c>
      <c r="E23">
        <v>-6.8000000000000005E-2</v>
      </c>
      <c r="F23">
        <v>0.94579999999999997</v>
      </c>
    </row>
    <row r="24" spans="2:6" x14ac:dyDescent="0.2">
      <c r="B24" t="s">
        <v>329</v>
      </c>
      <c r="C24">
        <v>-3.411E-4</v>
      </c>
      <c r="D24">
        <v>6.7529999999999999E-4</v>
      </c>
      <c r="E24">
        <v>-0.505</v>
      </c>
      <c r="F24">
        <v>0.61350000000000005</v>
      </c>
    </row>
    <row r="25" spans="2:6" x14ac:dyDescent="0.2">
      <c r="B25" t="s">
        <v>330</v>
      </c>
      <c r="C25" s="26">
        <v>-7.7810000000000002E-5</v>
      </c>
      <c r="D25">
        <v>6.8199999999999999E-4</v>
      </c>
      <c r="E25">
        <v>-0.114</v>
      </c>
      <c r="F25">
        <v>0.90920000000000001</v>
      </c>
    </row>
    <row r="26" spans="2:6" x14ac:dyDescent="0.2">
      <c r="B26" t="s">
        <v>331</v>
      </c>
      <c r="C26">
        <v>-4.7909999999999999E-4</v>
      </c>
      <c r="D26">
        <v>6.8170000000000004E-4</v>
      </c>
      <c r="E26">
        <v>-0.70299999999999996</v>
      </c>
      <c r="F26">
        <v>0.48220000000000002</v>
      </c>
    </row>
    <row r="27" spans="2:6" x14ac:dyDescent="0.2">
      <c r="B27" t="s">
        <v>332</v>
      </c>
      <c r="C27" s="26">
        <v>-5.5420000000000001E-5</v>
      </c>
      <c r="D27">
        <v>6.7619999999999996E-4</v>
      </c>
      <c r="E27">
        <v>-8.2000000000000003E-2</v>
      </c>
      <c r="F27">
        <v>0.93469999999999998</v>
      </c>
    </row>
    <row r="28" spans="2:6" x14ac:dyDescent="0.2">
      <c r="B28" t="s">
        <v>333</v>
      </c>
      <c r="C28" s="26">
        <v>-6.6379999999999998E-5</v>
      </c>
      <c r="D28">
        <v>9.5620000000000004E-4</v>
      </c>
      <c r="E28">
        <v>-6.9000000000000006E-2</v>
      </c>
      <c r="F28">
        <v>0.94469999999999998</v>
      </c>
    </row>
    <row r="29" spans="2:6" x14ac:dyDescent="0.2">
      <c r="B29" t="s">
        <v>334</v>
      </c>
      <c r="C29">
        <v>7.5259999999999997E-4</v>
      </c>
      <c r="D29">
        <v>9.5589999999999998E-4</v>
      </c>
      <c r="E29">
        <v>0.78700000000000003</v>
      </c>
      <c r="F29">
        <v>0.43109999999999998</v>
      </c>
    </row>
    <row r="36" spans="2:2" x14ac:dyDescent="0.2">
      <c r="B36" s="3" t="s">
        <v>126</v>
      </c>
    </row>
    <row r="37" spans="2:2" x14ac:dyDescent="0.2">
      <c r="B37" s="3" t="s">
        <v>306</v>
      </c>
    </row>
    <row r="38" spans="2:2" x14ac:dyDescent="0.2">
      <c r="B38" s="3" t="s">
        <v>307</v>
      </c>
    </row>
    <row r="39" spans="2:2" x14ac:dyDescent="0.2">
      <c r="B39" s="3" t="s">
        <v>308</v>
      </c>
    </row>
    <row r="40" spans="2:2" x14ac:dyDescent="0.2">
      <c r="B40" s="3" t="s">
        <v>153</v>
      </c>
    </row>
    <row r="42" spans="2:2" x14ac:dyDescent="0.2">
      <c r="B42" s="3" t="s">
        <v>309</v>
      </c>
    </row>
    <row r="44" spans="2:2" x14ac:dyDescent="0.2">
      <c r="B44" s="3" t="s">
        <v>128</v>
      </c>
    </row>
    <row r="45" spans="2:2" x14ac:dyDescent="0.2">
      <c r="B45" s="3" t="s">
        <v>265</v>
      </c>
    </row>
    <row r="46" spans="2:2" x14ac:dyDescent="0.2">
      <c r="B46" s="3" t="s">
        <v>310</v>
      </c>
    </row>
    <row r="48" spans="2:2" x14ac:dyDescent="0.2">
      <c r="B48" s="3" t="s">
        <v>130</v>
      </c>
    </row>
    <row r="49" spans="2:8" x14ac:dyDescent="0.2">
      <c r="B49" s="3" t="s">
        <v>311</v>
      </c>
    </row>
    <row r="50" spans="2:8" x14ac:dyDescent="0.2">
      <c r="B50" s="3" t="s">
        <v>312</v>
      </c>
    </row>
    <row r="51" spans="2:8" x14ac:dyDescent="0.2">
      <c r="B51" s="3" t="s">
        <v>313</v>
      </c>
    </row>
    <row r="52" spans="2:8" x14ac:dyDescent="0.2">
      <c r="B52" s="3" t="s">
        <v>314</v>
      </c>
    </row>
    <row r="53" spans="2:8" x14ac:dyDescent="0.2">
      <c r="B53" s="3" t="s">
        <v>315</v>
      </c>
    </row>
    <row r="54" spans="2:8" x14ac:dyDescent="0.2">
      <c r="B54" s="3" t="s">
        <v>316</v>
      </c>
    </row>
    <row r="55" spans="2:8" x14ac:dyDescent="0.2">
      <c r="B55" s="3" t="s">
        <v>317</v>
      </c>
    </row>
    <row r="56" spans="2:8" x14ac:dyDescent="0.2">
      <c r="B56" s="3" t="s">
        <v>318</v>
      </c>
    </row>
    <row r="58" spans="2:8" x14ac:dyDescent="0.2">
      <c r="B58" s="3" t="s">
        <v>131</v>
      </c>
    </row>
    <row r="59" spans="2:8" x14ac:dyDescent="0.2">
      <c r="B59" s="3"/>
      <c r="C59" s="49" t="s">
        <v>172</v>
      </c>
      <c r="D59" s="50" t="s">
        <v>169</v>
      </c>
      <c r="E59" s="50" t="s">
        <v>137</v>
      </c>
      <c r="F59" s="50" t="s">
        <v>170</v>
      </c>
      <c r="G59" s="51" t="s">
        <v>171</v>
      </c>
    </row>
    <row r="60" spans="2:8" x14ac:dyDescent="0.2">
      <c r="B60" t="s">
        <v>140</v>
      </c>
      <c r="C60" s="30">
        <v>0.2767</v>
      </c>
      <c r="D60" s="30">
        <v>3.1640000000000001E-2</v>
      </c>
      <c r="E60" s="29">
        <v>159.19999999999999</v>
      </c>
      <c r="F60" s="29">
        <v>8.7460000000000004</v>
      </c>
      <c r="G60" s="30">
        <v>2.9799999999999999E-15</v>
      </c>
      <c r="H60" t="s">
        <v>142</v>
      </c>
    </row>
    <row r="61" spans="2:8" x14ac:dyDescent="0.2">
      <c r="B61" t="s">
        <v>173</v>
      </c>
      <c r="C61" s="30">
        <v>-8.3979999999999992E-3</v>
      </c>
      <c r="D61" s="30">
        <v>4.4840000000000001E-3</v>
      </c>
      <c r="E61" s="29">
        <v>1203</v>
      </c>
      <c r="F61" s="29">
        <v>-1.873</v>
      </c>
      <c r="G61" s="30">
        <v>6.13E-2</v>
      </c>
      <c r="H61" t="s">
        <v>163</v>
      </c>
    </row>
    <row r="62" spans="2:8" x14ac:dyDescent="0.2">
      <c r="B62" t="s">
        <v>174</v>
      </c>
      <c r="C62" s="30">
        <v>-7.4749999999999999E-3</v>
      </c>
      <c r="D62" s="30">
        <v>4.4359999999999998E-3</v>
      </c>
      <c r="E62" s="29">
        <v>1290</v>
      </c>
      <c r="F62" s="29">
        <v>-1.6850000000000001</v>
      </c>
      <c r="G62" s="30">
        <v>9.2200000000000004E-2</v>
      </c>
      <c r="H62" t="s">
        <v>163</v>
      </c>
    </row>
    <row r="63" spans="2:8" x14ac:dyDescent="0.2">
      <c r="B63" t="s">
        <v>300</v>
      </c>
      <c r="C63" s="30">
        <v>-0.12039999999999999</v>
      </c>
      <c r="D63" s="30">
        <v>1.898E-2</v>
      </c>
      <c r="E63" s="29">
        <v>59.78</v>
      </c>
      <c r="F63" s="29">
        <v>-6.3440000000000003</v>
      </c>
      <c r="G63" s="30">
        <v>3.2899999999999997E-8</v>
      </c>
      <c r="H63" t="s">
        <v>142</v>
      </c>
    </row>
    <row r="64" spans="2:8" x14ac:dyDescent="0.2">
      <c r="B64" t="s">
        <v>302</v>
      </c>
      <c r="C64" s="30">
        <v>2.7409999999999999E-3</v>
      </c>
      <c r="D64" s="30">
        <v>1.866E-2</v>
      </c>
      <c r="E64" s="29">
        <v>55.92</v>
      </c>
      <c r="F64" s="29">
        <v>0.14699999999999999</v>
      </c>
      <c r="G64" s="30">
        <v>0.88370000000000004</v>
      </c>
    </row>
    <row r="65" spans="2:8" x14ac:dyDescent="0.2">
      <c r="B65" t="s">
        <v>176</v>
      </c>
      <c r="C65" s="30">
        <v>-9.1920000000000005E-3</v>
      </c>
      <c r="D65" s="30">
        <v>7.5650000000000001E-4</v>
      </c>
      <c r="E65" s="29">
        <v>173.4</v>
      </c>
      <c r="F65" s="29">
        <v>-12.151</v>
      </c>
      <c r="G65" s="30" t="s">
        <v>141</v>
      </c>
      <c r="H65" t="s">
        <v>142</v>
      </c>
    </row>
    <row r="66" spans="2:8" x14ac:dyDescent="0.2">
      <c r="B66" t="s">
        <v>303</v>
      </c>
      <c r="C66" s="30">
        <v>6.9589999999999999E-2</v>
      </c>
      <c r="D66" s="30">
        <v>1.636E-2</v>
      </c>
      <c r="E66" s="29">
        <v>115.2</v>
      </c>
      <c r="F66" s="29">
        <v>4.2539999999999996</v>
      </c>
      <c r="G66" s="30">
        <v>4.2899999999999999E-5</v>
      </c>
      <c r="H66" t="s">
        <v>142</v>
      </c>
    </row>
    <row r="67" spans="2:8" x14ac:dyDescent="0.2">
      <c r="B67" t="s">
        <v>319</v>
      </c>
      <c r="C67" s="30">
        <v>5.3309999999999998E-3</v>
      </c>
      <c r="D67" s="30">
        <v>6.0410000000000004E-3</v>
      </c>
      <c r="E67" s="29">
        <v>18610</v>
      </c>
      <c r="F67" s="29">
        <v>0.88300000000000001</v>
      </c>
      <c r="G67" s="30">
        <v>0.3775</v>
      </c>
    </row>
    <row r="68" spans="2:8" x14ac:dyDescent="0.2">
      <c r="B68" t="s">
        <v>320</v>
      </c>
      <c r="C68" s="30">
        <v>-1.077E-3</v>
      </c>
      <c r="D68" s="30">
        <v>6.0390000000000001E-3</v>
      </c>
      <c r="E68" s="29">
        <v>18610</v>
      </c>
      <c r="F68" s="29">
        <v>-0.17799999999999999</v>
      </c>
      <c r="G68" s="30">
        <v>0.85850000000000004</v>
      </c>
    </row>
    <row r="69" spans="2:8" x14ac:dyDescent="0.2">
      <c r="B69" t="s">
        <v>321</v>
      </c>
      <c r="C69" s="30">
        <v>1.048E-2</v>
      </c>
      <c r="D69" s="30">
        <v>6.084E-3</v>
      </c>
      <c r="E69" s="29">
        <v>18610</v>
      </c>
      <c r="F69" s="29">
        <v>1.722</v>
      </c>
      <c r="G69" s="30">
        <v>8.5099999999999995E-2</v>
      </c>
      <c r="H69" t="s">
        <v>163</v>
      </c>
    </row>
    <row r="70" spans="2:8" x14ac:dyDescent="0.2">
      <c r="B70" t="s">
        <v>322</v>
      </c>
      <c r="C70" s="30">
        <v>5.2899999999999996E-4</v>
      </c>
      <c r="D70" s="30">
        <v>6.0930000000000003E-3</v>
      </c>
      <c r="E70" s="29">
        <v>18610</v>
      </c>
      <c r="F70" s="29">
        <v>8.6999999999999994E-2</v>
      </c>
      <c r="G70" s="30">
        <v>0.93079999999999996</v>
      </c>
    </row>
    <row r="71" spans="2:8" x14ac:dyDescent="0.2">
      <c r="B71" t="s">
        <v>335</v>
      </c>
      <c r="C71" s="30">
        <v>2.722E-3</v>
      </c>
      <c r="D71" s="30">
        <v>2.6380000000000001E-2</v>
      </c>
      <c r="E71" s="29">
        <v>55.82</v>
      </c>
      <c r="F71" s="29">
        <v>0.10299999999999999</v>
      </c>
      <c r="G71" s="30">
        <v>0.91820000000000002</v>
      </c>
    </row>
    <row r="72" spans="2:8" x14ac:dyDescent="0.2">
      <c r="B72" t="s">
        <v>336</v>
      </c>
      <c r="C72" s="30">
        <v>1.884E-4</v>
      </c>
      <c r="D72" s="30">
        <v>5.0250000000000002E-4</v>
      </c>
      <c r="E72" s="29">
        <v>1220</v>
      </c>
      <c r="F72" s="29">
        <v>0.375</v>
      </c>
      <c r="G72" s="30">
        <v>0.7077</v>
      </c>
    </row>
    <row r="73" spans="2:8" x14ac:dyDescent="0.2">
      <c r="B73" t="s">
        <v>323</v>
      </c>
      <c r="C73" s="30">
        <v>5.1380000000000002E-4</v>
      </c>
      <c r="D73" s="30">
        <v>4.9700000000000005E-4</v>
      </c>
      <c r="E73" s="29">
        <v>1302</v>
      </c>
      <c r="F73" s="29">
        <v>1.034</v>
      </c>
      <c r="G73" s="30">
        <v>0.3014</v>
      </c>
    </row>
    <row r="74" spans="2:8" x14ac:dyDescent="0.2">
      <c r="B74" t="s">
        <v>324</v>
      </c>
      <c r="C74" s="30">
        <v>3.4819999999999999E-3</v>
      </c>
      <c r="D74" s="30">
        <v>6.1749999999999999E-4</v>
      </c>
      <c r="E74" s="29">
        <v>459.8</v>
      </c>
      <c r="F74" s="29">
        <v>5.6390000000000002</v>
      </c>
      <c r="G74" s="30">
        <v>2.9999999999999997E-8</v>
      </c>
      <c r="H74" t="s">
        <v>142</v>
      </c>
    </row>
    <row r="75" spans="2:8" x14ac:dyDescent="0.2">
      <c r="B75" t="s">
        <v>325</v>
      </c>
      <c r="C75" s="30">
        <v>1.1909999999999999E-4</v>
      </c>
      <c r="D75" s="30">
        <v>4.8200000000000001E-4</v>
      </c>
      <c r="E75" s="29">
        <v>18620</v>
      </c>
      <c r="F75" s="29">
        <v>0.247</v>
      </c>
      <c r="G75" s="30">
        <v>0.80479999999999996</v>
      </c>
    </row>
    <row r="76" spans="2:8" x14ac:dyDescent="0.2">
      <c r="B76" t="s">
        <v>326</v>
      </c>
      <c r="C76" s="30">
        <v>-3.8639999999999998E-3</v>
      </c>
      <c r="D76" s="30">
        <v>8.5339999999999999E-3</v>
      </c>
      <c r="E76" s="29">
        <v>18600</v>
      </c>
      <c r="F76" s="29">
        <v>-0.45300000000000001</v>
      </c>
      <c r="G76" s="30">
        <v>0.65069999999999995</v>
      </c>
    </row>
    <row r="77" spans="2:8" x14ac:dyDescent="0.2">
      <c r="B77" t="s">
        <v>327</v>
      </c>
      <c r="C77" s="30">
        <v>2.0219999999999999E-3</v>
      </c>
      <c r="D77" s="30">
        <v>8.5400000000000007E-3</v>
      </c>
      <c r="E77" s="29">
        <v>18600</v>
      </c>
      <c r="F77" s="29">
        <v>0.23699999999999999</v>
      </c>
      <c r="G77" s="30">
        <v>0.81289999999999996</v>
      </c>
    </row>
    <row r="78" spans="2:8" x14ac:dyDescent="0.2">
      <c r="B78" t="s">
        <v>328</v>
      </c>
      <c r="C78" s="30">
        <v>-4.6E-5</v>
      </c>
      <c r="D78" s="30">
        <v>6.7630000000000001E-4</v>
      </c>
      <c r="E78" s="29">
        <v>18620</v>
      </c>
      <c r="F78" s="29">
        <v>-6.8000000000000005E-2</v>
      </c>
      <c r="G78" s="30">
        <v>0.94579999999999997</v>
      </c>
    </row>
    <row r="79" spans="2:8" x14ac:dyDescent="0.2">
      <c r="B79" t="s">
        <v>329</v>
      </c>
      <c r="C79" s="30">
        <v>-3.411E-4</v>
      </c>
      <c r="D79" s="30">
        <v>6.7529999999999999E-4</v>
      </c>
      <c r="E79" s="29">
        <v>18630</v>
      </c>
      <c r="F79" s="29">
        <v>-0.505</v>
      </c>
      <c r="G79" s="30">
        <v>0.61350000000000005</v>
      </c>
    </row>
    <row r="80" spans="2:8" x14ac:dyDescent="0.2">
      <c r="B80" t="s">
        <v>330</v>
      </c>
      <c r="C80" s="30">
        <v>-7.7810000000000002E-5</v>
      </c>
      <c r="D80" s="30">
        <v>6.8199999999999999E-4</v>
      </c>
      <c r="E80" s="29">
        <v>18610</v>
      </c>
      <c r="F80" s="29">
        <v>-0.114</v>
      </c>
      <c r="G80" s="30">
        <v>0.90920000000000001</v>
      </c>
    </row>
    <row r="81" spans="2:7" x14ac:dyDescent="0.2">
      <c r="B81" t="s">
        <v>331</v>
      </c>
      <c r="C81" s="30">
        <v>-4.7909999999999999E-4</v>
      </c>
      <c r="D81" s="30">
        <v>6.8170000000000004E-4</v>
      </c>
      <c r="E81" s="29">
        <v>18610</v>
      </c>
      <c r="F81" s="29">
        <v>-0.70299999999999996</v>
      </c>
      <c r="G81" s="30">
        <v>0.48220000000000002</v>
      </c>
    </row>
    <row r="82" spans="2:7" x14ac:dyDescent="0.2">
      <c r="B82" t="s">
        <v>332</v>
      </c>
      <c r="C82" s="30">
        <v>-5.5420000000000001E-5</v>
      </c>
      <c r="D82" s="30">
        <v>6.7619999999999996E-4</v>
      </c>
      <c r="E82" s="29">
        <v>18610</v>
      </c>
      <c r="F82" s="29">
        <v>-8.2000000000000003E-2</v>
      </c>
      <c r="G82" s="30">
        <v>0.93469999999999998</v>
      </c>
    </row>
    <row r="83" spans="2:7" x14ac:dyDescent="0.2">
      <c r="B83" t="s">
        <v>333</v>
      </c>
      <c r="C83" s="30">
        <v>-6.6379999999999998E-5</v>
      </c>
      <c r="D83" s="30">
        <v>9.5620000000000004E-4</v>
      </c>
      <c r="E83" s="29">
        <v>18600</v>
      </c>
      <c r="F83" s="29">
        <v>-6.9000000000000006E-2</v>
      </c>
      <c r="G83" s="30">
        <v>0.94469999999999998</v>
      </c>
    </row>
    <row r="84" spans="2:7" x14ac:dyDescent="0.2">
      <c r="B84" t="s">
        <v>334</v>
      </c>
      <c r="C84" s="30">
        <v>7.5259999999999997E-4</v>
      </c>
      <c r="D84" s="30">
        <v>9.5589999999999998E-4</v>
      </c>
      <c r="E84" s="29">
        <v>18610</v>
      </c>
      <c r="F84" s="29">
        <v>0.78700000000000003</v>
      </c>
      <c r="G84" s="30">
        <v>0.43109999999999998</v>
      </c>
    </row>
    <row r="85" spans="2:7" x14ac:dyDescent="0.2">
      <c r="B85" s="3" t="s">
        <v>132</v>
      </c>
    </row>
    <row r="86" spans="2:7" x14ac:dyDescent="0.2">
      <c r="B86" s="3" t="s">
        <v>133</v>
      </c>
    </row>
    <row r="90" spans="2:7" x14ac:dyDescent="0.2">
      <c r="B90" t="s">
        <v>335</v>
      </c>
    </row>
    <row r="91" spans="2:7" x14ac:dyDescent="0.2">
      <c r="B91" t="s">
        <v>336</v>
      </c>
    </row>
    <row r="92" spans="2:7" x14ac:dyDescent="0.2">
      <c r="B92" t="s">
        <v>323</v>
      </c>
    </row>
    <row r="93" spans="2:7" x14ac:dyDescent="0.2">
      <c r="B93" t="s">
        <v>324</v>
      </c>
    </row>
    <row r="94" spans="2:7" x14ac:dyDescent="0.2">
      <c r="B94" t="s">
        <v>325</v>
      </c>
    </row>
    <row r="95" spans="2:7" x14ac:dyDescent="0.2">
      <c r="B95" t="s">
        <v>326</v>
      </c>
    </row>
    <row r="96" spans="2:7" x14ac:dyDescent="0.2">
      <c r="B96" t="s">
        <v>327</v>
      </c>
    </row>
    <row r="97" spans="2:2" x14ac:dyDescent="0.2">
      <c r="B97" t="s">
        <v>328</v>
      </c>
    </row>
    <row r="98" spans="2:2" x14ac:dyDescent="0.2">
      <c r="B98" t="s">
        <v>329</v>
      </c>
    </row>
    <row r="99" spans="2:2" x14ac:dyDescent="0.2">
      <c r="B99" t="s">
        <v>330</v>
      </c>
    </row>
    <row r="100" spans="2:2" x14ac:dyDescent="0.2">
      <c r="B100" t="s">
        <v>331</v>
      </c>
    </row>
    <row r="101" spans="2:2" x14ac:dyDescent="0.2">
      <c r="B101" t="s">
        <v>332</v>
      </c>
    </row>
    <row r="102" spans="2:2" x14ac:dyDescent="0.2">
      <c r="B102" t="s">
        <v>333</v>
      </c>
    </row>
    <row r="103" spans="2:2" x14ac:dyDescent="0.2">
      <c r="B103"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Descriptive-task</vt:lpstr>
      <vt:lpstr>demographics</vt:lpstr>
      <vt:lpstr>regression</vt:lpstr>
      <vt:lpstr>correlation</vt:lpstr>
      <vt:lpstr>multilevel-mag</vt:lpstr>
      <vt:lpstr>multilevel-size</vt:lpstr>
      <vt:lpstr>multilevel-mult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 Mei Ling</dc:creator>
  <cp:lastModifiedBy>Soh Mei Ling</cp:lastModifiedBy>
  <dcterms:created xsi:type="dcterms:W3CDTF">2024-10-16T15:51:22Z</dcterms:created>
  <dcterms:modified xsi:type="dcterms:W3CDTF">2024-10-28T06:55:29Z</dcterms:modified>
</cp:coreProperties>
</file>