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\MyRPA\files\"/>
    </mc:Choice>
  </mc:AlternateContent>
  <xr:revisionPtr revIDLastSave="0" documentId="13_ncr:1_{96E93F7E-0C12-4BBE-94B5-BF695CA0E34C}" xr6:coauthVersionLast="47" xr6:coauthVersionMax="47" xr10:uidLastSave="{00000000-0000-0000-0000-000000000000}"/>
  <bookViews>
    <workbookView xWindow="-110" yWindow="-110" windowWidth="29020" windowHeight="17620" xr2:uid="{6CC842B4-45EF-4110-9526-E114A8983313}"/>
  </bookViews>
  <sheets>
    <sheet name="Inco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2" l="1"/>
  <c r="G44" i="2"/>
  <c r="H44" i="2"/>
  <c r="H40" i="2" s="1"/>
  <c r="I44" i="2"/>
  <c r="J44" i="2"/>
  <c r="K44" i="2"/>
  <c r="K40" i="2" s="1"/>
  <c r="L44" i="2"/>
  <c r="M44" i="2"/>
  <c r="N44" i="2"/>
  <c r="O44" i="2"/>
  <c r="P44" i="2"/>
  <c r="E44" i="2"/>
  <c r="F41" i="2"/>
  <c r="F40" i="2" s="1"/>
  <c r="G41" i="2"/>
  <c r="G40" i="2" s="1"/>
  <c r="G25" i="2" s="1"/>
  <c r="H41" i="2"/>
  <c r="I41" i="2"/>
  <c r="J41" i="2"/>
  <c r="K41" i="2"/>
  <c r="L41" i="2"/>
  <c r="M41" i="2"/>
  <c r="N41" i="2"/>
  <c r="N40" i="2" s="1"/>
  <c r="O41" i="2"/>
  <c r="P41" i="2"/>
  <c r="E41" i="2"/>
  <c r="I40" i="2"/>
  <c r="I25" i="2" s="1"/>
  <c r="J40" i="2"/>
  <c r="P40" i="2"/>
  <c r="F26" i="2"/>
  <c r="G26" i="2"/>
  <c r="H26" i="2"/>
  <c r="I26" i="2"/>
  <c r="J26" i="2"/>
  <c r="K26" i="2"/>
  <c r="L26" i="2"/>
  <c r="M26" i="2"/>
  <c r="N26" i="2"/>
  <c r="O26" i="2"/>
  <c r="P26" i="2"/>
  <c r="E26" i="2"/>
  <c r="P25" i="2"/>
  <c r="F12" i="2"/>
  <c r="G12" i="2"/>
  <c r="H12" i="2"/>
  <c r="I12" i="2"/>
  <c r="I4" i="2" s="1"/>
  <c r="J12" i="2"/>
  <c r="K12" i="2"/>
  <c r="L12" i="2"/>
  <c r="L4" i="2" s="1"/>
  <c r="M12" i="2"/>
  <c r="N12" i="2"/>
  <c r="O12" i="2"/>
  <c r="P12" i="2"/>
  <c r="E12" i="2"/>
  <c r="F9" i="2"/>
  <c r="G9" i="2"/>
  <c r="H9" i="2"/>
  <c r="I9" i="2"/>
  <c r="J9" i="2"/>
  <c r="K9" i="2"/>
  <c r="L9" i="2"/>
  <c r="M9" i="2"/>
  <c r="N9" i="2"/>
  <c r="O9" i="2"/>
  <c r="P9" i="2"/>
  <c r="E9" i="2"/>
  <c r="G5" i="2"/>
  <c r="G4" i="2" s="1"/>
  <c r="H5" i="2"/>
  <c r="H4" i="2" s="1"/>
  <c r="I5" i="2"/>
  <c r="J5" i="2"/>
  <c r="K5" i="2"/>
  <c r="L5" i="2"/>
  <c r="M5" i="2"/>
  <c r="N5" i="2"/>
  <c r="O5" i="2"/>
  <c r="O4" i="2" s="1"/>
  <c r="P5" i="2"/>
  <c r="F5" i="2"/>
  <c r="E5" i="2"/>
  <c r="H25" i="2" l="1"/>
  <c r="O40" i="2"/>
  <c r="O25" i="2" s="1"/>
  <c r="O3" i="2" s="1"/>
  <c r="J25" i="2"/>
  <c r="J3" i="2" s="1"/>
  <c r="P4" i="2"/>
  <c r="P3" i="2" s="1"/>
  <c r="J4" i="2"/>
  <c r="M40" i="2"/>
  <c r="M25" i="2" s="1"/>
  <c r="L40" i="2"/>
  <c r="E40" i="2"/>
  <c r="E25" i="2" s="1"/>
  <c r="K25" i="2"/>
  <c r="N25" i="2"/>
  <c r="F25" i="2"/>
  <c r="L25" i="2"/>
  <c r="L3" i="2" s="1"/>
  <c r="I3" i="2"/>
  <c r="H3" i="2"/>
  <c r="G3" i="2"/>
  <c r="K4" i="2"/>
  <c r="K3" i="2" s="1"/>
  <c r="F4" i="2"/>
  <c r="M4" i="2"/>
  <c r="N4" i="2"/>
  <c r="E4" i="2"/>
  <c r="M3" i="2" l="1"/>
  <c r="N3" i="2"/>
  <c r="F3" i="2"/>
  <c r="E3" i="2"/>
</calcChain>
</file>

<file path=xl/sharedStrings.xml><?xml version="1.0" encoding="utf-8"?>
<sst xmlns="http://schemas.openxmlformats.org/spreadsheetml/2006/main" count="59" uniqueCount="52">
  <si>
    <t>(백만원)</t>
    <phoneticPr fontId="2" type="noConversion"/>
  </si>
  <si>
    <t>항목</t>
    <phoneticPr fontId="2" type="noConversion"/>
  </si>
  <si>
    <t>매출액</t>
    <phoneticPr fontId="2" type="noConversion"/>
  </si>
  <si>
    <t>매출원가</t>
    <phoneticPr fontId="2" type="noConversion"/>
  </si>
  <si>
    <t>기초재료재고액[A]</t>
    <phoneticPr fontId="2" type="noConversion"/>
  </si>
  <si>
    <t>당기재료매입액[B]</t>
    <phoneticPr fontId="2" type="noConversion"/>
  </si>
  <si>
    <t>기말재료재고액[C]</t>
    <phoneticPr fontId="2" type="noConversion"/>
  </si>
  <si>
    <t>노무비</t>
    <phoneticPr fontId="2" type="noConversion"/>
  </si>
  <si>
    <t>급여</t>
    <phoneticPr fontId="2" type="noConversion"/>
  </si>
  <si>
    <t>퇴직급여</t>
    <phoneticPr fontId="2" type="noConversion"/>
  </si>
  <si>
    <t>경비</t>
    <phoneticPr fontId="2" type="noConversion"/>
  </si>
  <si>
    <t>감가상각비</t>
    <phoneticPr fontId="2" type="noConversion"/>
  </si>
  <si>
    <t>복리후생비</t>
    <phoneticPr fontId="2" type="noConversion"/>
  </si>
  <si>
    <t>전력비</t>
    <phoneticPr fontId="2" type="noConversion"/>
  </si>
  <si>
    <t>가스수도비</t>
    <phoneticPr fontId="2" type="noConversion"/>
  </si>
  <si>
    <t>세금과공과</t>
    <phoneticPr fontId="2" type="noConversion"/>
  </si>
  <si>
    <t>임차료</t>
    <phoneticPr fontId="2" type="noConversion"/>
  </si>
  <si>
    <t>보험료</t>
    <phoneticPr fontId="2" type="noConversion"/>
  </si>
  <si>
    <t>수선비</t>
    <phoneticPr fontId="2" type="noConversion"/>
  </si>
  <si>
    <t>외주가공비</t>
    <phoneticPr fontId="2" type="noConversion"/>
  </si>
  <si>
    <t>경상개발비</t>
    <phoneticPr fontId="2" type="noConversion"/>
  </si>
  <si>
    <t>기타경비</t>
    <phoneticPr fontId="2" type="noConversion"/>
  </si>
  <si>
    <t>매출총손익</t>
    <phoneticPr fontId="2" type="noConversion"/>
  </si>
  <si>
    <t>판매비와관리비</t>
    <phoneticPr fontId="2" type="noConversion"/>
  </si>
  <si>
    <t>무형자산상각비</t>
    <phoneticPr fontId="2" type="noConversion"/>
  </si>
  <si>
    <t>접대비</t>
    <phoneticPr fontId="2" type="noConversion"/>
  </si>
  <si>
    <t>광고선전비</t>
    <phoneticPr fontId="2" type="noConversion"/>
  </si>
  <si>
    <t>연구비</t>
    <phoneticPr fontId="2" type="noConversion"/>
  </si>
  <si>
    <t>대손상각비</t>
    <phoneticPr fontId="2" type="noConversion"/>
  </si>
  <si>
    <t>영업손익</t>
    <phoneticPr fontId="2" type="noConversion"/>
  </si>
  <si>
    <t>영업외비용</t>
    <phoneticPr fontId="2" type="noConversion"/>
  </si>
  <si>
    <t>이자비용</t>
    <phoneticPr fontId="2" type="noConversion"/>
  </si>
  <si>
    <t>기타_금융비용(수수료)</t>
    <phoneticPr fontId="2" type="noConversion"/>
  </si>
  <si>
    <t>법인세비용차감전순손익</t>
    <phoneticPr fontId="2" type="noConversion"/>
  </si>
  <si>
    <t>법인세비용</t>
    <phoneticPr fontId="2" type="noConversion"/>
  </si>
  <si>
    <t>당기순손익</t>
    <phoneticPr fontId="2" type="noConversion"/>
  </si>
  <si>
    <t>운반·하역·보관·포장비</t>
    <phoneticPr fontId="2" type="noConversion"/>
  </si>
  <si>
    <t>2015년</t>
    <phoneticPr fontId="2" type="noConversion"/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</si>
  <si>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</si>
  <si>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</si>
  <si>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</si>
  <si>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</si>
  <si>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</si>
  <si>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</si>
  <si>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</si>
  <si>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</si>
  <si>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2024년</t>
  </si>
  <si>
    <t>2025년</t>
  </si>
  <si>
    <t>2026년</t>
  </si>
  <si>
    <t>손익계산서</t>
    <phoneticPr fontId="2" type="noConversion"/>
  </si>
  <si>
    <t>기타 판매비와 관리비 외</t>
    <phoneticPr fontId="2" type="noConversion"/>
  </si>
  <si>
    <t>재료비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</si>
</sst>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176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right" vertical="center"/>
    </xf>
    <xf numFmtId="176" fontId="10" fillId="2" borderId="2" xfId="0" applyNumberFormat="1" applyFont="1" applyFill="1" applyBorder="1">
      <alignment vertical="center"/>
    </xf>
    <xf numFmtId="176" fontId="8" fillId="2" borderId="3" xfId="0" applyNumberFormat="1" applyFont="1" applyFill="1" applyBorder="1">
      <alignment vertical="center"/>
    </xf>
    <xf numFmtId="176" fontId="10" fillId="2" borderId="3" xfId="0" applyNumberFormat="1" applyFont="1" applyFill="1" applyBorder="1">
      <alignment vertical="center"/>
    </xf>
    <xf numFmtId="41" fontId="10" fillId="2" borderId="4" xfId="1" applyFont="1" applyFill="1" applyBorder="1" applyAlignment="1">
      <alignment vertical="center"/>
    </xf>
    <xf numFmtId="176" fontId="10" fillId="2" borderId="5" xfId="0" applyNumberFormat="1" applyFont="1" applyFill="1" applyBorder="1">
      <alignment vertical="center"/>
    </xf>
    <xf numFmtId="176" fontId="8" fillId="2" borderId="6" xfId="0" applyNumberFormat="1" applyFont="1" applyFill="1" applyBorder="1">
      <alignment vertical="center"/>
    </xf>
    <xf numFmtId="176" fontId="10" fillId="2" borderId="6" xfId="0" applyNumberFormat="1" applyFont="1" applyFill="1" applyBorder="1">
      <alignment vertical="center"/>
    </xf>
    <xf numFmtId="176" fontId="9" fillId="2" borderId="1" xfId="0" applyNumberFormat="1" applyFont="1" applyFill="1" applyBorder="1">
      <alignment vertical="center"/>
    </xf>
    <xf numFmtId="176" fontId="9" fillId="2" borderId="5" xfId="0" applyNumberFormat="1" applyFont="1" applyFill="1" applyBorder="1">
      <alignment vertical="center"/>
    </xf>
    <xf numFmtId="176" fontId="9" fillId="2" borderId="7" xfId="0" applyNumberFormat="1" applyFont="1" applyFill="1" applyBorder="1">
      <alignment vertical="center"/>
    </xf>
    <xf numFmtId="41" fontId="9" fillId="2" borderId="4" xfId="1" applyFont="1" applyFill="1" applyBorder="1" applyAlignment="1">
      <alignment vertical="center"/>
    </xf>
    <xf numFmtId="176" fontId="11" fillId="2" borderId="1" xfId="0" applyNumberFormat="1" applyFont="1" applyFill="1" applyBorder="1">
      <alignment vertical="center"/>
    </xf>
    <xf numFmtId="176" fontId="11" fillId="2" borderId="8" xfId="0" applyNumberFormat="1" applyFont="1" applyFill="1" applyBorder="1">
      <alignment vertical="center"/>
    </xf>
    <xf numFmtId="176" fontId="11" fillId="2" borderId="9" xfId="0" applyNumberFormat="1" applyFont="1" applyFill="1" applyBorder="1">
      <alignment vertical="center"/>
    </xf>
    <xf numFmtId="41" fontId="11" fillId="2" borderId="10" xfId="1" applyFont="1" applyFill="1" applyBorder="1" applyAlignment="1">
      <alignment vertical="center"/>
    </xf>
    <xf numFmtId="176" fontId="11" fillId="2" borderId="11" xfId="0" applyNumberFormat="1" applyFont="1" applyFill="1" applyBorder="1">
      <alignment vertical="center"/>
    </xf>
    <xf numFmtId="176" fontId="11" fillId="2" borderId="12" xfId="0" applyNumberFormat="1" applyFont="1" applyFill="1" applyBorder="1">
      <alignment vertical="center"/>
    </xf>
    <xf numFmtId="41" fontId="11" fillId="2" borderId="13" xfId="1" applyFont="1" applyFill="1" applyBorder="1" applyAlignment="1">
      <alignment vertical="center"/>
    </xf>
    <xf numFmtId="176" fontId="11" fillId="2" borderId="2" xfId="0" applyNumberFormat="1" applyFont="1" applyFill="1" applyBorder="1">
      <alignment vertical="center"/>
    </xf>
    <xf numFmtId="176" fontId="11" fillId="2" borderId="3" xfId="0" applyNumberFormat="1" applyFont="1" applyFill="1" applyBorder="1">
      <alignment vertical="center"/>
    </xf>
    <xf numFmtId="41" fontId="11" fillId="2" borderId="14" xfId="1" applyFont="1" applyFill="1" applyBorder="1" applyAlignment="1">
      <alignment vertical="center"/>
    </xf>
    <xf numFmtId="176" fontId="9" fillId="2" borderId="6" xfId="0" applyNumberFormat="1" applyFont="1" applyFill="1" applyBorder="1">
      <alignment vertical="center"/>
    </xf>
    <xf numFmtId="176" fontId="11" fillId="2" borderId="15" xfId="0" applyNumberFormat="1" applyFont="1" applyFill="1" applyBorder="1">
      <alignment vertical="center"/>
    </xf>
    <xf numFmtId="176" fontId="11" fillId="2" borderId="16" xfId="0" applyNumberFormat="1" applyFont="1" applyFill="1" applyBorder="1">
      <alignment vertical="center"/>
    </xf>
    <xf numFmtId="176" fontId="10" fillId="2" borderId="17" xfId="0" applyNumberFormat="1" applyFont="1" applyFill="1" applyBorder="1">
      <alignment vertical="center"/>
    </xf>
    <xf numFmtId="176" fontId="8" fillId="2" borderId="18" xfId="0" applyNumberFormat="1" applyFont="1" applyFill="1" applyBorder="1">
      <alignment vertical="center"/>
    </xf>
    <xf numFmtId="41" fontId="10" fillId="2" borderId="19" xfId="1" applyFont="1" applyFill="1" applyBorder="1" applyAlignment="1">
      <alignment vertical="center"/>
    </xf>
    <xf numFmtId="41" fontId="10" fillId="2" borderId="4" xfId="0" quotePrefix="1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1" fontId="12" fillId="2" borderId="4" xfId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6583-4E27-40E4-80FA-00A89131C49B}">
  <dimension ref="A1:R46"/>
  <sheetViews>
    <sheetView tabSelected="1" workbookViewId="0">
      <selection activeCell="B6" sqref="B6"/>
    </sheetView>
  </sheetViews>
  <sheetFormatPr defaultRowHeight="17"/>
  <sheetData>
    <row r="1" spans="1:18" ht="21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 t="s">
        <v>0</v>
      </c>
      <c r="Q1" s="1"/>
      <c r="R1" s="1"/>
    </row>
    <row r="2" spans="1:18">
      <c r="A2" s="38" t="s">
        <v>1</v>
      </c>
      <c r="B2" s="38"/>
      <c r="C2" s="38"/>
      <c r="D2" s="38"/>
      <c r="E2" s="37" t="s">
        <v>37</v>
      </c>
      <c r="F2" s="37" t="s">
        <v>38</v>
      </c>
      <c r="G2" s="37" t="s">
        <v>39</v>
      </c>
      <c r="H2" s="37" t="s">
        <v>40</v>
      </c>
      <c r="I2" s="37" t="s">
        <v>41</v>
      </c>
      <c r="J2" s="37" t="s">
        <v>42</v>
      </c>
      <c r="K2" s="37" t="s">
        <v>43</v>
      </c>
      <c r="L2" s="37" t="s">
        <v>44</v>
      </c>
      <c r="M2" s="37" t="s">
        <v>45</v>
      </c>
      <c r="N2" s="37" t="s">
        <v>46</v>
      </c>
      <c r="O2" s="37" t="s">
        <v>47</v>
      </c>
      <c r="P2" s="37" t="s">
        <v>48</v>
      </c>
      <c r="Q2" s="2"/>
      <c r="R2" s="2"/>
    </row>
    <row r="3" spans="1:18">
      <c r="A3" s="10" t="s">
        <v>2</v>
      </c>
      <c r="B3" s="11"/>
      <c r="C3" s="11"/>
      <c r="D3" s="12"/>
      <c r="E3" s="36">
        <f>E4+E25</f>
        <v>51384</v>
      </c>
      <c r="F3" s="36">
        <f>F4+F25</f>
        <v>59666.694280000003</v>
      </c>
      <c r="G3" s="36">
        <f t="shared" ref="G3:P3" si="0">G4+G25</f>
        <v>71328</v>
      </c>
      <c r="H3" s="36">
        <f t="shared" si="0"/>
        <v>80859.997349999991</v>
      </c>
      <c r="I3" s="36">
        <f t="shared" si="0"/>
        <v>77471</v>
      </c>
      <c r="J3" s="36">
        <f t="shared" si="0"/>
        <v>74072</v>
      </c>
      <c r="K3" s="36">
        <f t="shared" si="0"/>
        <v>69743</v>
      </c>
      <c r="L3" s="36">
        <f t="shared" si="0"/>
        <v>69021.633333333331</v>
      </c>
      <c r="M3" s="36">
        <f t="shared" si="0"/>
        <v>60014</v>
      </c>
      <c r="N3" s="36">
        <f t="shared" si="0"/>
        <v>54908.5</v>
      </c>
      <c r="O3" s="36">
        <f t="shared" si="0"/>
        <v>42400.14</v>
      </c>
      <c r="P3" s="36">
        <f t="shared" si="0"/>
        <v>36076</v>
      </c>
      <c r="Q3" s="3"/>
      <c r="R3" s="4"/>
    </row>
    <row r="4" spans="1:18">
      <c r="A4" s="14" t="s">
        <v>3</v>
      </c>
      <c r="B4" s="15"/>
      <c r="C4" s="15"/>
      <c r="D4" s="16"/>
      <c r="E4" s="13">
        <f>E5+E9+E12</f>
        <v>42399</v>
      </c>
      <c r="F4" s="13">
        <f t="shared" ref="F4:P4" si="1">F5+F9+F12</f>
        <v>48798.968000000008</v>
      </c>
      <c r="G4" s="13">
        <f t="shared" si="1"/>
        <v>57713.224000000002</v>
      </c>
      <c r="H4" s="13">
        <f t="shared" si="1"/>
        <v>65092.999999999993</v>
      </c>
      <c r="I4" s="13">
        <f t="shared" si="1"/>
        <v>64299.5</v>
      </c>
      <c r="J4" s="13">
        <f t="shared" si="1"/>
        <v>61087</v>
      </c>
      <c r="K4" s="13">
        <f t="shared" si="1"/>
        <v>57693</v>
      </c>
      <c r="L4" s="13">
        <f t="shared" si="1"/>
        <v>57179.5</v>
      </c>
      <c r="M4" s="13">
        <f t="shared" si="1"/>
        <v>50259</v>
      </c>
      <c r="N4" s="13">
        <f t="shared" si="1"/>
        <v>44969</v>
      </c>
      <c r="O4" s="13">
        <f t="shared" si="1"/>
        <v>35076</v>
      </c>
      <c r="P4" s="13">
        <f t="shared" si="1"/>
        <v>30529</v>
      </c>
      <c r="Q4" s="3"/>
      <c r="R4" s="4"/>
    </row>
    <row r="5" spans="1:18">
      <c r="A5" s="17"/>
      <c r="B5" s="18" t="s">
        <v>51</v>
      </c>
      <c r="C5" s="19"/>
      <c r="D5" s="19"/>
      <c r="E5" s="39">
        <f>E6+E7-E8</f>
        <v>26510</v>
      </c>
      <c r="F5" s="39">
        <f>F6+F7-F8</f>
        <v>31850.880000000008</v>
      </c>
      <c r="G5" s="39">
        <f t="shared" ref="G5:P5" si="2">G6+G7-G8</f>
        <v>37803.840000000004</v>
      </c>
      <c r="H5" s="39">
        <f t="shared" si="2"/>
        <v>42999.999999999993</v>
      </c>
      <c r="I5" s="39">
        <f t="shared" si="2"/>
        <v>40810</v>
      </c>
      <c r="J5" s="39">
        <f t="shared" si="2"/>
        <v>39280</v>
      </c>
      <c r="K5" s="39">
        <f t="shared" si="2"/>
        <v>37100</v>
      </c>
      <c r="L5" s="39">
        <f t="shared" si="2"/>
        <v>36570</v>
      </c>
      <c r="M5" s="39">
        <f t="shared" si="2"/>
        <v>31800</v>
      </c>
      <c r="N5" s="39">
        <f t="shared" si="2"/>
        <v>29150</v>
      </c>
      <c r="O5" s="39">
        <f t="shared" si="2"/>
        <v>22260</v>
      </c>
      <c r="P5" s="39">
        <f t="shared" si="2"/>
        <v>19092</v>
      </c>
      <c r="Q5" s="3"/>
      <c r="R5" s="5"/>
    </row>
    <row r="6" spans="1:18">
      <c r="A6" s="21"/>
      <c r="B6" s="21"/>
      <c r="C6" s="22" t="s">
        <v>4</v>
      </c>
      <c r="D6" s="23"/>
      <c r="E6" s="24">
        <v>5010</v>
      </c>
      <c r="F6" s="24">
        <v>5900</v>
      </c>
      <c r="G6" s="24">
        <v>6758.3999999999978</v>
      </c>
      <c r="H6" s="24">
        <v>7599.9999999999927</v>
      </c>
      <c r="I6" s="24">
        <v>7599.9999999999991</v>
      </c>
      <c r="J6" s="24">
        <v>7700</v>
      </c>
      <c r="K6" s="24">
        <v>7400</v>
      </c>
      <c r="L6" s="24">
        <v>6999.9999999999991</v>
      </c>
      <c r="M6" s="24">
        <v>6900</v>
      </c>
      <c r="N6" s="24">
        <v>6000</v>
      </c>
      <c r="O6" s="24">
        <v>5499.9999999999991</v>
      </c>
      <c r="P6" s="24">
        <v>4212</v>
      </c>
      <c r="Q6" s="3"/>
      <c r="R6" s="6"/>
    </row>
    <row r="7" spans="1:18">
      <c r="A7" s="21"/>
      <c r="B7" s="21"/>
      <c r="C7" s="25" t="s">
        <v>5</v>
      </c>
      <c r="D7" s="26"/>
      <c r="E7" s="27">
        <v>27400</v>
      </c>
      <c r="F7" s="27">
        <v>32709.280000000006</v>
      </c>
      <c r="G7" s="27">
        <v>38645.440000000002</v>
      </c>
      <c r="H7" s="27">
        <v>43000</v>
      </c>
      <c r="I7" s="27">
        <v>40910</v>
      </c>
      <c r="J7" s="27">
        <v>38920</v>
      </c>
      <c r="K7" s="27">
        <v>36700</v>
      </c>
      <c r="L7" s="27">
        <v>36470</v>
      </c>
      <c r="M7" s="27">
        <v>30900</v>
      </c>
      <c r="N7" s="27">
        <v>28650</v>
      </c>
      <c r="O7" s="27">
        <v>20960</v>
      </c>
      <c r="P7" s="27">
        <v>18480</v>
      </c>
      <c r="Q7" s="3"/>
      <c r="R7" s="6"/>
    </row>
    <row r="8" spans="1:18">
      <c r="A8" s="21"/>
      <c r="B8" s="28"/>
      <c r="C8" s="28" t="s">
        <v>6</v>
      </c>
      <c r="D8" s="29"/>
      <c r="E8" s="30">
        <v>5900</v>
      </c>
      <c r="F8" s="30">
        <v>6758.3999999999978</v>
      </c>
      <c r="G8" s="30">
        <v>7599.9999999999927</v>
      </c>
      <c r="H8" s="30">
        <v>7599.9999999999991</v>
      </c>
      <c r="I8" s="30">
        <v>7700</v>
      </c>
      <c r="J8" s="30">
        <v>7340</v>
      </c>
      <c r="K8" s="30">
        <v>6999.9999999999991</v>
      </c>
      <c r="L8" s="30">
        <v>6900</v>
      </c>
      <c r="M8" s="30">
        <v>6000</v>
      </c>
      <c r="N8" s="30">
        <v>5499.9999999999991</v>
      </c>
      <c r="O8" s="30">
        <v>4200</v>
      </c>
      <c r="P8" s="30">
        <v>3600</v>
      </c>
      <c r="Q8" s="3"/>
      <c r="R8" s="6"/>
    </row>
    <row r="9" spans="1:18">
      <c r="A9" s="17"/>
      <c r="B9" s="18" t="s">
        <v>7</v>
      </c>
      <c r="C9" s="19"/>
      <c r="D9" s="19"/>
      <c r="E9" s="39">
        <f>E10+E11</f>
        <v>3575</v>
      </c>
      <c r="F9" s="39">
        <f t="shared" ref="F9:P9" si="3">F10+F11</f>
        <v>4296.8640000000005</v>
      </c>
      <c r="G9" s="39">
        <f t="shared" si="3"/>
        <v>5099.9519999999993</v>
      </c>
      <c r="H9" s="39">
        <f t="shared" si="3"/>
        <v>5434</v>
      </c>
      <c r="I9" s="39">
        <f t="shared" si="3"/>
        <v>5505.5</v>
      </c>
      <c r="J9" s="39">
        <f t="shared" si="3"/>
        <v>5291</v>
      </c>
      <c r="K9" s="39">
        <f t="shared" si="3"/>
        <v>5005</v>
      </c>
      <c r="L9" s="39">
        <f t="shared" si="3"/>
        <v>4933.5</v>
      </c>
      <c r="M9" s="39">
        <f t="shared" si="3"/>
        <v>4290</v>
      </c>
      <c r="N9" s="39">
        <f t="shared" si="3"/>
        <v>3809</v>
      </c>
      <c r="O9" s="39">
        <f t="shared" si="3"/>
        <v>3003</v>
      </c>
      <c r="P9" s="39">
        <f t="shared" si="3"/>
        <v>2574</v>
      </c>
      <c r="Q9" s="3"/>
      <c r="R9" s="5"/>
    </row>
    <row r="10" spans="1:18">
      <c r="A10" s="21"/>
      <c r="B10" s="21"/>
      <c r="C10" s="22" t="s">
        <v>8</v>
      </c>
      <c r="D10" s="23"/>
      <c r="E10" s="24">
        <v>3250</v>
      </c>
      <c r="F10" s="24">
        <v>3906.2400000000002</v>
      </c>
      <c r="G10" s="24">
        <v>4636.32</v>
      </c>
      <c r="H10" s="24">
        <v>4940</v>
      </c>
      <c r="I10" s="24">
        <v>5005</v>
      </c>
      <c r="J10" s="24">
        <v>4810</v>
      </c>
      <c r="K10" s="24">
        <v>4550</v>
      </c>
      <c r="L10" s="24">
        <v>4485</v>
      </c>
      <c r="M10" s="24">
        <v>3900</v>
      </c>
      <c r="N10" s="24">
        <v>3575</v>
      </c>
      <c r="O10" s="24">
        <v>2730</v>
      </c>
      <c r="P10" s="24">
        <v>2340</v>
      </c>
      <c r="Q10" s="3"/>
      <c r="R10" s="5"/>
    </row>
    <row r="11" spans="1:18">
      <c r="A11" s="21"/>
      <c r="B11" s="21"/>
      <c r="C11" s="25" t="s">
        <v>9</v>
      </c>
      <c r="D11" s="26"/>
      <c r="E11" s="27">
        <v>325</v>
      </c>
      <c r="F11" s="27">
        <v>390.62400000000002</v>
      </c>
      <c r="G11" s="27">
        <v>463.63200000000001</v>
      </c>
      <c r="H11" s="27">
        <v>494</v>
      </c>
      <c r="I11" s="27">
        <v>500.5</v>
      </c>
      <c r="J11" s="27">
        <v>481</v>
      </c>
      <c r="K11" s="27">
        <v>455</v>
      </c>
      <c r="L11" s="27">
        <v>448.5</v>
      </c>
      <c r="M11" s="27">
        <v>390</v>
      </c>
      <c r="N11" s="27">
        <v>234</v>
      </c>
      <c r="O11" s="27">
        <v>273</v>
      </c>
      <c r="P11" s="27">
        <v>234</v>
      </c>
      <c r="Q11" s="3"/>
      <c r="R11" s="5"/>
    </row>
    <row r="12" spans="1:18">
      <c r="A12" s="17"/>
      <c r="B12" s="18" t="s">
        <v>10</v>
      </c>
      <c r="C12" s="31"/>
      <c r="D12" s="31"/>
      <c r="E12" s="39">
        <f>SUM(E13:E24)</f>
        <v>12314</v>
      </c>
      <c r="F12" s="39">
        <f t="shared" ref="F12:P12" si="4">SUM(F13:F24)</f>
        <v>12651.223999999998</v>
      </c>
      <c r="G12" s="39">
        <f t="shared" si="4"/>
        <v>14809.432000000001</v>
      </c>
      <c r="H12" s="39">
        <f t="shared" si="4"/>
        <v>16659</v>
      </c>
      <c r="I12" s="39">
        <f t="shared" si="4"/>
        <v>17984</v>
      </c>
      <c r="J12" s="39">
        <f t="shared" si="4"/>
        <v>16516</v>
      </c>
      <c r="K12" s="39">
        <f t="shared" si="4"/>
        <v>15588</v>
      </c>
      <c r="L12" s="39">
        <f t="shared" si="4"/>
        <v>15676</v>
      </c>
      <c r="M12" s="39">
        <f t="shared" si="4"/>
        <v>14169</v>
      </c>
      <c r="N12" s="39">
        <f t="shared" si="4"/>
        <v>12010</v>
      </c>
      <c r="O12" s="39">
        <f t="shared" si="4"/>
        <v>9813</v>
      </c>
      <c r="P12" s="39">
        <f t="shared" si="4"/>
        <v>8863</v>
      </c>
      <c r="Q12" s="3"/>
      <c r="R12" s="5"/>
    </row>
    <row r="13" spans="1:18">
      <c r="A13" s="21"/>
      <c r="B13" s="21"/>
      <c r="C13" s="22" t="s">
        <v>11</v>
      </c>
      <c r="D13" s="23"/>
      <c r="E13" s="24">
        <v>2490</v>
      </c>
      <c r="F13" s="24">
        <v>2495</v>
      </c>
      <c r="G13" s="24">
        <v>2755</v>
      </c>
      <c r="H13" s="24">
        <v>3815</v>
      </c>
      <c r="I13" s="24">
        <v>4500</v>
      </c>
      <c r="J13" s="24">
        <v>4010</v>
      </c>
      <c r="K13" s="24">
        <v>4015</v>
      </c>
      <c r="L13" s="24">
        <v>4015</v>
      </c>
      <c r="M13" s="24">
        <v>4015</v>
      </c>
      <c r="N13" s="24">
        <v>2715</v>
      </c>
      <c r="O13" s="24">
        <v>2715</v>
      </c>
      <c r="P13" s="24">
        <v>2715</v>
      </c>
      <c r="Q13" s="3"/>
      <c r="R13" s="5"/>
    </row>
    <row r="14" spans="1:18">
      <c r="A14" s="21"/>
      <c r="B14" s="21"/>
      <c r="C14" s="32" t="s">
        <v>12</v>
      </c>
      <c r="D14" s="33"/>
      <c r="E14" s="27">
        <v>450</v>
      </c>
      <c r="F14" s="27">
        <v>540.86400000000003</v>
      </c>
      <c r="G14" s="27">
        <v>641.95200000000011</v>
      </c>
      <c r="H14" s="27">
        <v>684.00000000000011</v>
      </c>
      <c r="I14" s="27">
        <v>693.00000000000011</v>
      </c>
      <c r="J14" s="27">
        <v>666.00000000000011</v>
      </c>
      <c r="K14" s="27">
        <v>630.00000000000011</v>
      </c>
      <c r="L14" s="27">
        <v>621.00000000000011</v>
      </c>
      <c r="M14" s="27">
        <v>540.00000000000011</v>
      </c>
      <c r="N14" s="27">
        <v>495.00000000000006</v>
      </c>
      <c r="O14" s="27">
        <v>378.00000000000006</v>
      </c>
      <c r="P14" s="27">
        <v>324.00000000000006</v>
      </c>
      <c r="Q14" s="3"/>
      <c r="R14" s="5"/>
    </row>
    <row r="15" spans="1:18">
      <c r="A15" s="21"/>
      <c r="B15" s="21"/>
      <c r="C15" s="25" t="s">
        <v>13</v>
      </c>
      <c r="D15" s="26"/>
      <c r="E15" s="27">
        <v>423</v>
      </c>
      <c r="F15" s="27">
        <v>600.96</v>
      </c>
      <c r="G15" s="27">
        <v>713.28</v>
      </c>
      <c r="H15" s="27">
        <v>760</v>
      </c>
      <c r="I15" s="27">
        <v>1241</v>
      </c>
      <c r="J15" s="27">
        <v>740</v>
      </c>
      <c r="K15" s="27">
        <v>700</v>
      </c>
      <c r="L15" s="27">
        <v>690</v>
      </c>
      <c r="M15" s="27">
        <v>600</v>
      </c>
      <c r="N15" s="27">
        <v>550</v>
      </c>
      <c r="O15" s="27">
        <v>420</v>
      </c>
      <c r="P15" s="27">
        <v>360</v>
      </c>
      <c r="Q15" s="3"/>
      <c r="R15" s="5"/>
    </row>
    <row r="16" spans="1:18">
      <c r="A16" s="21"/>
      <c r="B16" s="21"/>
      <c r="C16" s="25" t="s">
        <v>14</v>
      </c>
      <c r="D16" s="26"/>
      <c r="E16" s="27">
        <v>250</v>
      </c>
      <c r="F16" s="27">
        <v>300.48</v>
      </c>
      <c r="G16" s="27">
        <v>356.64</v>
      </c>
      <c r="H16" s="27">
        <v>380</v>
      </c>
      <c r="I16" s="27">
        <v>385</v>
      </c>
      <c r="J16" s="27">
        <v>370</v>
      </c>
      <c r="K16" s="27">
        <v>350</v>
      </c>
      <c r="L16" s="27">
        <v>345</v>
      </c>
      <c r="M16" s="27">
        <v>300</v>
      </c>
      <c r="N16" s="27">
        <v>275</v>
      </c>
      <c r="O16" s="27">
        <v>210</v>
      </c>
      <c r="P16" s="27">
        <v>180</v>
      </c>
      <c r="Q16" s="3"/>
      <c r="R16" s="5"/>
    </row>
    <row r="17" spans="1:18">
      <c r="A17" s="21"/>
      <c r="B17" s="21"/>
      <c r="C17" s="25" t="s">
        <v>15</v>
      </c>
      <c r="D17" s="26"/>
      <c r="E17" s="27">
        <v>66</v>
      </c>
      <c r="F17" s="27">
        <v>60.096000000000004</v>
      </c>
      <c r="G17" s="27">
        <v>71.328000000000003</v>
      </c>
      <c r="H17" s="27">
        <v>76</v>
      </c>
      <c r="I17" s="27">
        <v>77</v>
      </c>
      <c r="J17" s="27">
        <v>74</v>
      </c>
      <c r="K17" s="27">
        <v>70</v>
      </c>
      <c r="L17" s="27">
        <v>69</v>
      </c>
      <c r="M17" s="27">
        <v>60</v>
      </c>
      <c r="N17" s="27">
        <v>55</v>
      </c>
      <c r="O17" s="27">
        <v>42</v>
      </c>
      <c r="P17" s="27">
        <v>100</v>
      </c>
      <c r="Q17" s="3"/>
      <c r="R17" s="5"/>
    </row>
    <row r="18" spans="1:18">
      <c r="A18" s="21"/>
      <c r="B18" s="21"/>
      <c r="C18" s="25" t="s">
        <v>16</v>
      </c>
      <c r="D18" s="26"/>
      <c r="E18" s="27">
        <v>200</v>
      </c>
      <c r="F18" s="27">
        <v>240.38400000000001</v>
      </c>
      <c r="G18" s="27">
        <v>285.31200000000001</v>
      </c>
      <c r="H18" s="27">
        <v>304</v>
      </c>
      <c r="I18" s="27">
        <v>308</v>
      </c>
      <c r="J18" s="27">
        <v>296</v>
      </c>
      <c r="K18" s="27">
        <v>280</v>
      </c>
      <c r="L18" s="27">
        <v>276</v>
      </c>
      <c r="M18" s="27">
        <v>240</v>
      </c>
      <c r="N18" s="27">
        <v>220</v>
      </c>
      <c r="O18" s="27">
        <v>168</v>
      </c>
      <c r="P18" s="27">
        <v>144</v>
      </c>
      <c r="Q18" s="3"/>
      <c r="R18" s="5"/>
    </row>
    <row r="19" spans="1:18">
      <c r="A19" s="21"/>
      <c r="B19" s="21"/>
      <c r="C19" s="25" t="s">
        <v>17</v>
      </c>
      <c r="D19" s="26"/>
      <c r="E19" s="27">
        <v>100</v>
      </c>
      <c r="F19" s="27">
        <v>120.19200000000001</v>
      </c>
      <c r="G19" s="27">
        <v>142.65600000000001</v>
      </c>
      <c r="H19" s="27">
        <v>152</v>
      </c>
      <c r="I19" s="27">
        <v>154</v>
      </c>
      <c r="J19" s="27">
        <v>148</v>
      </c>
      <c r="K19" s="27">
        <v>140</v>
      </c>
      <c r="L19" s="27">
        <v>138</v>
      </c>
      <c r="M19" s="27">
        <v>134</v>
      </c>
      <c r="N19" s="27">
        <v>110</v>
      </c>
      <c r="O19" s="27">
        <v>84</v>
      </c>
      <c r="P19" s="27">
        <v>72</v>
      </c>
      <c r="Q19" s="3"/>
      <c r="R19" s="5"/>
    </row>
    <row r="20" spans="1:18">
      <c r="A20" s="21"/>
      <c r="B20" s="21"/>
      <c r="C20" s="25" t="s">
        <v>18</v>
      </c>
      <c r="D20" s="26"/>
      <c r="E20" s="27">
        <v>150</v>
      </c>
      <c r="F20" s="27">
        <v>180.28800000000001</v>
      </c>
      <c r="G20" s="27">
        <v>213.98400000000001</v>
      </c>
      <c r="H20" s="27">
        <v>228</v>
      </c>
      <c r="I20" s="27">
        <v>231</v>
      </c>
      <c r="J20" s="27">
        <v>222</v>
      </c>
      <c r="K20" s="27">
        <v>210</v>
      </c>
      <c r="L20" s="27">
        <v>207</v>
      </c>
      <c r="M20" s="27">
        <v>180</v>
      </c>
      <c r="N20" s="27">
        <v>165</v>
      </c>
      <c r="O20" s="27">
        <v>126</v>
      </c>
      <c r="P20" s="27">
        <v>108</v>
      </c>
      <c r="Q20" s="3"/>
      <c r="R20" s="5"/>
    </row>
    <row r="21" spans="1:18">
      <c r="A21" s="21"/>
      <c r="B21" s="21"/>
      <c r="C21" s="25" t="s">
        <v>19</v>
      </c>
      <c r="D21" s="26"/>
      <c r="E21" s="27">
        <v>5435</v>
      </c>
      <c r="F21" s="27">
        <v>4807.68</v>
      </c>
      <c r="G21" s="27">
        <v>5706.24</v>
      </c>
      <c r="H21" s="27">
        <v>6080</v>
      </c>
      <c r="I21" s="27">
        <v>6160</v>
      </c>
      <c r="J21" s="27">
        <v>5920</v>
      </c>
      <c r="K21" s="27">
        <v>5600</v>
      </c>
      <c r="L21" s="27">
        <v>5520</v>
      </c>
      <c r="M21" s="27">
        <v>4800</v>
      </c>
      <c r="N21" s="27">
        <v>4400</v>
      </c>
      <c r="O21" s="27">
        <v>3360</v>
      </c>
      <c r="P21" s="27">
        <v>2880</v>
      </c>
      <c r="Q21" s="3"/>
      <c r="R21" s="5"/>
    </row>
    <row r="22" spans="1:18">
      <c r="A22" s="21"/>
      <c r="B22" s="21"/>
      <c r="C22" s="25" t="s">
        <v>36</v>
      </c>
      <c r="D22" s="26"/>
      <c r="E22" s="27">
        <v>500</v>
      </c>
      <c r="F22" s="27">
        <v>600.96</v>
      </c>
      <c r="G22" s="27">
        <v>713.28</v>
      </c>
      <c r="H22" s="27">
        <v>760</v>
      </c>
      <c r="I22" s="27">
        <v>770</v>
      </c>
      <c r="J22" s="27">
        <v>740</v>
      </c>
      <c r="K22" s="27">
        <v>443</v>
      </c>
      <c r="L22" s="27">
        <v>690</v>
      </c>
      <c r="M22" s="27">
        <v>600</v>
      </c>
      <c r="N22" s="27">
        <v>550</v>
      </c>
      <c r="O22" s="27">
        <v>420</v>
      </c>
      <c r="P22" s="27">
        <v>360</v>
      </c>
      <c r="Q22" s="3"/>
      <c r="R22" s="5"/>
    </row>
    <row r="23" spans="1:18">
      <c r="A23" s="21"/>
      <c r="B23" s="21"/>
      <c r="C23" s="25" t="s">
        <v>20</v>
      </c>
      <c r="D23" s="26"/>
      <c r="E23" s="27">
        <v>250</v>
      </c>
      <c r="F23" s="27">
        <v>300.48</v>
      </c>
      <c r="G23" s="27">
        <v>356.64</v>
      </c>
      <c r="H23" s="27">
        <v>380</v>
      </c>
      <c r="I23" s="27">
        <v>385</v>
      </c>
      <c r="J23" s="27">
        <v>370</v>
      </c>
      <c r="K23" s="27">
        <v>350</v>
      </c>
      <c r="L23" s="27">
        <v>345</v>
      </c>
      <c r="M23" s="27">
        <v>300</v>
      </c>
      <c r="N23" s="27">
        <v>275</v>
      </c>
      <c r="O23" s="27">
        <v>210</v>
      </c>
      <c r="P23" s="27">
        <v>180</v>
      </c>
      <c r="Q23" s="3"/>
      <c r="R23" s="5"/>
    </row>
    <row r="24" spans="1:18">
      <c r="A24" s="21"/>
      <c r="B24" s="21"/>
      <c r="C24" s="25" t="s">
        <v>21</v>
      </c>
      <c r="D24" s="26"/>
      <c r="E24" s="27">
        <v>2000</v>
      </c>
      <c r="F24" s="27">
        <v>2403.84</v>
      </c>
      <c r="G24" s="27">
        <v>2853.12</v>
      </c>
      <c r="H24" s="27">
        <v>3040</v>
      </c>
      <c r="I24" s="27">
        <v>3080</v>
      </c>
      <c r="J24" s="27">
        <v>2960</v>
      </c>
      <c r="K24" s="27">
        <v>2800</v>
      </c>
      <c r="L24" s="27">
        <v>2760</v>
      </c>
      <c r="M24" s="27">
        <v>2400</v>
      </c>
      <c r="N24" s="27">
        <v>2200</v>
      </c>
      <c r="O24" s="27">
        <v>1680</v>
      </c>
      <c r="P24" s="27">
        <v>1440</v>
      </c>
      <c r="Q24" s="3"/>
      <c r="R24" s="5"/>
    </row>
    <row r="25" spans="1:18">
      <c r="A25" s="34" t="s">
        <v>22</v>
      </c>
      <c r="B25" s="16"/>
      <c r="C25" s="16"/>
      <c r="D25" s="16"/>
      <c r="E25" s="13">
        <f>E26+E40</f>
        <v>8985</v>
      </c>
      <c r="F25" s="13">
        <f t="shared" ref="F25:P25" si="5">F26+F40</f>
        <v>10867.726279999993</v>
      </c>
      <c r="G25" s="13">
        <f t="shared" si="5"/>
        <v>13614.775999999998</v>
      </c>
      <c r="H25" s="13">
        <f t="shared" si="5"/>
        <v>15766.99735</v>
      </c>
      <c r="I25" s="13">
        <f t="shared" si="5"/>
        <v>13171.5</v>
      </c>
      <c r="J25" s="13">
        <f t="shared" si="5"/>
        <v>12985</v>
      </c>
      <c r="K25" s="13">
        <f t="shared" si="5"/>
        <v>12050</v>
      </c>
      <c r="L25" s="13">
        <f t="shared" si="5"/>
        <v>11842.133333333333</v>
      </c>
      <c r="M25" s="13">
        <f t="shared" si="5"/>
        <v>9755</v>
      </c>
      <c r="N25" s="13">
        <f t="shared" si="5"/>
        <v>9939.5</v>
      </c>
      <c r="O25" s="13">
        <f t="shared" si="5"/>
        <v>7324.14</v>
      </c>
      <c r="P25" s="13">
        <f t="shared" si="5"/>
        <v>5547</v>
      </c>
      <c r="Q25" s="3"/>
      <c r="R25" s="5"/>
    </row>
    <row r="26" spans="1:18">
      <c r="A26" s="14" t="s">
        <v>23</v>
      </c>
      <c r="B26" s="16"/>
      <c r="C26" s="16"/>
      <c r="D26" s="16"/>
      <c r="E26" s="13">
        <f>SUM(E27:E39)</f>
        <v>6605</v>
      </c>
      <c r="F26" s="13">
        <f t="shared" ref="F26:P26" si="6">SUM(F27:F39)</f>
        <v>7801.8559999999998</v>
      </c>
      <c r="G26" s="13">
        <f t="shared" si="6"/>
        <v>9189.0080000000016</v>
      </c>
      <c r="H26" s="13">
        <f t="shared" si="6"/>
        <v>10064</v>
      </c>
      <c r="I26" s="13">
        <f t="shared" si="6"/>
        <v>9509.5</v>
      </c>
      <c r="J26" s="13">
        <f t="shared" si="6"/>
        <v>9151</v>
      </c>
      <c r="K26" s="13">
        <f t="shared" si="6"/>
        <v>8645</v>
      </c>
      <c r="L26" s="13">
        <f t="shared" si="6"/>
        <v>8564.5</v>
      </c>
      <c r="M26" s="13">
        <f t="shared" si="6"/>
        <v>7410</v>
      </c>
      <c r="N26" s="13">
        <f t="shared" si="6"/>
        <v>6824.5</v>
      </c>
      <c r="O26" s="13">
        <f t="shared" si="6"/>
        <v>5187</v>
      </c>
      <c r="P26" s="13">
        <f t="shared" si="6"/>
        <v>4446</v>
      </c>
      <c r="Q26" s="3"/>
      <c r="R26" s="5"/>
    </row>
    <row r="27" spans="1:18">
      <c r="A27" s="21"/>
      <c r="B27" s="32" t="s">
        <v>11</v>
      </c>
      <c r="C27" s="33"/>
      <c r="D27" s="33"/>
      <c r="E27" s="27">
        <v>140</v>
      </c>
      <c r="F27" s="27">
        <v>140</v>
      </c>
      <c r="G27" s="27">
        <v>140</v>
      </c>
      <c r="H27" s="27">
        <v>342</v>
      </c>
      <c r="I27" s="27">
        <v>0</v>
      </c>
      <c r="J27" s="27">
        <v>0</v>
      </c>
      <c r="K27" s="27">
        <v>0</v>
      </c>
      <c r="L27" s="27">
        <v>43</v>
      </c>
      <c r="M27" s="27">
        <v>0</v>
      </c>
      <c r="N27" s="27">
        <v>0</v>
      </c>
      <c r="O27" s="27">
        <v>0</v>
      </c>
      <c r="P27" s="27">
        <v>0</v>
      </c>
      <c r="Q27" s="3"/>
      <c r="R27" s="5"/>
    </row>
    <row r="28" spans="1:18">
      <c r="A28" s="21"/>
      <c r="B28" s="25" t="s">
        <v>24</v>
      </c>
      <c r="C28" s="26"/>
      <c r="D28" s="26"/>
      <c r="E28" s="27">
        <v>240</v>
      </c>
      <c r="F28" s="27">
        <v>240</v>
      </c>
      <c r="G28" s="27">
        <v>240</v>
      </c>
      <c r="H28" s="27">
        <v>240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32</v>
      </c>
      <c r="O28" s="27">
        <v>0</v>
      </c>
      <c r="P28" s="27">
        <v>0</v>
      </c>
      <c r="Q28" s="3"/>
      <c r="R28" s="5"/>
    </row>
    <row r="29" spans="1:18">
      <c r="A29" s="21"/>
      <c r="B29" s="25" t="s">
        <v>8</v>
      </c>
      <c r="C29" s="26"/>
      <c r="D29" s="26"/>
      <c r="E29" s="27">
        <v>2250</v>
      </c>
      <c r="F29" s="27">
        <v>2704.3199999999997</v>
      </c>
      <c r="G29" s="27">
        <v>3209.7599999999998</v>
      </c>
      <c r="H29" s="27">
        <v>3420</v>
      </c>
      <c r="I29" s="27">
        <v>3465</v>
      </c>
      <c r="J29" s="27">
        <v>3330</v>
      </c>
      <c r="K29" s="27">
        <v>3150</v>
      </c>
      <c r="L29" s="27">
        <v>3105</v>
      </c>
      <c r="M29" s="27">
        <v>2700</v>
      </c>
      <c r="N29" s="27">
        <v>2475</v>
      </c>
      <c r="O29" s="27">
        <v>1890</v>
      </c>
      <c r="P29" s="27">
        <v>1620</v>
      </c>
      <c r="Q29" s="3"/>
      <c r="R29" s="5"/>
    </row>
    <row r="30" spans="1:18">
      <c r="A30" s="21"/>
      <c r="B30" s="25" t="s">
        <v>9</v>
      </c>
      <c r="C30" s="26"/>
      <c r="D30" s="26"/>
      <c r="E30" s="27">
        <v>225</v>
      </c>
      <c r="F30" s="27">
        <v>270.43199999999996</v>
      </c>
      <c r="G30" s="27">
        <v>320.976</v>
      </c>
      <c r="H30" s="27">
        <v>342</v>
      </c>
      <c r="I30" s="27">
        <v>346.5</v>
      </c>
      <c r="J30" s="27">
        <v>333</v>
      </c>
      <c r="K30" s="27">
        <v>315</v>
      </c>
      <c r="L30" s="27">
        <v>310.5</v>
      </c>
      <c r="M30" s="27">
        <v>270</v>
      </c>
      <c r="N30" s="27">
        <v>247.5</v>
      </c>
      <c r="O30" s="27">
        <v>189</v>
      </c>
      <c r="P30" s="27">
        <v>162</v>
      </c>
      <c r="Q30" s="3"/>
      <c r="R30" s="5"/>
    </row>
    <row r="31" spans="1:18">
      <c r="A31" s="21"/>
      <c r="B31" s="25" t="s">
        <v>12</v>
      </c>
      <c r="C31" s="26"/>
      <c r="D31" s="26"/>
      <c r="E31" s="27">
        <v>300</v>
      </c>
      <c r="F31" s="27">
        <v>360.57600000000002</v>
      </c>
      <c r="G31" s="27">
        <v>427.96800000000002</v>
      </c>
      <c r="H31" s="27">
        <v>456</v>
      </c>
      <c r="I31" s="27">
        <v>462</v>
      </c>
      <c r="J31" s="27">
        <v>444</v>
      </c>
      <c r="K31" s="27">
        <v>420</v>
      </c>
      <c r="L31" s="27">
        <v>414</v>
      </c>
      <c r="M31" s="27">
        <v>360</v>
      </c>
      <c r="N31" s="27">
        <v>330</v>
      </c>
      <c r="O31" s="27">
        <v>252</v>
      </c>
      <c r="P31" s="27">
        <v>216</v>
      </c>
      <c r="Q31" s="3"/>
      <c r="R31" s="5"/>
    </row>
    <row r="32" spans="1:18">
      <c r="A32" s="21"/>
      <c r="B32" s="25" t="s">
        <v>16</v>
      </c>
      <c r="C32" s="26"/>
      <c r="D32" s="26"/>
      <c r="E32" s="27">
        <v>150</v>
      </c>
      <c r="F32" s="27">
        <v>180.28800000000001</v>
      </c>
      <c r="G32" s="27">
        <v>213.98400000000001</v>
      </c>
      <c r="H32" s="27">
        <v>228</v>
      </c>
      <c r="I32" s="27">
        <v>231</v>
      </c>
      <c r="J32" s="27">
        <v>222</v>
      </c>
      <c r="K32" s="27">
        <v>210</v>
      </c>
      <c r="L32" s="27">
        <v>207</v>
      </c>
      <c r="M32" s="27">
        <v>180</v>
      </c>
      <c r="N32" s="27">
        <v>165</v>
      </c>
      <c r="O32" s="27">
        <v>126</v>
      </c>
      <c r="P32" s="27">
        <v>108</v>
      </c>
      <c r="Q32" s="3"/>
      <c r="R32" s="5"/>
    </row>
    <row r="33" spans="1:18">
      <c r="A33" s="21"/>
      <c r="B33" s="25" t="s">
        <v>25</v>
      </c>
      <c r="C33" s="26"/>
      <c r="D33" s="26"/>
      <c r="E33" s="27">
        <v>150</v>
      </c>
      <c r="F33" s="27">
        <v>180.28800000000001</v>
      </c>
      <c r="G33" s="27">
        <v>213.98400000000001</v>
      </c>
      <c r="H33" s="27">
        <v>228</v>
      </c>
      <c r="I33" s="27">
        <v>231</v>
      </c>
      <c r="J33" s="27">
        <v>222</v>
      </c>
      <c r="K33" s="27">
        <v>210</v>
      </c>
      <c r="L33" s="27">
        <v>207</v>
      </c>
      <c r="M33" s="27">
        <v>180</v>
      </c>
      <c r="N33" s="27">
        <v>165</v>
      </c>
      <c r="O33" s="27">
        <v>126</v>
      </c>
      <c r="P33" s="27">
        <v>108</v>
      </c>
      <c r="Q33" s="3"/>
      <c r="R33" s="5"/>
    </row>
    <row r="34" spans="1:18">
      <c r="A34" s="21"/>
      <c r="B34" s="25" t="s">
        <v>15</v>
      </c>
      <c r="C34" s="26"/>
      <c r="D34" s="26"/>
      <c r="E34" s="27">
        <v>150</v>
      </c>
      <c r="F34" s="27">
        <v>180.28800000000001</v>
      </c>
      <c r="G34" s="27">
        <v>213.98400000000001</v>
      </c>
      <c r="H34" s="27">
        <v>228</v>
      </c>
      <c r="I34" s="27">
        <v>231</v>
      </c>
      <c r="J34" s="27">
        <v>222</v>
      </c>
      <c r="K34" s="27">
        <v>210</v>
      </c>
      <c r="L34" s="27">
        <v>207</v>
      </c>
      <c r="M34" s="27">
        <v>180</v>
      </c>
      <c r="N34" s="27">
        <v>165</v>
      </c>
      <c r="O34" s="27">
        <v>126</v>
      </c>
      <c r="P34" s="27">
        <v>108</v>
      </c>
      <c r="Q34" s="3"/>
      <c r="R34" s="5"/>
    </row>
    <row r="35" spans="1:18">
      <c r="A35" s="21"/>
      <c r="B35" s="25" t="s">
        <v>26</v>
      </c>
      <c r="C35" s="26"/>
      <c r="D35" s="26"/>
      <c r="E35" s="27">
        <v>150</v>
      </c>
      <c r="F35" s="27">
        <v>180.28800000000001</v>
      </c>
      <c r="G35" s="27">
        <v>213.98400000000001</v>
      </c>
      <c r="H35" s="27">
        <v>324</v>
      </c>
      <c r="I35" s="27">
        <v>231</v>
      </c>
      <c r="J35" s="27">
        <v>222</v>
      </c>
      <c r="K35" s="27">
        <v>210</v>
      </c>
      <c r="L35" s="27">
        <v>207</v>
      </c>
      <c r="M35" s="27">
        <v>180</v>
      </c>
      <c r="N35" s="27">
        <v>165</v>
      </c>
      <c r="O35" s="27">
        <v>126</v>
      </c>
      <c r="P35" s="27">
        <v>108</v>
      </c>
      <c r="Q35" s="3"/>
      <c r="R35" s="5"/>
    </row>
    <row r="36" spans="1:18">
      <c r="A36" s="21"/>
      <c r="B36" s="25" t="s">
        <v>27</v>
      </c>
      <c r="C36" s="26"/>
      <c r="D36" s="26"/>
      <c r="E36" s="27">
        <v>250</v>
      </c>
      <c r="F36" s="27">
        <v>240.38400000000001</v>
      </c>
      <c r="G36" s="27">
        <v>285.31200000000001</v>
      </c>
      <c r="H36" s="27">
        <v>304</v>
      </c>
      <c r="I36" s="27">
        <v>308</v>
      </c>
      <c r="J36" s="27">
        <v>296</v>
      </c>
      <c r="K36" s="27">
        <v>280</v>
      </c>
      <c r="L36" s="27">
        <v>276</v>
      </c>
      <c r="M36" s="27">
        <v>240</v>
      </c>
      <c r="N36" s="27">
        <v>220</v>
      </c>
      <c r="O36" s="27">
        <v>168</v>
      </c>
      <c r="P36" s="27">
        <v>144</v>
      </c>
      <c r="Q36" s="3"/>
      <c r="R36" s="5"/>
    </row>
    <row r="37" spans="1:18">
      <c r="A37" s="21"/>
      <c r="B37" s="25" t="s">
        <v>20</v>
      </c>
      <c r="C37" s="26"/>
      <c r="D37" s="26"/>
      <c r="E37" s="27">
        <v>200</v>
      </c>
      <c r="F37" s="27">
        <v>240.38400000000001</v>
      </c>
      <c r="G37" s="27">
        <v>285.31200000000001</v>
      </c>
      <c r="H37" s="27">
        <v>304</v>
      </c>
      <c r="I37" s="27">
        <v>308</v>
      </c>
      <c r="J37" s="27">
        <v>296</v>
      </c>
      <c r="K37" s="27">
        <v>280</v>
      </c>
      <c r="L37" s="27">
        <v>276</v>
      </c>
      <c r="M37" s="27">
        <v>240</v>
      </c>
      <c r="N37" s="27">
        <v>220</v>
      </c>
      <c r="O37" s="27">
        <v>168</v>
      </c>
      <c r="P37" s="27">
        <v>144</v>
      </c>
      <c r="Q37" s="3"/>
      <c r="R37" s="5"/>
    </row>
    <row r="38" spans="1:18">
      <c r="A38" s="21"/>
      <c r="B38" s="25" t="s">
        <v>28</v>
      </c>
      <c r="C38" s="26"/>
      <c r="D38" s="26"/>
      <c r="E38" s="27">
        <v>150</v>
      </c>
      <c r="F38" s="27">
        <v>180.28800000000001</v>
      </c>
      <c r="G38" s="27">
        <v>213.98400000000001</v>
      </c>
      <c r="H38" s="27">
        <v>228</v>
      </c>
      <c r="I38" s="27">
        <v>231</v>
      </c>
      <c r="J38" s="27">
        <v>234</v>
      </c>
      <c r="K38" s="27">
        <v>210</v>
      </c>
      <c r="L38" s="27">
        <v>207</v>
      </c>
      <c r="M38" s="27">
        <v>180</v>
      </c>
      <c r="N38" s="27">
        <v>165</v>
      </c>
      <c r="O38" s="27">
        <v>126</v>
      </c>
      <c r="P38" s="27">
        <v>108</v>
      </c>
      <c r="Q38" s="3"/>
      <c r="R38" s="5"/>
    </row>
    <row r="39" spans="1:18">
      <c r="A39" s="21"/>
      <c r="B39" s="25" t="s">
        <v>50</v>
      </c>
      <c r="C39" s="26"/>
      <c r="D39" s="26"/>
      <c r="E39" s="27">
        <v>2250</v>
      </c>
      <c r="F39" s="27">
        <v>2704.3199999999997</v>
      </c>
      <c r="G39" s="27">
        <v>3209.7599999999998</v>
      </c>
      <c r="H39" s="27">
        <v>3420</v>
      </c>
      <c r="I39" s="27">
        <v>3465</v>
      </c>
      <c r="J39" s="27">
        <v>3330</v>
      </c>
      <c r="K39" s="27">
        <v>3150</v>
      </c>
      <c r="L39" s="27">
        <v>3105</v>
      </c>
      <c r="M39" s="27">
        <v>2700</v>
      </c>
      <c r="N39" s="27">
        <v>2475</v>
      </c>
      <c r="O39" s="27">
        <v>1890</v>
      </c>
      <c r="P39" s="27">
        <v>1620</v>
      </c>
      <c r="Q39" s="3"/>
      <c r="R39" s="5"/>
    </row>
    <row r="40" spans="1:18">
      <c r="A40" s="34" t="s">
        <v>29</v>
      </c>
      <c r="B40" s="16"/>
      <c r="C40" s="16"/>
      <c r="D40" s="16"/>
      <c r="E40" s="13">
        <f>E41+E44</f>
        <v>2380</v>
      </c>
      <c r="F40" s="13">
        <f t="shared" ref="F40:P40" si="7">F41+F44</f>
        <v>3065.8702799999937</v>
      </c>
      <c r="G40" s="13">
        <f t="shared" si="7"/>
        <v>4425.7679999999964</v>
      </c>
      <c r="H40" s="13">
        <f t="shared" si="7"/>
        <v>5702.9973499999996</v>
      </c>
      <c r="I40" s="13">
        <f t="shared" si="7"/>
        <v>3662</v>
      </c>
      <c r="J40" s="13">
        <f t="shared" si="7"/>
        <v>3834</v>
      </c>
      <c r="K40" s="13">
        <f t="shared" si="7"/>
        <v>3405</v>
      </c>
      <c r="L40" s="13">
        <f t="shared" si="7"/>
        <v>3277.6333333333332</v>
      </c>
      <c r="M40" s="13">
        <f t="shared" si="7"/>
        <v>2345</v>
      </c>
      <c r="N40" s="13">
        <f t="shared" si="7"/>
        <v>3115</v>
      </c>
      <c r="O40" s="13">
        <f t="shared" si="7"/>
        <v>2137.1400000000003</v>
      </c>
      <c r="P40" s="13">
        <f t="shared" si="7"/>
        <v>1101</v>
      </c>
      <c r="Q40" s="3"/>
      <c r="R40" s="5"/>
    </row>
    <row r="41" spans="1:18">
      <c r="A41" s="14" t="s">
        <v>30</v>
      </c>
      <c r="B41" s="15"/>
      <c r="C41" s="15"/>
      <c r="D41" s="15"/>
      <c r="E41" s="13">
        <f>SUM(E42:E43)</f>
        <v>767</v>
      </c>
      <c r="F41" s="13">
        <f t="shared" ref="F41:P41" si="8">SUM(F42:F43)</f>
        <v>380.15</v>
      </c>
      <c r="G41" s="13">
        <f t="shared" si="8"/>
        <v>236.48750000000001</v>
      </c>
      <c r="H41" s="13">
        <f t="shared" si="8"/>
        <v>708.4325</v>
      </c>
      <c r="I41" s="13">
        <f t="shared" si="8"/>
        <v>1145.8800000000001</v>
      </c>
      <c r="J41" s="13">
        <f t="shared" si="8"/>
        <v>826.25999999999988</v>
      </c>
      <c r="K41" s="13">
        <f t="shared" si="8"/>
        <v>511.18666666666655</v>
      </c>
      <c r="L41" s="13">
        <f t="shared" si="8"/>
        <v>234</v>
      </c>
      <c r="M41" s="13">
        <f t="shared" si="8"/>
        <v>56.666666666666643</v>
      </c>
      <c r="N41" s="13">
        <f t="shared" si="8"/>
        <v>0</v>
      </c>
      <c r="O41" s="13">
        <f t="shared" si="8"/>
        <v>434</v>
      </c>
      <c r="P41" s="13">
        <f t="shared" si="8"/>
        <v>0</v>
      </c>
      <c r="Q41" s="3"/>
      <c r="R41" s="5"/>
    </row>
    <row r="42" spans="1:18">
      <c r="A42" s="21"/>
      <c r="B42" s="22" t="s">
        <v>31</v>
      </c>
      <c r="C42" s="23"/>
      <c r="D42" s="23"/>
      <c r="E42" s="24">
        <v>767</v>
      </c>
      <c r="F42" s="24">
        <v>380.15</v>
      </c>
      <c r="G42" s="24">
        <v>236.48750000000001</v>
      </c>
      <c r="H42" s="24">
        <v>708.4325</v>
      </c>
      <c r="I42" s="24">
        <v>1145.8800000000001</v>
      </c>
      <c r="J42" s="24">
        <v>826.25999999999988</v>
      </c>
      <c r="K42" s="24">
        <v>511.18666666666655</v>
      </c>
      <c r="L42" s="24">
        <v>234</v>
      </c>
      <c r="M42" s="24">
        <v>56.666666666666643</v>
      </c>
      <c r="N42" s="24">
        <v>0</v>
      </c>
      <c r="O42" s="24">
        <v>434</v>
      </c>
      <c r="P42" s="24">
        <v>0</v>
      </c>
      <c r="Q42" s="3"/>
      <c r="R42" s="5"/>
    </row>
    <row r="43" spans="1:18">
      <c r="A43" s="21"/>
      <c r="B43" s="25" t="s">
        <v>32</v>
      </c>
      <c r="C43" s="26"/>
      <c r="D43" s="26"/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3"/>
      <c r="R43" s="5"/>
    </row>
    <row r="44" spans="1:18">
      <c r="A44" s="34" t="s">
        <v>33</v>
      </c>
      <c r="B44" s="16"/>
      <c r="C44" s="16"/>
      <c r="D44" s="16"/>
      <c r="E44" s="13">
        <f>SUM(E45:E46)</f>
        <v>1613</v>
      </c>
      <c r="F44" s="13">
        <f t="shared" ref="F44:P44" si="9">SUM(F45:F46)</f>
        <v>2685.7202799999936</v>
      </c>
      <c r="G44" s="13">
        <f t="shared" si="9"/>
        <v>4189.2804999999962</v>
      </c>
      <c r="H44" s="13">
        <f t="shared" si="9"/>
        <v>4994.5648499999998</v>
      </c>
      <c r="I44" s="13">
        <f t="shared" si="9"/>
        <v>2516.12</v>
      </c>
      <c r="J44" s="13">
        <f t="shared" si="9"/>
        <v>3007.7400000000002</v>
      </c>
      <c r="K44" s="13">
        <f t="shared" si="9"/>
        <v>2893.8133333333335</v>
      </c>
      <c r="L44" s="13">
        <f t="shared" si="9"/>
        <v>3043.6333333333332</v>
      </c>
      <c r="M44" s="13">
        <f t="shared" si="9"/>
        <v>2288.3333333333335</v>
      </c>
      <c r="N44" s="13">
        <f t="shared" si="9"/>
        <v>3115</v>
      </c>
      <c r="O44" s="13">
        <f t="shared" si="9"/>
        <v>1703.14</v>
      </c>
      <c r="P44" s="13">
        <f t="shared" si="9"/>
        <v>1101</v>
      </c>
      <c r="Q44" s="3"/>
      <c r="R44" s="5"/>
    </row>
    <row r="45" spans="1:18">
      <c r="A45" s="34" t="s">
        <v>34</v>
      </c>
      <c r="B45" s="16"/>
      <c r="C45" s="16"/>
      <c r="D45" s="16"/>
      <c r="E45" s="20">
        <v>332.86</v>
      </c>
      <c r="F45" s="20">
        <v>234</v>
      </c>
      <c r="G45" s="20">
        <v>899.64170999999919</v>
      </c>
      <c r="H45" s="20">
        <v>671.56484999999998</v>
      </c>
      <c r="I45" s="20">
        <v>531.54639999999995</v>
      </c>
      <c r="J45" s="20">
        <v>639.70280000000014</v>
      </c>
      <c r="K45" s="20">
        <v>614.6389333333334</v>
      </c>
      <c r="L45" s="20">
        <v>647.59933333333333</v>
      </c>
      <c r="M45" s="20">
        <v>481.43333333333339</v>
      </c>
      <c r="N45" s="20">
        <v>663.3</v>
      </c>
      <c r="O45" s="20">
        <v>360.14000000000004</v>
      </c>
      <c r="P45" s="20">
        <v>220.22000000000003</v>
      </c>
      <c r="Q45" s="3"/>
      <c r="R45" s="5"/>
    </row>
    <row r="46" spans="1:18">
      <c r="A46" s="34" t="s">
        <v>35</v>
      </c>
      <c r="B46" s="16"/>
      <c r="C46" s="16"/>
      <c r="D46" s="35"/>
      <c r="E46" s="20">
        <v>1280.1399999999999</v>
      </c>
      <c r="F46" s="20">
        <v>2451.7202799999936</v>
      </c>
      <c r="G46" s="20">
        <v>3289.6387899999972</v>
      </c>
      <c r="H46" s="20">
        <v>4323</v>
      </c>
      <c r="I46" s="20">
        <v>1984.5735999999999</v>
      </c>
      <c r="J46" s="20">
        <v>2368.0372000000002</v>
      </c>
      <c r="K46" s="20">
        <v>2279.1743999999999</v>
      </c>
      <c r="L46" s="20">
        <v>2396.0339999999997</v>
      </c>
      <c r="M46" s="20">
        <v>1806.9</v>
      </c>
      <c r="N46" s="20">
        <v>2451.6999999999998</v>
      </c>
      <c r="O46" s="20">
        <v>1343</v>
      </c>
      <c r="P46" s="20">
        <v>880.78</v>
      </c>
      <c r="Q46" s="3"/>
      <c r="R46" s="5"/>
    </row>
  </sheetData>
  <mergeCells count="1">
    <mergeCell ref="A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rickykwak</dc:creator>
  <cp:lastModifiedBy>rickykwak</cp:lastModifiedBy>
  <dcterms:created xsi:type="dcterms:W3CDTF">2023-07-21T11:56:20Z</dcterms:created>
  <dcterms:modified xsi:type="dcterms:W3CDTF">2023-07-29T01:26:43Z</dcterms:modified>
</cp:coreProperties>
</file>