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iaij/Desktop/Analysis Class/"/>
    </mc:Choice>
  </mc:AlternateContent>
  <xr:revisionPtr revIDLastSave="0" documentId="8_{6030BD8E-DD21-F44A-B66D-8DC0DB0EB1F8}" xr6:coauthVersionLast="45" xr6:coauthVersionMax="45" xr10:uidLastSave="{00000000-0000-0000-0000-000000000000}"/>
  <bookViews>
    <workbookView xWindow="1880" yWindow="1080" windowWidth="26760" windowHeight="13580" firstSheet="2" activeTab="5" xr2:uid="{00000000-000D-0000-FFFF-FFFF00000000}"/>
  </bookViews>
  <sheets>
    <sheet name="Category Statistics" sheetId="2" r:id="rId1"/>
    <sheet name="Edinburgh Research" sheetId="10" r:id="rId2"/>
    <sheet name="Outcomes Based on Launch Date" sheetId="11" r:id="rId3"/>
    <sheet name="Goal and Pledged Box Plot Chart" sheetId="24" r:id="rId4"/>
    <sheet name="Kickstarter" sheetId="1" r:id="rId5"/>
    <sheet name="Successful U.S. Kickstarters" sheetId="12" r:id="rId6"/>
    <sheet name="Failed U.S. Kickstarters" sheetId="13" r:id="rId7"/>
    <sheet name="Descriptive Statistics" sheetId="14" r:id="rId8"/>
    <sheet name="Subcategory Statistics" sheetId="5" r:id="rId9"/>
  </sheets>
  <definedNames>
    <definedName name="_xlnm._FilterDatabase" localSheetId="4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31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7" i="14"/>
  <c r="B7" i="14"/>
  <c r="C13" i="14"/>
  <c r="B13" i="14"/>
  <c r="B12" i="14"/>
  <c r="C6" i="14"/>
  <c r="C5" i="14"/>
  <c r="B6" i="14"/>
  <c r="C12" i="14"/>
  <c r="B5" i="14"/>
  <c r="C11" i="14"/>
  <c r="B11" i="14"/>
  <c r="C4" i="14"/>
  <c r="B4" i="14"/>
  <c r="C10" i="14" l="1"/>
  <c r="B10" i="14"/>
  <c r="C9" i="14"/>
  <c r="B9" i="14"/>
  <c r="C3" i="14"/>
  <c r="C2" i="14"/>
  <c r="B3" i="14"/>
  <c r="B2" i="14"/>
  <c r="F6" i="10" l="1"/>
  <c r="F5" i="10"/>
  <c r="F4" i="10"/>
  <c r="F3" i="10"/>
  <c r="F2" i="10"/>
  <c r="D6" i="10" l="1"/>
  <c r="D5" i="10"/>
  <c r="D4" i="10"/>
  <c r="D3" i="10"/>
  <c r="D2" i="10"/>
  <c r="C6" i="10"/>
  <c r="C5" i="10"/>
  <c r="C4" i="10"/>
  <c r="C3" i="10"/>
  <c r="C2" i="10"/>
  <c r="B6" i="10"/>
  <c r="B5" i="10"/>
  <c r="B4" i="10"/>
  <c r="B3" i="10"/>
  <c r="B2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0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0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<sst xmlns="http://schemas.openxmlformats.org/spreadsheetml/2006/main" count="38341" uniqueCount="8394">
  <si>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</si>
  <si>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</si>
  <si>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</si>
  <si>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</si>
  <si>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</si>
  <si>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</si>
  <si>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</si>
  <si>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</si>
  <si>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</si>
  <si>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</si>
  <si>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</si>
  <si>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</si>
  <si>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</si>
  <si>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</si>
  <si>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</si>
  <si>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</si>
  <si>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</si>
  <si>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</si>
  <si>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</si>
  <si>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</si>
  <si>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</si>
  <si>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</si>
  <si>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</si>
  <si>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</si>
  <si>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</si>
  <si>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</si>
  <si>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</si>
  <si>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</si>
  <si>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</si>
  <si>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</si>
  <si>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</si>
  <si>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</si>
  <si>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</si>
  <si>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</si>
  <si>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</si>
  <si>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</si>
  <si>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</si>
  <si>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</si>
  <si>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</si>
  <si>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</si>
  <si>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</si>
  <si>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</si>
  <si>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</si>
  <si>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</si>
  <si>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</si>
  <si>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</si>
  <si>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</si>
  <si>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</si>
  <si>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</si>
  <si>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</si>
  <si>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</si>
  <si>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</si>
  <si>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</si>
  <si>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</si>
  <si>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</si>
  <si>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</si>
  <si>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</si>
  <si>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</si>
  <si>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</si>
  <si>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</si>
  <si>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</si>
  <si>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</si>
  <si>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</si>
  <si>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</si>
  <si>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</si>
  <si>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</si>
  <si>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</si>
  <si>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</si>
  <si>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</si>
  <si>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</si>
  <si>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</si>
  <si>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</si>
  <si>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</si>
  <si>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</si>
  <si>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</si>
  <si>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</si>
  <si>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</si>
  <si>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</si>
  <si>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</si>
  <si>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</si>
  <si>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</si>
  <si>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</si>
  <si>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</si>
  <si>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</si>
  <si>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</si>
  <si>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</si>
  <si>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</si>
  <si>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</si>
  <si>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</si>
  <si>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</si>
  <si>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</si>
  <si>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</si>
  <si>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</si>
  <si>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</si>
  <si>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</si>
  <si>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</si>
  <si>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</si>
  <si>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</si>
  <si>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</si>
  <si>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</si>
  <si>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</si>
  <si>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</si>
  <si>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</si>
  <si>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</si>
  <si>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</si>
  <si>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</si>
  <si>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</si>
  <si>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</si>
  <si>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</si>
  <si>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</si>
  <si>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</si>
  <si>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</si>
  <si>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</si>
  <si>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</si>
  <si>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</si>
  <si>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</si>
  <si>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</si>
  <si>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</si>
  <si>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</si>
  <si>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</si>
  <si>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</si>
  <si>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</si>
  <si>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</si>
  <si>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</si>
  <si>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</si>
  <si>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</si>
  <si>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</si>
  <si>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</si>
  <si>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</si>
  <si>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</si>
  <si>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</si>
  <si>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</si>
  <si>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</si>
  <si>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</si>
  <si>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</si>
  <si>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</si>
  <si>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</si>
  <si>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</si>
  <si>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</si>
  <si>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</si>
  <si>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</si>
  <si>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</si>
  <si>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</si>
  <si>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</si>
  <si>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</si>
  <si>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</si>
  <si>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</si>
  <si>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</si>
  <si>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</si>
  <si>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</si>
  <si>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</si>
  <si>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</si>
  <si>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</si>
  <si>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</si>
  <si>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</si>
  <si>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</si>
  <si>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</si>
  <si>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</si>
  <si>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</si>
  <si>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</si>
  <si>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</si>
  <si>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</si>
  <si>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</si>
  <si>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</si>
  <si>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</si>
  <si>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</si>
  <si>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</si>
  <si>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</si>
  <si>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</si>
  <si>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</si>
  <si>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</si>
  <si>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</si>
  <si>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</si>
  <si>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</si>
  <si>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</si>
  <si>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</si>
  <si>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</si>
  <si>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</si>
  <si>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</si>
  <si>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</si>
  <si>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</si>
  <si>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</si>
  <si>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</si>
  <si>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</si>
  <si>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</si>
  <si>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</si>
  <si>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</si>
  <si>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</si>
  <si>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</si>
  <si>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</si>
  <si>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</si>
  <si>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</si>
  <si>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</si>
  <si>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</si>
  <si>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</si>
  <si>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</si>
  <si>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</si>
  <si>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</si>
  <si>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</si>
  <si>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</si>
  <si>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</si>
  <si>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</si>
  <si>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</si>
  <si>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</si>
  <si>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</si>
  <si>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</si>
  <si>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</si>
  <si>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</si>
  <si>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</si>
  <si>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</si>
  <si>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</si>
  <si>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</si>
  <si>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</si>
  <si>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</si>
  <si>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</si>
  <si>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</si>
  <si>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</si>
  <si>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</si>
  <si>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</si>
  <si>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</si>
  <si>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</si>
  <si>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</si>
  <si>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</si>
  <si>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</si>
  <si>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</si>
  <si>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</si>
  <si>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</si>
  <si>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</si>
  <si>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</si>
  <si>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</si>
  <si>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</si>
  <si>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</si>
  <si>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</si>
  <si>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</si>
  <si>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</si>
  <si>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</si>
  <si>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</si>
  <si>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</si>
  <si>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</si>
  <si>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</si>
  <si>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</si>
  <si>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</si>
  <si>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</si>
  <si>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</si>
  <si>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</si>
  <si>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</si>
  <si>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</si>
  <si>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</si>
  <si>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</si>
  <si>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</si>
  <si>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</si>
  <si>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</si>
  <si>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</si>
  <si>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</si>
  <si>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</si>
  <si>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</si>
  <si>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</si>
  <si>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</si>
  <si>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</si>
  <si>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</si>
  <si>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</si>
  <si>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</si>
  <si>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</si>
  <si>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</si>
  <si>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</si>
  <si>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</si>
  <si>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</si>
  <si>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</si>
  <si>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</si>
  <si>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</si>
  <si>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</si>
  <si>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</si>
  <si>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</si>
  <si>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</si>
  <si>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</si>
  <si>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</si>
  <si>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</si>
  <si>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</si>
  <si>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</si>
  <si>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</si>
  <si>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</si>
  <si>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</si>
  <si>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</si>
  <si>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</si>
  <si>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</si>
  <si>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</si>
  <si>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</si>
  <si>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</si>
  <si>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</si>
  <si>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</si>
  <si>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</si>
  <si>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</si>
  <si>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</si>
  <si>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</si>
  <si>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</si>
  <si>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</si>
  <si>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</si>
  <si>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</si>
  <si>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</si>
  <si>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</si>
  <si>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</si>
  <si>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</si>
  <si>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</si>
  <si>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</si>
  <si>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</si>
  <si>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</si>
  <si>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</si>
  <si>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</si>
  <si>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</si>
  <si>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</si>
  <si>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</si>
  <si>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</si>
  <si>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</si>
  <si>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</si>
  <si>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</si>
  <si>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</si>
  <si>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</si>
  <si>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</si>
  <si>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</si>
  <si>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</si>
  <si>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</si>
  <si>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</si>
  <si>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</si>
  <si>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</si>
  <si>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</si>
  <si>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</si>
  <si>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</si>
  <si>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</si>
  <si>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</si>
  <si>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</si>
  <si>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</si>
  <si>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</si>
  <si>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</si>
  <si>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</si>
  <si>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</si>
  <si>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</si>
  <si>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</si>
  <si>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</si>
  <si>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</si>
  <si>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</si>
  <si>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</si>
  <si>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</si>
  <si>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</si>
  <si>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</si>
  <si>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</si>
  <si>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</si>
  <si>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</si>
  <si>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</si>
  <si>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</si>
  <si>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</si>
  <si>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</si>
  <si>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</si>
  <si>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</si>
  <si>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</si>
  <si>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</si>
  <si>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</si>
  <si>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</si>
  <si>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</si>
  <si>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</si>
  <si>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</si>
  <si>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</si>
  <si>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</si>
  <si>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</si>
  <si>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</si>
  <si>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</si>
  <si>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</si>
  <si>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</si>
  <si>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</si>
  <si>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</si>
  <si>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</si>
  <si>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</si>
  <si>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</si>
  <si>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</si>
  <si>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</si>
  <si>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</si>
  <si>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</si>
  <si>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</si>
  <si>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</si>
  <si>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</si>
  <si>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</si>
  <si>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</si>
  <si>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</si>
  <si>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</si>
  <si>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</si>
  <si>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</si>
  <si>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</si>
  <si>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</si>
  <si>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</si>
  <si>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</si>
  <si>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</si>
  <si>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</si>
  <si>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</si>
  <si>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</si>
  <si>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</si>
  <si>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</si>
  <si>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</si>
  <si>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</si>
  <si>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</si>
  <si>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</si>
  <si>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</si>
  <si>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</si>
  <si>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</si>
  <si>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</si>
  <si>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</si>
  <si>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</si>
  <si>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</si>
  <si>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</si>
  <si>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</si>
  <si>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</si>
  <si>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</si>
  <si>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</si>
  <si>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</si>
  <si>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</si>
  <si>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</si>
  <si>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</si>
  <si>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</si>
  <si>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</si>
  <si>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</si>
  <si>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</si>
  <si>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</si>
  <si>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</si>
  <si>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</si>
  <si>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</si>
  <si>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</si>
  <si>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</si>
  <si>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</si>
  <si>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</si>
  <si>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</si>
  <si>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</si>
  <si>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</si>
  <si>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</si>
  <si>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</si>
  <si>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</si>
  <si>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</si>
  <si>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</si>
  <si>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</si>
  <si>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</si>
  <si>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</si>
  <si>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</si>
  <si>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</si>
  <si>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</si>
  <si>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</si>
  <si>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</si>
  <si>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</si>
  <si>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</si>
  <si>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</si>
  <si>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</si>
  <si>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</si>
  <si>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</si>
  <si>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</si>
  <si>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</si>
  <si>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</si>
  <si>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</si>
  <si>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</si>
  <si>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</si>
  <si>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</si>
  <si>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</si>
  <si>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</si>
  <si>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</si>
  <si>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</si>
  <si>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</si>
  <si>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</si>
  <si>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</si>
  <si>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</si>
  <si>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</si>
  <si>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</si>
  <si>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</si>
  <si>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</si>
  <si>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</si>
  <si>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</si>
  <si>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</si>
  <si>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</si>
  <si>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</si>
  <si>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</si>
  <si>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</si>
  <si>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</si>
  <si>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</si>
  <si>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</si>
  <si>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</si>
  <si>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</si>
  <si>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</si>
  <si>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</si>
  <si>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</si>
  <si>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</si>
  <si>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</si>
  <si>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</si>
  <si>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</si>
  <si>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</si>
  <si>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</si>
  <si>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</si>
  <si>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</si>
  <si>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</si>
  <si>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</si>
  <si>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</si>
  <si>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</si>
  <si>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</si>
  <si>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</si>
  <si>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</si>
  <si>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</si>
  <si>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</si>
  <si>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</si>
  <si>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</si>
  <si>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</si>
  <si>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</si>
  <si>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</si>
  <si>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</si>
  <si>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</si>
  <si>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</si>
  <si>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</si>
  <si>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</si>
  <si>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</si>
  <si>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</si>
  <si>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</si>
  <si>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</si>
  <si>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</si>
  <si>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</si>
  <si>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</si>
  <si>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</si>
  <si>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</si>
  <si>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</si>
  <si>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</si>
  <si>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</si>
  <si>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</si>
  <si>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</si>
  <si>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</si>
  <si>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</si>
  <si>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</si>
  <si>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</si>
  <si>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</si>
  <si>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</si>
  <si>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</si>
  <si>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</si>
  <si>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</si>
  <si>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</si>
  <si>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</si>
  <si>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</si>
  <si>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</si>
  <si>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</si>
  <si>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</si>
  <si>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</si>
  <si>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</si>
  <si>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</si>
  <si>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</si>
  <si>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</si>
  <si>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</si>
  <si>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</si>
  <si>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</si>
  <si>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</si>
  <si>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</si>
  <si>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</si>
  <si>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</si>
  <si>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</si>
  <si>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</si>
  <si>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</si>
  <si>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</si>
  <si>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</si>
  <si>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</si>
  <si>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</si>
  <si>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</si>
  <si>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</si>
  <si>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</si>
  <si>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</si>
  <si>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</si>
  <si>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</si>
  <si>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</si>
  <si>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</si>
  <si>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</si>
  <si>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</si>
  <si>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</si>
  <si>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</si>
  <si>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</si>
  <si>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</si>
  <si>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</si>
  <si>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</si>
  <si>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</si>
  <si>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</si>
  <si>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</si>
  <si>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</si>
  <si>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</si>
  <si>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</si>
  <si>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</si>
  <si>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</si>
  <si>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</si>
  <si>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</si>
  <si>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</si>
  <si>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</si>
  <si>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</si>
  <si>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</si>
  <si>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</si>
  <si>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</si>
  <si>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</si>
  <si>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</si>
  <si>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</si>
  <si>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</si>
  <si>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</si>
  <si>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</si>
  <si>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</si>
  <si>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</si>
  <si>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</si>
  <si>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</si>
  <si>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</si>
  <si>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</si>
  <si>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</si>
  <si>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</si>
  <si>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</si>
  <si>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</si>
  <si>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</si>
  <si>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</si>
  <si>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</si>
  <si>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</si>
  <si>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</si>
  <si>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</si>
  <si>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</si>
  <si>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</si>
  <si>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</si>
  <si>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</si>
  <si>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</si>
  <si>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</si>
  <si>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</si>
  <si>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</si>
  <si>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</si>
  <si>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</si>
  <si>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</si>
  <si>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</si>
  <si>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</si>
  <si>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</si>
  <si>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</si>
  <si>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</si>
  <si>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</si>
  <si>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</si>
  <si>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</si>
  <si>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</si>
  <si>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</si>
  <si>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</si>
  <si>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</si>
  <si>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</si>
  <si>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</si>
  <si>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</si>
  <si>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</si>
  <si>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</si>
  <si>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</si>
  <si>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</si>
  <si>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</si>
  <si>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</si>
  <si>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</si>
  <si>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</si>
  <si>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</si>
  <si>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</si>
  <si>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</si>
  <si>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</si>
  <si>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</si>
  <si>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</si>
  <si>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</si>
  <si>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</si>
  <si>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</si>
  <si>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</si>
  <si>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</si>
  <si>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</si>
  <si>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</si>
  <si>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</si>
  <si>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</si>
  <si>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</si>
  <si>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</si>
  <si>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</si>
  <si>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</si>
  <si>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</si>
  <si>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</si>
  <si>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</si>
  <si>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</si>
  <si>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</si>
  <si>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</si>
  <si>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</si>
  <si>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</si>
  <si>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</si>
  <si>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</si>
  <si>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</si>
  <si>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</si>
  <si>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</si>
  <si>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</si>
  <si>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</si>
  <si>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</si>
  <si>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</si>
  <si>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</si>
  <si>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</si>
  <si>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</si>
  <si>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</si>
  <si>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</si>
  <si>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</si>
  <si>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</si>
  <si>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</si>
  <si>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</si>
  <si>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</si>
  <si>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</si>
  <si>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</si>
  <si>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</si>
  <si>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</si>
  <si>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</si>
  <si>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</si>
  <si>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</si>
  <si>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</si>
  <si>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</si>
  <si>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</si>
  <si>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</si>
  <si>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</si>
  <si>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</si>
  <si>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</si>
  <si>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</si>
  <si>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</si>
  <si>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</si>
  <si>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</si>
  <si>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</si>
  <si>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</si>
  <si>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</si>
  <si>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</si>
  <si>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</si>
  <si>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</si>
  <si>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</si>
  <si>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</si>
  <si>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</si>
  <si>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</si>
  <si>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</si>
  <si>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</si>
  <si>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</si>
  <si>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</si>
  <si>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</si>
  <si>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</si>
  <si>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</si>
  <si>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</si>
  <si>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</si>
  <si>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</si>
  <si>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</si>
  <si>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</si>
  <si>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</si>
  <si>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</si>
  <si>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</si>
  <si>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</si>
  <si>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</si>
  <si>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</si>
  <si>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</si>
  <si>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</si>
  <si>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</si>
  <si>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</si>
  <si>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</si>
  <si>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</si>
  <si>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</si>
  <si>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</si>
  <si>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</si>
  <si>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</si>
  <si>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</si>
  <si>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</si>
  <si>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</si>
  <si>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</si>
  <si>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</si>
  <si>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</si>
  <si>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</si>
  <si>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</si>
  <si>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</si>
  <si>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</si>
  <si>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</si>
  <si>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</si>
  <si>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</si>
  <si>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</si>
  <si>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</si>
  <si>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</si>
  <si>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</si>
  <si>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</si>
  <si>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</si>
  <si>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</si>
  <si>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</si>
  <si>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</si>
  <si>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</si>
  <si>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</si>
  <si>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</si>
  <si>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</si>
  <si>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</si>
  <si>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</si>
  <si>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</si>
  <si>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</si>
  <si>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</si>
  <si>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</si>
  <si>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</si>
  <si>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</si>
  <si>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</si>
  <si>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</si>
  <si>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</si>
  <si>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</si>
  <si>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</si>
  <si>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</si>
  <si>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</si>
  <si>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</si>
  <si>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</si>
  <si>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</si>
  <si>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</si>
  <si>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</si>
  <si>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</si>
  <si>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</si>
  <si>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</si>
  <si>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</si>
  <si>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</si>
  <si>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</si>
  <si>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</si>
  <si>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</si>
  <si>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</si>
  <si>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</si>
  <si>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</si>
  <si>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</si>
  <si>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</si>
  <si>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</si>
  <si>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</si>
  <si>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</si>
  <si>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</si>
  <si>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</si>
  <si>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</si>
  <si>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</si>
  <si>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</si>
  <si>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</si>
  <si>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</si>
  <si>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</si>
  <si>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</si>
  <si>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</si>
  <si>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</si>
  <si>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</si>
  <si>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</si>
  <si>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</si>
  <si>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</si>
  <si>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</si>
  <si>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</si>
  <si>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</si>
  <si>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</si>
  <si>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</si>
  <si>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</si>
  <si>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</si>
  <si>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</si>
  <si>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</si>
  <si>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</si>
  <si>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</si>
  <si>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</si>
  <si>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</si>
  <si>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</si>
  <si>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</si>
  <si>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</si>
  <si>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</si>
  <si>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</si>
  <si>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</si>
  <si>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</si>
  <si>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</si>
  <si>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</si>
  <si>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</si>
  <si>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</si>
  <si>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</si>
  <si>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</si>
  <si>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</si>
  <si>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</si>
  <si>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</si>
  <si>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</si>
  <si>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</si>
  <si>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</si>
  <si>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</si>
  <si>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</si>
  <si>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</si>
  <si>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</si>
  <si>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</si>
  <si>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</si>
  <si>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</si>
  <si>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</si>
  <si>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</si>
  <si>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</si>
  <si>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</si>
  <si>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</si>
  <si>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</si>
  <si>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</si>
  <si>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</si>
  <si>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</si>
  <si>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</si>
  <si>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</si>
  <si>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</si>
  <si>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</si>
  <si>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</si>
  <si>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</si>
  <si>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</si>
  <si>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</si>
  <si>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</si>
  <si>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</si>
  <si>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</si>
  <si>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</si>
  <si>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</si>
  <si>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</si>
  <si>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</si>
  <si>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</si>
  <si>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</si>
  <si>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</si>
  <si>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</si>
  <si>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</si>
  <si>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</si>
  <si>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</si>
  <si>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</si>
  <si>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</si>
  <si>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</si>
  <si>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</si>
  <si>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</si>
  <si>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</si>
  <si>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</si>
  <si>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</si>
  <si>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</si>
  <si>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</si>
  <si>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</si>
  <si>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</si>
  <si>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</si>
  <si>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</si>
  <si>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</si>
  <si>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</si>
  <si>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</si>
  <si>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</si>
  <si>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</si>
  <si>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</si>
  <si>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</si>
  <si>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</si>
  <si>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</si>
  <si>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</si>
  <si>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</si>
  <si>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</si>
  <si>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</si>
  <si>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</si>
  <si>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</si>
  <si>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</si>
  <si>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</si>
  <si>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</si>
  <si>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</si>
  <si>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</si>
  <si>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</si>
  <si>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</si>
  <si>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</si>
  <si>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</si>
  <si>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</si>
  <si>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</si>
  <si>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</si>
  <si>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</si>
  <si>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</si>
  <si>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</si>
  <si>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</si>
  <si>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</si>
  <si>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</si>
  <si>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</si>
  <si>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</si>
  <si>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</si>
  <si>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</si>
  <si>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</si>
  <si>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</si>
  <si>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</si>
  <si>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</si>
  <si>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</si>
  <si>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</si>
  <si>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</si>
  <si>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</si>
  <si>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</si>
  <si>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</si>
  <si>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</si>
  <si>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</si>
  <si>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</si>
  <si>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</si>
  <si>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</si>
  <si>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</si>
  <si>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</si>
  <si>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</si>
  <si>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</si>
  <si>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</si>
  <si>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</si>
  <si>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</si>
  <si>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</si>
  <si>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</si>
  <si>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</si>
  <si>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</si>
  <si>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</si>
  <si>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</si>
  <si>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</si>
  <si>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</si>
  <si>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</si>
  <si>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</si>
  <si>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</si>
  <si>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</si>
  <si>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</si>
  <si>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</si>
  <si>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</si>
  <si>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</si>
  <si>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</si>
  <si>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</si>
  <si>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</si>
  <si>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</si>
  <si>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</si>
  <si>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</si>
  <si>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</si>
  <si>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</si>
  <si>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</si>
  <si>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</si>
  <si>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</si>
  <si>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</si>
  <si>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</si>
  <si>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</si>
  <si>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</si>
  <si>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</si>
  <si>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</si>
  <si>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</si>
  <si>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</si>
  <si>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</si>
  <si>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</si>
  <si>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</si>
  <si>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</si>
  <si>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</si>
  <si>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</si>
  <si>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</si>
  <si>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</si>
  <si>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</si>
  <si>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</si>
  <si>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</si>
  <si>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</si>
  <si>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</si>
  <si>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</si>
  <si>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</si>
  <si>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</si>
  <si>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</si>
  <si>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</si>
  <si>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</si>
  <si>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</si>
  <si>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</si>
  <si>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</si>
  <si>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</si>
  <si>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</si>
  <si>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</si>
  <si>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</si>
  <si>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</si>
  <si>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</si>
  <si>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</si>
  <si>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</si>
  <si>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</si>
  <si>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</si>
  <si>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</si>
  <si>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</si>
  <si>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</si>
  <si>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</si>
  <si>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</si>
  <si>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</si>
  <si>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</si>
  <si>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</si>
  <si>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</si>
  <si>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</si>
  <si>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</si>
  <si>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</si>
  <si>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</si>
  <si>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</si>
  <si>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</si>
  <si>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</si>
  <si>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</si>
  <si>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</si>
  <si>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</si>
  <si>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</si>
  <si>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</si>
  <si>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</si>
  <si>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</si>
  <si>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</si>
  <si>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</si>
  <si>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</si>
  <si>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</si>
  <si>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</si>
  <si>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</si>
  <si>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</si>
  <si>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</si>
  <si>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</si>
  <si>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</si>
  <si>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</si>
  <si>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</si>
  <si>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</si>
  <si>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</si>
  <si>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</si>
  <si>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</si>
  <si>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</si>
  <si>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</si>
  <si>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</si>
  <si>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</si>
  <si>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</si>
  <si>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</si>
  <si>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</si>
  <si>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</si>
  <si>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</si>
  <si>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</si>
  <si>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</si>
  <si>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</si>
  <si>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</si>
  <si>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</si>
  <si>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</si>
  <si>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</si>
  <si>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</si>
  <si>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</si>
  <si>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</si>
  <si>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</si>
  <si>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</si>
  <si>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</si>
  <si>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</si>
  <si>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</si>
  <si>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</si>
  <si>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</si>
  <si>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</si>
  <si>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</si>
  <si>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</si>
  <si>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</si>
  <si>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</si>
  <si>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</si>
  <si>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</si>
  <si>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</si>
  <si>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</si>
  <si>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</si>
  <si>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</si>
  <si>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</si>
  <si>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</si>
  <si>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</si>
  <si>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</si>
  <si>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</si>
  <si>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</si>
  <si>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</si>
  <si>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</si>
  <si>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</si>
  <si>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</si>
  <si>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</si>
  <si>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</si>
  <si>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</si>
  <si>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</si>
  <si>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</si>
  <si>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</si>
  <si>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</si>
  <si>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</si>
  <si>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</si>
  <si>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</si>
  <si>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</si>
  <si>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</si>
  <si>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</si>
  <si>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</si>
  <si>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</si>
  <si>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</si>
  <si>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</si>
  <si>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</si>
  <si>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</si>
  <si>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</si>
  <si>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</si>
  <si>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</si>
  <si>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</si>
  <si>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</si>
  <si>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</si>
  <si>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</si>
  <si>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</si>
  <si>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</si>
  <si>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</si>
  <si>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</si>
  <si>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</si>
  <si>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</si>
  <si>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</si>
  <si>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</si>
  <si>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</si>
  <si>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</si>
  <si>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</si>
  <si>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</si>
  <si>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</si>
  <si>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</si>
  <si>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</si>
  <si>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</si>
  <si>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</si>
  <si>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</si>
  <si>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</si>
  <si>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</si>
  <si>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</si>
  <si>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</si>
  <si>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</si>
  <si>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</si>
  <si>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</si>
  <si>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</si>
  <si>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</si>
  <si>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</si>
  <si>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</si>
  <si>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</si>
  <si>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</si>
  <si>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</si>
  <si>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</si>
  <si>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</si>
  <si>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</si>
  <si>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</si>
  <si>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</si>
  <si>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</si>
  <si>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</si>
  <si>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</si>
  <si>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</si>
  <si>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</si>
  <si>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</si>
  <si>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</si>
  <si>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</si>
  <si>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</si>
  <si>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</si>
  <si>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</si>
  <si>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</si>
  <si>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</si>
  <si>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</si>
  <si>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</si>
  <si>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</si>
  <si>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</si>
  <si>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</si>
  <si>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</si>
  <si>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</si>
  <si>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</si>
  <si>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</si>
  <si>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</si>
  <si>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</si>
  <si>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</si>
  <si>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</si>
  <si>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</si>
  <si>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</si>
  <si>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</si>
  <si>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</si>
  <si>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</si>
  <si>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</si>
  <si>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</si>
  <si>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</si>
  <si>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</si>
  <si>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</si>
  <si>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</si>
  <si>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</si>
  <si>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</si>
  <si>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</si>
  <si>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</si>
  <si>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</si>
  <si>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</si>
  <si>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</si>
  <si>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</si>
  <si>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</si>
  <si>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</si>
  <si>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</si>
  <si>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</si>
  <si>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</si>
  <si>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</si>
  <si>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</si>
  <si>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</si>
  <si>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</si>
  <si>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</si>
  <si>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</si>
  <si>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</si>
  <si>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</si>
  <si>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</si>
  <si>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</si>
  <si>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</si>
  <si>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</si>
  <si>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</si>
  <si>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</si>
  <si>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</si>
  <si>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</si>
  <si>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</si>
  <si>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</si>
  <si>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</si>
  <si>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</si>
  <si>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</si>
  <si>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</si>
  <si>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</si>
  <si>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</si>
  <si>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</si>
  <si>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</si>
  <si>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</si>
  <si>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</si>
  <si>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</si>
  <si>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</si>
  <si>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</si>
  <si>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</si>
  <si>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</si>
  <si>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</si>
  <si>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</si>
  <si>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</si>
  <si>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</si>
  <si>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</si>
  <si>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</si>
  <si>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</si>
  <si>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</si>
  <si>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</si>
  <si>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</si>
  <si>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</si>
  <si>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</si>
  <si>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</si>
  <si>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</si>
  <si>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</si>
  <si>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</si>
  <si>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</si>
  <si>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</si>
  <si>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</si>
  <si>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</si>
  <si>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</si>
  <si>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</si>
  <si>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</si>
  <si>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</si>
  <si>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</si>
  <si>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</si>
  <si>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</si>
  <si>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</si>
  <si>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</si>
  <si>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</si>
  <si>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</si>
  <si>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</si>
  <si>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</si>
  <si>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</si>
  <si>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</si>
  <si>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</si>
  <si>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</si>
  <si>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</si>
  <si>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</si>
  <si>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</si>
  <si>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</si>
  <si>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</si>
  <si>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</si>
  <si>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</si>
  <si>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</si>
  <si>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</si>
  <si>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</si>
  <si>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</si>
  <si>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</si>
  <si>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</si>
  <si>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</si>
  <si>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</si>
  <si>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</si>
  <si>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</si>
  <si>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</si>
  <si>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</si>
  <si>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</si>
  <si>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</si>
  <si>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</si>
  <si>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</si>
  <si>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</si>
  <si>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</si>
  <si>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</si>
  <si>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</si>
  <si>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</si>
  <si>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</si>
  <si>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</si>
  <si>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</si>
  <si>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</si>
  <si>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</si>
  <si>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</si>
  <si>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</si>
  <si>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</si>
  <si>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</si>
  <si>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</si>
  <si>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</si>
  <si>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</si>
  <si>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</si>
  <si>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</si>
  <si>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</si>
  <si>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</si>
  <si>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</si>
  <si>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</si>
  <si>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</si>
  <si>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</si>
  <si>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</si>
  <si>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</si>
  <si>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</si>
  <si>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</si>
  <si>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</si>
  <si>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</si>
  <si>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</si>
  <si>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</si>
  <si>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</si>
  <si>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</si>
  <si>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</si>
  <si>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</si>
  <si>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</si>
  <si>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</si>
  <si>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</si>
  <si>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</si>
  <si>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</si>
  <si>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</si>
  <si>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</si>
  <si>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</si>
  <si>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</si>
  <si>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</si>
  <si>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</si>
  <si>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</si>
  <si>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</si>
  <si>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</si>
  <si>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</si>
  <si>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</si>
  <si>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</si>
  <si>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</si>
  <si>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</si>
  <si>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</si>
  <si>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</si>
  <si>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</si>
  <si>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</si>
  <si>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</si>
  <si>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</si>
  <si>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</si>
  <si>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</si>
  <si>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</si>
  <si>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</si>
  <si>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</si>
  <si>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</si>
  <si>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</si>
  <si>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</si>
  <si>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</si>
  <si>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</si>
  <si>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</si>
  <si>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</si>
  <si>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</si>
  <si>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</si>
  <si>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</si>
  <si>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</si>
  <si>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</si>
  <si>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</si>
  <si>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</si>
  <si>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</si>
  <si>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</si>
  <si>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</si>
  <si>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</si>
  <si>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</si>
  <si>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</si>
  <si>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</si>
  <si>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</si>
  <si>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</si>
  <si>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</si>
  <si>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</si>
  <si>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</si>
  <si>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</si>
  <si>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</si>
  <si>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</si>
  <si>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</si>
  <si>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</si>
  <si>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</si>
  <si>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</si>
  <si>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</si>
  <si>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</si>
  <si>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</si>
  <si>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</si>
  <si>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</si>
  <si>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</si>
  <si>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</si>
  <si>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</si>
  <si>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</si>
  <si>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</si>
  <si>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</si>
  <si>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</si>
  <si>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</si>
  <si>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</si>
  <si>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</si>
  <si>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</si>
  <si>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</si>
  <si>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</si>
  <si>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</si>
  <si>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</si>
  <si>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</si>
  <si>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</si>
  <si>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</si>
  <si>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</si>
  <si>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</si>
  <si>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</si>
  <si>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</si>
  <si>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</si>
  <si>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</si>
  <si>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</si>
  <si>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</si>
  <si>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</si>
  <si>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</si>
  <si>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</si>
  <si>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</si>
  <si>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</si>
  <si>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</si>
  <si>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</si>
  <si>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</si>
  <si>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</si>
  <si>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</si>
  <si>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</si>
  <si>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</si>
  <si>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</si>
  <si>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</si>
  <si>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</si>
  <si>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</si>
  <si>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</si>
  <si>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</si>
  <si>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</si>
  <si>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</si>
  <si>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</si>
  <si>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</si>
  <si>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</si>
  <si>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</si>
  <si>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</si>
  <si>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</si>
  <si>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</si>
  <si>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</si>
  <si>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</si>
  <si>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</si>
  <si>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</si>
  <si>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</si>
  <si>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</si>
  <si>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</si>
  <si>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</si>
  <si>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</si>
  <si>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</si>
  <si>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</si>
  <si>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</si>
  <si>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</si>
  <si>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</si>
  <si>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</si>
  <si>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</si>
  <si>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</si>
  <si>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</si>
  <si>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</si>
  <si>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</si>
  <si>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</si>
  <si>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</si>
  <si>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</si>
  <si>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</si>
  <si>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</si>
  <si>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</si>
  <si>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</si>
  <si>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</si>
  <si>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</si>
  <si>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</si>
  <si>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</si>
  <si>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</si>
  <si>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</si>
  <si>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</si>
  <si>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</si>
  <si>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</si>
  <si>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</si>
  <si>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</si>
  <si>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</si>
  <si>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</si>
  <si>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</si>
  <si>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</si>
  <si>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</si>
  <si>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</si>
  <si>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</si>
  <si>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</si>
  <si>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</si>
  <si>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</si>
  <si>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</si>
  <si>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</si>
  <si>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</si>
  <si>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</si>
  <si>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</si>
  <si>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</si>
  <si>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</si>
  <si>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</si>
  <si>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</si>
  <si>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</si>
  <si>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</si>
  <si>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</si>
  <si>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</si>
  <si>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</si>
  <si>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</si>
  <si>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</si>
  <si>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</si>
  <si>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</si>
  <si>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</si>
  <si>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</si>
  <si>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</si>
  <si>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</si>
  <si>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</si>
  <si>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</si>
  <si>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</si>
  <si>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</si>
  <si>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</si>
  <si>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</si>
  <si>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</si>
  <si>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</si>
  <si>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</si>
  <si>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</si>
  <si>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</si>
  <si>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</si>
  <si>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</si>
  <si>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</si>
  <si>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</si>
  <si>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</si>
  <si>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</si>
  <si>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</si>
  <si>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</si>
  <si>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</si>
  <si>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</si>
  <si>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</si>
  <si>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</si>
  <si>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</si>
  <si>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</si>
  <si>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</si>
  <si>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</si>
  <si>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</si>
  <si>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</si>
  <si>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</si>
  <si>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</si>
  <si>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</si>
  <si>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</si>
  <si>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</si>
  <si>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</si>
  <si>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</si>
  <si>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</si>
  <si>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</si>
  <si>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</si>
  <si>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</si>
  <si>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</si>
  <si>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</si>
  <si>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</si>
  <si>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</si>
  <si>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</si>
  <si>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</si>
  <si>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</si>
  <si>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</si>
  <si>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</si>
  <si>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</si>
  <si>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</si>
  <si>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</si>
  <si>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</si>
  <si>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</si>
  <si>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</si>
  <si>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</si>
  <si>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</si>
  <si>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</si>
  <si>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</si>
  <si>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</si>
  <si>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</si>
  <si>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</si>
  <si>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</si>
  <si>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</si>
  <si>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</si>
  <si>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</si>
  <si>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</si>
  <si>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</si>
  <si>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</si>
  <si>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</si>
  <si>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</si>
  <si>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</si>
  <si>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</si>
  <si>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</si>
  <si>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</si>
  <si>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</si>
  <si>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</si>
  <si>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</si>
  <si>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</si>
  <si>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</si>
  <si>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</si>
  <si>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</si>
  <si>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</si>
  <si>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</si>
  <si>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</si>
  <si>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</si>
  <si>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</si>
  <si>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</si>
  <si>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</si>
  <si>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</si>
  <si>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</si>
  <si>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</si>
  <si>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</si>
  <si>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</si>
  <si>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</si>
  <si>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</si>
  <si>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</si>
  <si>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</si>
  <si>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</si>
  <si>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</si>
  <si>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</si>
  <si>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</si>
  <si>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</si>
  <si>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</si>
  <si>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</si>
  <si>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</si>
  <si>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</si>
  <si>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</si>
  <si>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</si>
  <si>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</si>
  <si>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</si>
  <si>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</si>
  <si>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</si>
  <si>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</si>
  <si>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</si>
  <si>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</si>
  <si>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</si>
  <si>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</si>
  <si>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</si>
  <si>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</si>
  <si>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</si>
  <si>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</si>
  <si>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</si>
  <si>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</si>
  <si>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</si>
  <si>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</si>
  <si>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</si>
  <si>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</si>
  <si>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</si>
  <si>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</si>
  <si>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</si>
  <si>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</si>
  <si>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</si>
  <si>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</si>
  <si>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</si>
  <si>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</si>
  <si>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</si>
  <si>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</si>
  <si>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</si>
  <si>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</si>
  <si>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</si>
  <si>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</si>
  <si>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</si>
  <si>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</si>
  <si>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</si>
  <si>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</si>
  <si>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</si>
  <si>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</si>
  <si>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</si>
  <si>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</si>
  <si>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</si>
  <si>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</si>
  <si>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</si>
  <si>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</si>
  <si>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</si>
  <si>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</si>
  <si>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</si>
  <si>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</si>
  <si>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</si>
  <si>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</si>
  <si>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</si>
  <si>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</si>
  <si>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</si>
  <si>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</si>
  <si>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</si>
  <si>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</si>
  <si>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</si>
  <si>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</si>
  <si>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</si>
  <si>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</si>
  <si>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</si>
  <si>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</si>
  <si>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</si>
  <si>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</si>
  <si>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</si>
  <si>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</si>
  <si>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</si>
  <si>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</si>
  <si>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</si>
  <si>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</si>
  <si>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</si>
  <si>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</si>
  <si>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</si>
  <si>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</si>
  <si>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</si>
  <si>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</si>
  <si>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</si>
  <si>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</si>
  <si>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</si>
  <si>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</si>
  <si>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</si>
  <si>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</si>
  <si>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</si>
  <si>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</si>
  <si>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</si>
  <si>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</si>
  <si>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</si>
  <si>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</si>
  <si>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</si>
  <si>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</si>
  <si>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</si>
  <si>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</si>
  <si>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</si>
  <si>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</si>
  <si>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</si>
  <si>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</si>
  <si>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</si>
  <si>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</si>
  <si>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</si>
  <si>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</si>
  <si>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</si>
  <si>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</si>
  <si>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</si>
  <si>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</si>
  <si>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</si>
  <si>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</si>
  <si>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</si>
  <si>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</si>
  <si>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</si>
  <si>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</si>
  <si>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</si>
  <si>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</si>
  <si>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</si>
  <si>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</si>
  <si>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</si>
  <si>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</si>
  <si>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</si>
  <si>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</si>
  <si>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</si>
  <si>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</si>
  <si>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</si>
  <si>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</si>
  <si>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</si>
  <si>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</si>
  <si>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</si>
  <si>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</si>
  <si>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</si>
  <si>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</si>
  <si>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</si>
  <si>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</si>
  <si>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</si>
  <si>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</si>
  <si>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</si>
  <si>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</si>
  <si>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</si>
  <si>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</si>
  <si>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</si>
  <si>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</si>
  <si>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</si>
  <si>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</si>
  <si>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</si>
  <si>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</si>
  <si>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</si>
  <si>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</si>
  <si>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</si>
  <si>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</si>
  <si>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</si>
  <si>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</si>
  <si>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</si>
  <si>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</si>
  <si>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</si>
  <si>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</si>
  <si>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</si>
  <si>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</si>
  <si>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</si>
  <si>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</si>
  <si>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</si>
  <si>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</si>
  <si>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</si>
  <si>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</si>
  <si>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</si>
  <si>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</si>
  <si>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</si>
  <si>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</si>
  <si>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</si>
  <si>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</si>
  <si>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</si>
  <si>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</si>
  <si>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</si>
  <si>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</si>
  <si>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</si>
  <si>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</si>
  <si>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</si>
  <si>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</si>
  <si>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</si>
  <si>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</si>
  <si>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</si>
  <si>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</si>
  <si>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</si>
  <si>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</si>
  <si>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</si>
  <si>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</si>
  <si>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</si>
  <si>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</si>
  <si>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</si>
  <si>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</si>
  <si>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</si>
  <si>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</si>
  <si>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</si>
  <si>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</si>
  <si>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</si>
  <si>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</si>
  <si>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</si>
  <si>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</si>
  <si>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</si>
  <si>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</si>
  <si>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</si>
  <si>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</si>
  <si>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</si>
  <si>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</si>
  <si>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</si>
  <si>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</si>
  <si>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</si>
  <si>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</si>
  <si>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</si>
  <si>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</si>
  <si>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</si>
  <si>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</si>
  <si>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</si>
  <si>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</si>
  <si>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</si>
  <si>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</si>
  <si>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</si>
  <si>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</si>
  <si>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</si>
  <si>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</si>
  <si>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</si>
  <si>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</si>
  <si>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</si>
  <si>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</si>
  <si>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</si>
  <si>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</si>
  <si>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</si>
  <si>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</si>
  <si>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</si>
  <si>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</si>
  <si>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</si>
  <si>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</si>
  <si>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</si>
  <si>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</si>
  <si>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</si>
  <si>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</si>
  <si>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</si>
  <si>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</si>
  <si>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</si>
  <si>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</si>
  <si>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</si>
  <si>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</si>
  <si>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</si>
  <si>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</si>
  <si>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</si>
  <si>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</si>
  <si>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</si>
  <si>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</si>
  <si>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</si>
  <si>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</si>
  <si>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</si>
  <si>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</si>
  <si>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</si>
  <si>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</si>
  <si>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</si>
  <si>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</si>
  <si>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</si>
  <si>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</si>
  <si>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</si>
  <si>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</si>
  <si>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</si>
  <si>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</si>
  <si>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</si>
  <si>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</si>
  <si>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</si>
  <si>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</si>
  <si>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</si>
  <si>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</si>
  <si>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</si>
  <si>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</si>
  <si>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</si>
  <si>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</si>
  <si>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</si>
  <si>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</si>
  <si>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</si>
  <si>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</si>
  <si>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</si>
  <si>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</si>
  <si>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</si>
  <si>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</si>
  <si>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</si>
  <si>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</si>
  <si>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</si>
  <si>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</si>
  <si>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</si>
  <si>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</si>
  <si>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</si>
  <si>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</si>
  <si>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</si>
  <si>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</si>
  <si>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</si>
  <si>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</si>
  <si>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</si>
  <si>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</si>
  <si>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</si>
  <si>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</si>
  <si>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</si>
  <si>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</si>
  <si>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</si>
  <si>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</si>
  <si>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</si>
  <si>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</si>
  <si>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</si>
  <si>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</si>
  <si>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</si>
  <si>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</si>
  <si>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</si>
  <si>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</si>
  <si>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</si>
  <si>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</si>
  <si>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</si>
  <si>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</si>
  <si>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</si>
  <si>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</si>
  <si>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</si>
  <si>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</si>
  <si>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</si>
  <si>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</si>
  <si>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</si>
  <si>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</si>
  <si>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</si>
  <si>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</si>
  <si>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</si>
  <si>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</si>
  <si>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</si>
  <si>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</si>
  <si>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</si>
  <si>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</si>
  <si>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</si>
  <si>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</si>
  <si>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</si>
  <si>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</si>
  <si>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</si>
  <si>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</si>
  <si>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</si>
  <si>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</si>
  <si>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</si>
  <si>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</si>
  <si>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</si>
  <si>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</si>
  <si>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</si>
  <si>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</si>
  <si>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</si>
  <si>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</si>
  <si>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</si>
  <si>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</si>
  <si>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</si>
  <si>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</si>
  <si>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</si>
  <si>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</si>
  <si>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</si>
  <si>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</si>
  <si>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</si>
  <si>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</si>
  <si>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</si>
  <si>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</si>
  <si>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</si>
  <si>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</si>
  <si>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</si>
  <si>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</si>
  <si>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</si>
  <si>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</si>
  <si>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</si>
  <si>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</si>
  <si>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</si>
  <si>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</si>
  <si>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</si>
  <si>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</si>
  <si>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</si>
  <si>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</si>
  <si>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</si>
  <si>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</si>
  <si>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</si>
  <si>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</si>
  <si>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</si>
  <si>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</si>
  <si>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</si>
  <si>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</si>
  <si>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</si>
  <si>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</si>
  <si>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</si>
  <si>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</si>
  <si>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</si>
  <si>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</si>
  <si>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</si>
  <si>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</si>
  <si>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</si>
  <si>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</si>
  <si>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</si>
  <si>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</si>
  <si>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</si>
  <si>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</si>
  <si>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</si>
  <si>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</si>
  <si>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</si>
  <si>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</si>
  <si>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</si>
  <si>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</si>
  <si>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</si>
  <si>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</si>
  <si>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</si>
  <si>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</si>
  <si>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</si>
  <si>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</si>
  <si>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</si>
  <si>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</si>
  <si>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</si>
  <si>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</si>
  <si>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</si>
  <si>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</si>
  <si>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</si>
  <si>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</si>
  <si>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</si>
  <si>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</si>
  <si>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</si>
  <si>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</si>
  <si>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</si>
  <si>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</si>
  <si>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</si>
  <si>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</si>
  <si>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</si>
  <si>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</si>
  <si>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</si>
  <si>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</si>
  <si>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</si>
  <si>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</si>
  <si>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</si>
  <si>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</si>
  <si>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</si>
  <si>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</si>
  <si>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</si>
  <si>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</si>
  <si>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</si>
  <si>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</si>
  <si>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</si>
  <si>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</si>
  <si>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</si>
  <si>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</si>
  <si>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</si>
  <si>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</si>
  <si>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</si>
  <si>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</si>
  <si>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</si>
  <si>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</si>
  <si>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</si>
  <si>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</si>
  <si>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</si>
  <si>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</si>
  <si>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</si>
  <si>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</si>
  <si>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</si>
  <si>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</si>
  <si>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</si>
  <si>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</si>
  <si>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</si>
  <si>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</si>
  <si>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</si>
  <si>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</si>
  <si>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</si>
  <si>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</si>
  <si>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</si>
  <si>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</si>
  <si>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</si>
  <si>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</si>
  <si>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</si>
  <si>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</si>
  <si>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</si>
  <si>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</si>
  <si>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</si>
  <si>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</si>
  <si>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</si>
  <si>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</si>
  <si>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</si>
  <si>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</si>
  <si>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</si>
  <si>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</si>
  <si>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</si>
  <si>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</si>
  <si>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</si>
  <si>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</si>
  <si>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</si>
  <si>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</si>
  <si>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</si>
  <si>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</si>
  <si>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</si>
  <si>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</si>
  <si>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</si>
  <si>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</si>
  <si>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</si>
  <si>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</si>
  <si>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</si>
  <si>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</si>
  <si>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</si>
  <si>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</si>
  <si>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</si>
  <si>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</si>
  <si>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</si>
  <si>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</si>
  <si>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</si>
  <si>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</si>
  <si>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</si>
  <si>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</si>
  <si>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</si>
  <si>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</si>
  <si>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</si>
  <si>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</si>
  <si>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</si>
  <si>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</si>
  <si>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</si>
  <si>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</si>
  <si>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</si>
  <si>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</si>
  <si>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</si>
  <si>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</si>
  <si>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</si>
  <si>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</si>
  <si>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</si>
  <si>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</si>
  <si>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</si>
  <si>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</si>
  <si>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</si>
  <si>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</si>
  <si>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</si>
  <si>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</si>
  <si>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</si>
  <si>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</si>
  <si>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</si>
  <si>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</si>
  <si>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</si>
  <si>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</si>
  <si>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</si>
  <si>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</si>
  <si>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</si>
  <si>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</si>
  <si>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</si>
  <si>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</si>
  <si>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</si>
  <si>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</si>
  <si>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</si>
  <si>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</si>
  <si>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</si>
  <si>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</si>
  <si>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</si>
  <si>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</si>
  <si>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</si>
  <si>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</si>
  <si>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</si>
  <si>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</si>
  <si>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</si>
  <si>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</si>
  <si>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</si>
  <si>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</si>
  <si>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</si>
  <si>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</si>
  <si>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</si>
  <si>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</si>
  <si>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</si>
  <si>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</si>
  <si>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</si>
  <si>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</si>
  <si>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</si>
  <si>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</si>
  <si>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</si>
  <si>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</si>
  <si>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</si>
  <si>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</si>
  <si>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</si>
  <si>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</si>
  <si>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</si>
  <si>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</si>
  <si>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</si>
  <si>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</si>
  <si>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</si>
  <si>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</si>
  <si>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</si>
  <si>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</si>
  <si>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</si>
  <si>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</si>
  <si>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</si>
  <si>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</si>
  <si>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</si>
  <si>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</si>
  <si>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</si>
  <si>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</si>
  <si>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</si>
  <si>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</si>
  <si>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</si>
  <si>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</si>
  <si>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</si>
  <si>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</si>
  <si>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</si>
  <si>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</si>
  <si>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</si>
  <si>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</si>
  <si>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</si>
  <si>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</si>
  <si>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</si>
  <si>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</si>
  <si>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</si>
  <si>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</si>
  <si>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</si>
  <si>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</si>
  <si>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</si>
  <si>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</si>
  <si>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</si>
  <si>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</si>
  <si>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</si>
  <si>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</si>
  <si>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</si>
  <si>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</si>
  <si>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</si>
  <si>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</si>
  <si>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</si>
  <si>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</si>
  <si>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</si>
  <si>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</si>
  <si>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</si>
  <si>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</si>
  <si>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</si>
  <si>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</si>
  <si>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</si>
  <si>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</si>
  <si>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</si>
  <si>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</si>
  <si>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</si>
  <si>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</si>
  <si>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</si>
  <si>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</si>
  <si>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</si>
  <si>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</si>
  <si>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</si>
  <si>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</si>
  <si>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</si>
  <si>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</si>
  <si>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</si>
  <si>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</si>
  <si>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</si>
  <si>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</si>
  <si>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</si>
  <si>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</si>
  <si>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</si>
  <si>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</si>
  <si>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</si>
  <si>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</si>
  <si>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</si>
  <si>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</si>
  <si>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</si>
  <si>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</si>
  <si>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</si>
  <si>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</si>
  <si>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</si>
  <si>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</si>
  <si>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</si>
  <si>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</si>
  <si>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</si>
  <si>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</si>
  <si>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</si>
  <si>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</si>
  <si>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</si>
  <si>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</si>
  <si>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</si>
  <si>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</si>
  <si>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</si>
  <si>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</si>
  <si>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</si>
  <si>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</si>
  <si>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</si>
  <si>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</si>
  <si>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</si>
  <si>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</si>
  <si>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</si>
  <si>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</si>
  <si>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</si>
  <si>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</si>
  <si>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</si>
  <si>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</si>
  <si>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</si>
  <si>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</si>
  <si>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</si>
  <si>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</si>
  <si>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</si>
  <si>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</si>
  <si>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</si>
  <si>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</si>
  <si>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</si>
  <si>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</si>
  <si>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</si>
  <si>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</si>
  <si>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</si>
  <si>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</si>
  <si>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</si>
  <si>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</si>
  <si>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</si>
  <si>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</si>
  <si>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</si>
  <si>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</si>
  <si>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</si>
  <si>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</si>
  <si>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</si>
  <si>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</si>
  <si>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</si>
  <si>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</si>
  <si>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</si>
  <si>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</si>
  <si>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</si>
  <si>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</si>
  <si>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</si>
  <si>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</si>
  <si>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</si>
  <si>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</si>
  <si>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</si>
  <si>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</si>
  <si>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</si>
  <si>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</si>
  <si>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</si>
  <si>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</si>
  <si>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</si>
  <si>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</si>
  <si>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</si>
  <si>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</si>
  <si>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</si>
  <si>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</si>
  <si>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</si>
  <si>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</si>
  <si>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</si>
  <si>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</si>
  <si>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</si>
  <si>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</si>
  <si>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</si>
  <si>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</si>
  <si>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</si>
  <si>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</si>
  <si>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</si>
  <si>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</si>
  <si>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</si>
  <si>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</si>
  <si>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</si>
  <si>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</si>
  <si>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</si>
  <si>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</si>
  <si>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</si>
  <si>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</si>
  <si>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</si>
  <si>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</si>
  <si>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</si>
  <si>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</si>
  <si>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</si>
  <si>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</si>
  <si>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</si>
  <si>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</si>
  <si>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</si>
  <si>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</si>
  <si>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</si>
  <si>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</si>
  <si>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</si>
  <si>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</si>
  <si>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</si>
  <si>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</si>
  <si>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</si>
  <si>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</si>
  <si>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</si>
  <si>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</si>
  <si>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</si>
  <si>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</si>
  <si>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</si>
  <si>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</si>
  <si>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</si>
  <si>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</si>
  <si>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</si>
  <si>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</si>
  <si>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</si>
  <si>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</si>
  <si>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</si>
  <si>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</si>
  <si>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</si>
  <si>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</si>
  <si>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</si>
  <si>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</si>
  <si>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</si>
  <si>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</si>
  <si>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</si>
  <si>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</si>
  <si>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</si>
  <si>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</si>
  <si>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</si>
  <si>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</si>
  <si>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</si>
  <si>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</si>
  <si>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</si>
  <si>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</si>
  <si>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</si>
  <si>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</si>
  <si>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</si>
  <si>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</si>
  <si>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</si>
  <si>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</si>
  <si>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</si>
  <si>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</si>
  <si>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</si>
  <si>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</si>
  <si>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</si>
  <si>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</si>
  <si>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</si>
  <si>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</si>
  <si>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</si>
  <si>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</si>
  <si>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</si>
  <si>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</si>
  <si>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</si>
  <si>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</si>
  <si>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</si>
  <si>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</si>
  <si>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</si>
  <si>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</si>
  <si>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</si>
  <si>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</si>
  <si>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</si>
  <si>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</si>
  <si>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</si>
  <si>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</si>
  <si>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</si>
  <si>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</si>
  <si>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</si>
  <si>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</si>
  <si>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</si>
  <si>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</si>
  <si>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</si>
  <si>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</si>
  <si>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</si>
  <si>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</si>
  <si>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</si>
  <si>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</si>
  <si>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</si>
  <si>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</si>
  <si>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</si>
  <si>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</si>
  <si>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</si>
  <si>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</si>
  <si>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</si>
  <si>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</si>
  <si>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</si>
  <si>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</si>
  <si>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</si>
  <si>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</si>
  <si>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</si>
  <si>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</si>
  <si>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</si>
  <si>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</si>
  <si>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</si>
  <si>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</si>
  <si>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</si>
  <si>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</si>
  <si>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</si>
  <si>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</si>
  <si>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</si>
  <si>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</si>
  <si>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</si>
  <si>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</si>
  <si>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</si>
  <si>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</si>
  <si>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</si>
  <si>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</si>
  <si>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</si>
  <si>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</si>
  <si>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</si>
  <si>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</si>
  <si>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</si>
  <si>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</si>
  <si>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</si>
  <si>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</si>
  <si>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</si>
  <si>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</si>
  <si>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</si>
  <si>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</si>
  <si>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</si>
  <si>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</si>
  <si>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</si>
  <si>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</si>
  <si>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</si>
  <si>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</si>
  <si>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</si>
  <si>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</si>
  <si>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</si>
  <si>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</si>
  <si>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</si>
  <si>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</si>
  <si>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</si>
  <si>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</si>
  <si>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</si>
  <si>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</si>
  <si>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</si>
  <si>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</si>
  <si>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</si>
  <si>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</si>
  <si>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</si>
  <si>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</si>
  <si>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</si>
  <si>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</si>
  <si>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</si>
  <si>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</si>
  <si>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</si>
  <si>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</si>
  <si>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</si>
  <si>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</si>
  <si>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</si>
  <si>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</si>
  <si>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</si>
  <si>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</si>
  <si>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</si>
  <si>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</si>
  <si>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</si>
  <si>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</si>
  <si>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</si>
  <si>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</si>
  <si>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</si>
  <si>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</si>
  <si>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</si>
  <si>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</si>
  <si>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</si>
  <si>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</si>
  <si>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</si>
  <si>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</si>
  <si>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</si>
  <si>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</si>
  <si>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</si>
  <si>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</si>
  <si>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</si>
  <si>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</si>
  <si>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</si>
  <si>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</si>
  <si>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</si>
  <si>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</si>
  <si>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</si>
  <si>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</si>
  <si>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</si>
  <si>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</si>
  <si>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</si>
  <si>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</si>
  <si>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</si>
  <si>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</si>
  <si>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</si>
  <si>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</si>
  <si>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</si>
  <si>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</si>
  <si>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</si>
  <si>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</si>
  <si>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</si>
  <si>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</si>
  <si>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</si>
  <si>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</si>
  <si>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</si>
  <si>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</si>
  <si>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</si>
  <si>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</si>
  <si>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</si>
  <si>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</si>
  <si>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</si>
  <si>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</si>
  <si>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</si>
  <si>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</si>
  <si>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</si>
  <si>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</si>
  <si>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</si>
  <si>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</si>
  <si>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</si>
  <si>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</si>
  <si>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</si>
  <si>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</si>
  <si>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</si>
  <si>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</si>
  <si>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</si>
  <si>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</si>
  <si>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</si>
  <si>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</si>
  <si>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</si>
  <si>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</si>
  <si>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</si>
  <si>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</si>
  <si>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</si>
  <si>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</si>
  <si>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</si>
  <si>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</si>
  <si>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</si>
  <si>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</si>
  <si>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</si>
  <si>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</si>
  <si>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</si>
  <si>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</si>
  <si>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</si>
  <si>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</si>
  <si>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</si>
  <si>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</si>
  <si>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</si>
  <si>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</si>
  <si>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</si>
  <si>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</si>
  <si>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</si>
  <si>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</si>
  <si>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</si>
  <si>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</si>
  <si>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</si>
  <si>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</si>
  <si>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</si>
  <si>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</si>
  <si>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</si>
  <si>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</si>
  <si>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</si>
  <si>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</si>
  <si>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</si>
  <si>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</si>
  <si>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</si>
  <si>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</si>
  <si>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</si>
  <si>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</si>
  <si>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</si>
  <si>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</si>
  <si>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</si>
  <si>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</si>
  <si>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</si>
  <si>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</si>
  <si>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</si>
  <si>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</si>
  <si>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</si>
  <si>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</si>
  <si>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</si>
  <si>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</si>
  <si>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</si>
  <si>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</si>
  <si>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</si>
  <si>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</si>
  <si>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</si>
  <si>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</si>
  <si>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</si>
  <si>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</si>
  <si>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</si>
  <si>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</si>
  <si>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</si>
  <si>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</si>
  <si>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</si>
  <si>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</si>
  <si>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</si>
  <si>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</si>
  <si>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</si>
  <si>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</si>
  <si>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</si>
  <si>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</si>
  <si>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</si>
  <si>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</si>
  <si>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</si>
  <si>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</si>
  <si>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</si>
  <si>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</si>
  <si>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</si>
  <si>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</si>
  <si>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</si>
  <si>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</si>
  <si>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</si>
  <si>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</si>
  <si>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</si>
  <si>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</si>
  <si>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</si>
  <si>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</si>
  <si>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</si>
  <si>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</si>
  <si>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</si>
  <si>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</si>
  <si>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</si>
  <si>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</si>
  <si>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</si>
  <si>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</si>
  <si>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</si>
  <si>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</si>
  <si>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</si>
  <si>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</si>
  <si>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</si>
  <si>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</si>
  <si>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</si>
  <si>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</si>
  <si>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</si>
  <si>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</si>
  <si>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</si>
  <si>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</si>
  <si>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</si>
  <si>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</si>
  <si>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</si>
  <si>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</si>
  <si>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</si>
  <si>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</si>
  <si>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</si>
  <si>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</si>
  <si>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</si>
  <si>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</si>
  <si>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</si>
  <si>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</si>
  <si>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</si>
  <si>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</si>
  <si>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</si>
  <si>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</si>
  <si>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</si>
  <si>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</si>
  <si>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</si>
  <si>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</si>
  <si>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</si>
  <si>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</si>
  <si>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</si>
  <si>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</si>
  <si>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</si>
  <si>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</si>
  <si>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</si>
  <si>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</si>
  <si>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</si>
  <si>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</si>
  <si>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</si>
  <si>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</si>
  <si>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</si>
  <si>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</si>
  <si>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</si>
  <si>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</si>
  <si>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</si>
  <si>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</si>
  <si>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</si>
  <si>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</si>
  <si>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</si>
  <si>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</si>
  <si>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</si>
  <si>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</si>
  <si>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</si>
  <si>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</si>
  <si>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</si>
  <si>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</si>
  <si>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</si>
  <si>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</si>
  <si>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</si>
  <si>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</si>
  <si>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</si>
  <si>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</si>
  <si>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</si>
  <si>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</si>
  <si>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</si>
  <si>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</si>
  <si>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</si>
  <si>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</si>
  <si>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</si>
  <si>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</si>
  <si>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</si>
  <si>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</si>
  <si>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</si>
  <si>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</si>
  <si>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</si>
  <si>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</si>
  <si>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</si>
  <si>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</si>
  <si>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</si>
  <si>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</si>
  <si>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</si>
  <si>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</si>
  <si>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</si>
  <si>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</si>
  <si>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</si>
  <si>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</si>
  <si>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</si>
  <si>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</si>
  <si>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</si>
  <si>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</si>
  <si>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</si>
  <si>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</si>
  <si>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</si>
  <si>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</si>
  <si>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</si>
  <si>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</si>
  <si>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</si>
  <si>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</si>
  <si>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</si>
  <si>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</si>
  <si>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</si>
  <si>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</si>
  <si>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</si>
  <si>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</si>
  <si>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</si>
  <si>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</si>
  <si>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</si>
  <si>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</si>
  <si>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</si>
  <si>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</si>
  <si>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</si>
  <si>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</si>
  <si>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</si>
  <si>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</si>
  <si>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</si>
  <si>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</si>
  <si>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</si>
  <si>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</si>
  <si>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</si>
  <si>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</si>
  <si>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</si>
  <si>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</si>
  <si>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</si>
  <si>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</si>
  <si>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</si>
  <si>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</si>
  <si>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</si>
  <si>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</si>
  <si>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</si>
  <si>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</si>
  <si>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</si>
  <si>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</si>
  <si>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</si>
  <si>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</si>
  <si>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</si>
  <si>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</si>
  <si>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</si>
  <si>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</si>
  <si>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</si>
  <si>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</si>
  <si>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</si>
  <si>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</si>
  <si>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</si>
  <si>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</si>
  <si>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</si>
  <si>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</si>
  <si>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</si>
  <si>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</si>
  <si>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</si>
  <si>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</si>
  <si>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</si>
  <si>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</si>
  <si>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</si>
  <si>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</si>
  <si>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</si>
  <si>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</si>
  <si>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</si>
  <si>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</si>
  <si>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</si>
  <si>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</si>
  <si>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</si>
  <si>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</si>
  <si>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</si>
  <si>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</si>
  <si>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</si>
  <si>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</si>
  <si>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</si>
  <si>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</si>
  <si>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</si>
  <si>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</si>
  <si>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</si>
  <si>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</si>
  <si>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</si>
  <si>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</si>
  <si>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</si>
  <si>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</si>
  <si>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</si>
  <si>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</si>
  <si>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</si>
  <si>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</si>
  <si>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</si>
  <si>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</si>
  <si>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</si>
  <si>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</si>
  <si>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</si>
  <si>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</si>
  <si>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</si>
  <si>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</si>
  <si>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</si>
  <si>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</si>
  <si>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</si>
  <si>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</si>
  <si>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</si>
  <si>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</si>
  <si>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</si>
  <si>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</si>
  <si>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</si>
  <si>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</si>
  <si>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</si>
  <si>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</si>
  <si>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</si>
  <si>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</si>
  <si>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</si>
  <si>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</si>
  <si>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</si>
  <si>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</si>
  <si>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</si>
  <si>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</si>
  <si>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</si>
  <si>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</si>
  <si>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</si>
  <si>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</si>
  <si>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</si>
  <si>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</si>
  <si>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</si>
  <si>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</si>
  <si>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</si>
  <si>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</si>
  <si>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</si>
  <si>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</si>
  <si>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</si>
  <si>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</si>
  <si>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</si>
  <si>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</si>
  <si>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</si>
  <si>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</si>
  <si>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</si>
  <si>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</si>
  <si>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</si>
  <si>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</si>
  <si>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</si>
  <si>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</si>
  <si>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</si>
  <si>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</si>
  <si>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</si>
  <si>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</si>
  <si>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</si>
  <si>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</si>
  <si>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</si>
  <si>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</si>
  <si>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</si>
  <si>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</si>
  <si>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</si>
  <si>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</si>
  <si>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</si>
  <si>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</si>
  <si>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</si>
  <si>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</si>
  <si>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</si>
  <si>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</si>
  <si>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</si>
  <si>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</si>
  <si>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</si>
  <si>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</si>
  <si>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</si>
  <si>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</si>
  <si>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</si>
  <si>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</si>
  <si>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</si>
  <si>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</si>
  <si>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</si>
  <si>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</si>
  <si>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</si>
  <si>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</si>
  <si>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</si>
  <si>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</si>
  <si>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</si>
  <si>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</si>
  <si>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</si>
  <si>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</si>
  <si>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</si>
  <si>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</si>
  <si>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</si>
  <si>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</si>
  <si>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</si>
  <si>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</si>
  <si>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</si>
  <si>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</si>
  <si>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</si>
  <si>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</si>
  <si>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</si>
  <si>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</si>
  <si>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</si>
  <si>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</si>
  <si>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</si>
  <si>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</si>
  <si>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</si>
  <si>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</si>
  <si>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</si>
  <si>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</si>
  <si>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</si>
  <si>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</si>
  <si>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</si>
  <si>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</si>
  <si>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</si>
  <si>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</si>
  <si>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</si>
  <si>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</si>
  <si>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</si>
  <si>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</si>
  <si>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</si>
  <si>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</si>
  <si>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</si>
  <si>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</si>
  <si>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</si>
  <si>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</si>
  <si>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</si>
  <si>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</si>
  <si>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</si>
  <si>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</si>
  <si>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</si>
  <si>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</si>
  <si>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</si>
  <si>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</si>
  <si>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</si>
  <si>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</si>
  <si>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</si>
  <si>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</si>
  <si>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</si>
  <si>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</si>
  <si>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</si>
  <si>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</si>
  <si>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</si>
  <si>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</si>
  <si>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</si>
  <si>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</si>
  <si>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</si>
  <si>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</si>
  <si>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</si>
  <si>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</si>
  <si>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</si>
  <si>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</si>
  <si>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</si>
  <si>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</si>
  <si>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</si>
  <si>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</si>
  <si>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</si>
  <si>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</si>
  <si>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</si>
  <si>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</si>
  <si>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</si>
  <si>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</si>
  <si>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</si>
  <si>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</si>
  <si>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</si>
  <si>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</si>
  <si>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</si>
  <si>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</si>
  <si>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</si>
  <si>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</si>
  <si>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</si>
  <si>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</si>
  <si>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</si>
  <si>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</si>
  <si>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</si>
  <si>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</si>
  <si>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</si>
  <si>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</si>
  <si>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</si>
  <si>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</si>
  <si>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</si>
  <si>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</si>
  <si>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</si>
  <si>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</si>
  <si>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</si>
  <si>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</si>
  <si>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</si>
  <si>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</si>
  <si>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</si>
  <si>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</si>
  <si>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</si>
  <si>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</si>
  <si>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</si>
  <si>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</si>
  <si>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</si>
  <si>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</si>
  <si>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</si>
  <si>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</si>
  <si>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</si>
  <si>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</si>
  <si>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</si>
  <si>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</si>
  <si>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</si>
  <si>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</si>
  <si>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</si>
  <si>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</si>
  <si>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</si>
  <si>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</si>
  <si>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</si>
  <si>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</si>
  <si>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</si>
  <si>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</si>
  <si>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</si>
  <si>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</si>
  <si>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</si>
  <si>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</si>
  <si>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</si>
  <si>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</si>
  <si>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</si>
  <si>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</si>
  <si>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</si>
  <si>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</si>
  <si>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</si>
  <si>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</si>
  <si>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</si>
  <si>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</si>
  <si>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</si>
  <si>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</si>
  <si>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</si>
  <si>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</si>
  <si>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</si>
  <si>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</si>
  <si>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</si>
  <si>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</si>
  <si>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</si>
  <si>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</si>
  <si>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</si>
  <si>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</si>
  <si>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</si>
  <si>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</si>
  <si>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</si>
  <si>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</si>
  <si>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</si>
  <si>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</si>
  <si>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</si>
  <si>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</si>
  <si>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</si>
  <si>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</si>
  <si>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</si>
  <si>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</si>
  <si>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</si>
  <si>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</si>
  <si>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</si>
  <si>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</si>
  <si>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</si>
  <si>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</si>
  <si>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</si>
  <si>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</si>
  <si>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</si>
  <si>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</si>
  <si>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</si>
  <si>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</si>
  <si>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</si>
  <si>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</si>
  <si>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</si>
  <si>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</si>
  <si>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</si>
  <si>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</si>
  <si>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</si>
  <si>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</si>
  <si>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</si>
  <si>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</si>
  <si>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</si>
  <si>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</si>
  <si>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</si>
  <si>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</si>
  <si>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</si>
  <si>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</si>
  <si>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</si>
  <si>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</si>
  <si>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</si>
  <si>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</si>
  <si>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</si>
  <si>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</si>
  <si>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</si>
  <si>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</si>
  <si>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</si>
  <si>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</si>
  <si>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</si>
  <si>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</si>
  <si>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</si>
  <si>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</si>
  <si>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</si>
  <si>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</si>
  <si>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</si>
  <si>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</si>
  <si>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</si>
  <si>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</si>
  <si>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</si>
  <si>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</si>
  <si>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</si>
  <si>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</si>
  <si>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</si>
  <si>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</si>
  <si>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</si>
  <si>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</si>
  <si>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</si>
  <si>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</si>
  <si>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</si>
  <si>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</si>
  <si>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</si>
  <si>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</si>
  <si>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</si>
  <si>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</si>
  <si>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</si>
  <si>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</si>
  <si>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</si>
  <si>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</si>
  <si>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</si>
  <si>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</si>
  <si>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</si>
  <si>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</si>
  <si>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</si>
  <si>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</si>
  <si>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</si>
  <si>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</si>
  <si>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</si>
  <si>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</si>
  <si>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</si>
  <si>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</si>
  <si>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</si>
  <si>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</si>
  <si>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</si>
  <si>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</si>
  <si>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</si>
  <si>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</si>
  <si>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</si>
  <si>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</si>
  <si>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</si>
  <si>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</si>
  <si>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</si>
  <si>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</si>
  <si>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</si>
  <si>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</si>
  <si>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</si>
  <si>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</si>
  <si>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</si>
  <si>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</si>
  <si>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</si>
  <si>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</si>
  <si>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</si>
  <si>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</si>
  <si>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</si>
  <si>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</si>
  <si>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</si>
  <si>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</si>
  <si>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</si>
  <si>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</si>
  <si>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</si>
  <si>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</si>
  <si>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</si>
  <si>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</si>
  <si>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</si>
  <si>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</si>
  <si>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</si>
  <si>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</si>
  <si>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</si>
  <si>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</si>
  <si>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</si>
  <si>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</si>
  <si>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</si>
  <si>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</si>
  <si>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</si>
  <si>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</si>
  <si>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</si>
  <si>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</si>
  <si>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</si>
  <si>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</si>
  <si>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</si>
  <si>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</si>
  <si>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</si>
  <si>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</si>
  <si>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</si>
  <si>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</si>
  <si>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</si>
  <si>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</si>
  <si>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</si>
  <si>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</si>
  <si>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</si>
  <si>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</si>
  <si>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</si>
  <si>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</si>
  <si>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</si>
  <si>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</si>
  <si>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</si>
  <si>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</si>
  <si>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</si>
  <si>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</si>
  <si>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</si>
  <si>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</si>
  <si>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</si>
  <si>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</si>
  <si>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</si>
  <si>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</si>
  <si>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</si>
  <si>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</si>
  <si>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</si>
  <si>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</si>
  <si>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</si>
  <si>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</si>
  <si>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</si>
  <si>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</si>
  <si>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</si>
  <si>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</si>
  <si>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</si>
  <si>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</si>
  <si>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</si>
  <si>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</si>
  <si>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</si>
  <si>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</si>
  <si>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</si>
  <si>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</si>
  <si>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</si>
  <si>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</si>
  <si>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</si>
  <si>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</si>
  <si>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</si>
  <si>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</si>
  <si>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</si>
  <si>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</si>
  <si>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</si>
  <si>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</si>
  <si>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</si>
  <si>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</si>
  <si>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</si>
  <si>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</si>
  <si>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</si>
  <si>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</si>
  <si>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</si>
  <si>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</si>
  <si>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</si>
  <si>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</si>
  <si>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</si>
  <si>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</si>
  <si>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</si>
  <si>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</si>
  <si>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</si>
  <si>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</si>
  <si>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</si>
  <si>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</si>
  <si>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</si>
  <si>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</si>
  <si>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</si>
  <si>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</si>
  <si>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</si>
  <si>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</si>
  <si>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</si>
  <si>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</si>
  <si>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</si>
  <si>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</si>
  <si>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</si>
  <si>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</si>
  <si>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</si>
  <si>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</si>
  <si>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</si>
  <si>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</si>
  <si>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</si>
  <si>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</si>
  <si>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</si>
  <si>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</si>
  <si>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</si>
  <si>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</si>
  <si>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</si>
  <si>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</si>
  <si>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</si>
  <si>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</si>
  <si>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</si>
  <si>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</si>
  <si>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</si>
  <si>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</si>
  <si>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</si>
  <si>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</si>
  <si>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</si>
  <si>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</si>
  <si>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</si>
  <si>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</si>
  <si>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</si>
  <si>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</si>
  <si>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</si>
  <si>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</si>
  <si>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</si>
  <si>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</si>
  <si>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</si>
  <si>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</si>
  <si>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</si>
  <si>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</si>
  <si>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</si>
  <si>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</si>
  <si>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</si>
  <si>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</si>
  <si>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</si>
  <si>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</si>
  <si>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</si>
  <si>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</si>
  <si>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</si>
  <si>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</si>
  <si>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</si>
  <si>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</si>
  <si>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</si>
  <si>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</si>
  <si>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</si>
  <si>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</si>
  <si>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</si>
  <si>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</si>
  <si>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</si>
  <si>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</si>
  <si>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</si>
  <si>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</si>
  <si>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</si>
  <si>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</si>
  <si>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</si>
  <si>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</si>
  <si>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</si>
  <si>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</si>
  <si>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</si>
  <si>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</si>
  <si>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</si>
  <si>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</si>
  <si>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</si>
  <si>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</si>
  <si>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</si>
  <si>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</si>
  <si>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</si>
  <si>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</si>
  <si>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</si>
  <si>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</si>
  <si>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</si>
  <si>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</si>
  <si>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</si>
  <si>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</si>
  <si>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</si>
  <si>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</si>
  <si>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</si>
  <si>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</si>
  <si>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</si>
  <si>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</si>
  <si>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</si>
  <si>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</si>
  <si>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</si>
  <si>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</si>
  <si>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</si>
  <si>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</si>
  <si>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</si>
  <si>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</si>
  <si>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</si>
  <si>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</si>
  <si>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</si>
  <si>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</si>
  <si>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</si>
  <si>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</si>
  <si>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</si>
  <si>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</si>
  <si>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</si>
  <si>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</si>
  <si>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</si>
  <si>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</si>
  <si>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</si>
  <si>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</si>
  <si>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</si>
  <si>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</si>
  <si>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</si>
  <si>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</si>
  <si>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</si>
  <si>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</si>
  <si>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</si>
  <si>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</si>
  <si>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</si>
  <si>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</si>
  <si>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</si>
  <si>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</si>
  <si>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</si>
  <si>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</si>
  <si>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</si>
  <si>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</si>
  <si>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</si>
  <si>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</si>
  <si>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</si>
  <si>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</si>
  <si>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</si>
  <si>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</si>
  <si>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</si>
  <si>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</si>
  <si>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</si>
  <si>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</si>
  <si>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</si>
  <si>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</si>
  <si>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</si>
  <si>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</si>
  <si>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</si>
  <si>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</si>
  <si>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</si>
  <si>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</si>
  <si>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</si>
  <si>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</si>
  <si>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</si>
  <si>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</si>
  <si>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</si>
  <si>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</si>
  <si>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</si>
  <si>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</si>
  <si>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</si>
  <si>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</si>
  <si>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</si>
  <si>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</si>
  <si>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</si>
  <si>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</si>
  <si>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</si>
  <si>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</si>
  <si>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</si>
  <si>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</si>
  <si>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</si>
  <si>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</si>
  <si>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</si>
  <si>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</si>
  <si>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</si>
  <si>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</si>
  <si>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</si>
  <si>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</si>
  <si>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</si>
  <si>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</si>
  <si>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</si>
  <si>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</si>
  <si>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</si>
  <si>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</si>
  <si>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</si>
  <si>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</si>
  <si>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</si>
  <si>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</si>
  <si>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</si>
  <si>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</si>
  <si>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</si>
  <si>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</si>
  <si>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</si>
  <si>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</si>
  <si>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</si>
  <si>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</si>
  <si>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</si>
  <si>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</si>
  <si>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</si>
  <si>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</si>
  <si>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</si>
  <si>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</si>
  <si>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</si>
  <si>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</si>
  <si>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</si>
  <si>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</si>
  <si>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</si>
  <si>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</si>
  <si>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</si>
  <si>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</si>
  <si>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</si>
  <si>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</si>
  <si>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</si>
  <si>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</si>
  <si>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</si>
  <si>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</si>
  <si>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</si>
  <si>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</si>
  <si>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</si>
  <si>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</si>
  <si>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</si>
  <si>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</si>
  <si>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</si>
  <si>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</si>
  <si>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</si>
  <si>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</si>
  <si>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</si>
  <si>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</si>
  <si>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</si>
  <si>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</si>
  <si>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</si>
  <si>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</si>
  <si>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</si>
  <si>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</si>
  <si>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</si>
  <si>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</si>
  <si>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</si>
  <si>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</si>
  <si>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</si>
  <si>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</si>
  <si>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</si>
  <si>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</si>
  <si>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</si>
  <si>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</si>
  <si>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</si>
  <si>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</si>
  <si>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</si>
  <si>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</si>
  <si>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</si>
  <si>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</si>
  <si>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</si>
  <si>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</si>
  <si>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</si>
  <si>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</si>
  <si>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</si>
  <si>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</si>
  <si>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</si>
  <si>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</si>
  <si>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</si>
  <si>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</si>
  <si>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</si>
  <si>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</si>
  <si>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</si>
  <si>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</si>
  <si>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</si>
  <si>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</si>
  <si>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</si>
  <si>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</si>
  <si>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</si>
  <si>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</si>
  <si>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</si>
  <si>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</si>
  <si>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</si>
  <si>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</si>
  <si>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</si>
  <si>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</si>
  <si>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</si>
  <si>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</si>
  <si>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</si>
  <si>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</si>
  <si>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</si>
  <si>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</si>
  <si>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</si>
  <si>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</si>
  <si>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</si>
  <si>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</si>
  <si>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</si>
  <si>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</si>
  <si>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</si>
  <si>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</si>
  <si>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</si>
  <si>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</si>
  <si>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</si>
  <si>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</si>
  <si>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</si>
  <si>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</si>
  <si>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</si>
  <si>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</si>
  <si>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</si>
  <si>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</si>
  <si>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</si>
  <si>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</si>
  <si>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</si>
  <si>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</si>
  <si>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</si>
  <si>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</si>
  <si>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</si>
  <si>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</si>
  <si>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</si>
  <si>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</si>
  <si>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</si>
  <si>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</si>
  <si>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</si>
  <si>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</si>
  <si>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</si>
  <si>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</si>
  <si>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</si>
  <si>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</si>
  <si>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</si>
  <si>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</si>
  <si>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</si>
  <si>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</si>
  <si>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</si>
  <si>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</si>
  <si>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</si>
  <si>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</si>
  <si>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</si>
  <si>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</si>
  <si>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</si>
  <si>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</si>
  <si>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</si>
  <si>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</si>
  <si>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</si>
  <si>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</si>
  <si>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</si>
  <si>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</si>
  <si>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</si>
  <si>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</si>
  <si>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</si>
  <si>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</si>
  <si>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</si>
  <si>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</si>
  <si>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</si>
  <si>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</si>
  <si>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</si>
  <si>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</si>
  <si>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</si>
  <si>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</si>
  <si>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</si>
  <si>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</si>
  <si>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</si>
  <si>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</si>
  <si>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</si>
  <si>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</si>
  <si>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</si>
  <si>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</si>
  <si>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</si>
  <si>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</si>
  <si>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</si>
  <si>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</si>
  <si>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</si>
  <si>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</si>
  <si>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</si>
  <si>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</si>
  <si>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</si>
  <si>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</si>
  <si>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</si>
  <si>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</si>
  <si>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</si>
  <si>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</si>
  <si>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</si>
  <si>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</si>
  <si>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</si>
  <si>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</si>
  <si>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</si>
  <si>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</si>
  <si>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</si>
  <si>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</si>
  <si>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</si>
  <si>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</si>
  <si>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</si>
  <si>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</si>
  <si>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</si>
  <si>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</si>
  <si>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</si>
  <si>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</si>
  <si>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</si>
  <si>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</si>
  <si>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</si>
  <si>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</si>
  <si>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</si>
  <si>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</si>
  <si>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</si>
  <si>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</si>
  <si>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</si>
  <si>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</si>
  <si>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</si>
  <si>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</si>
  <si>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</si>
  <si>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</si>
  <si>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</si>
  <si>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</si>
  <si>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</si>
  <si>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</si>
  <si>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</si>
  <si>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</si>
  <si>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</si>
  <si>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</si>
  <si>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</si>
  <si>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</si>
  <si>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</si>
  <si>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</si>
  <si>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</si>
  <si>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</si>
  <si>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</si>
  <si>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</si>
  <si>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</si>
  <si>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</si>
  <si>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</si>
  <si>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</si>
  <si>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</si>
  <si>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</si>
  <si>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</si>
  <si>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</si>
  <si>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</si>
  <si>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</si>
  <si>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</si>
  <si>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</si>
  <si>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</si>
  <si>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</si>
  <si>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</si>
  <si>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</si>
  <si>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</si>
  <si>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</si>
  <si>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</si>
  <si>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</si>
  <si>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</si>
  <si>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</si>
  <si>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</si>
  <si>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</si>
  <si>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</si>
  <si>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</si>
  <si>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</si>
  <si>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</si>
  <si>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</si>
  <si>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</si>
  <si>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</si>
  <si>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</si>
  <si>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</si>
  <si>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</si>
  <si>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</si>
  <si>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</si>
  <si>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</si>
  <si>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</si>
  <si>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</si>
  <si>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</si>
  <si>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</si>
  <si>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</si>
  <si>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</si>
  <si>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</si>
  <si>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</si>
  <si>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</si>
  <si>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</si>
  <si>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</si>
  <si>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</si>
  <si>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</si>
  <si>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</si>
  <si>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</si>
  <si>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</si>
  <si>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</si>
  <si>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</si>
  <si>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</si>
  <si>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</si>
  <si>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</si>
  <si>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</si>
  <si>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</si>
  <si>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</si>
  <si>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</si>
  <si>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</si>
  <si>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</si>
  <si>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</si>
  <si>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</si>
  <si>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</si>
  <si>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</si>
  <si>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</si>
  <si>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</si>
  <si>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</si>
  <si>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</si>
  <si>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</si>
  <si>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</si>
  <si>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</si>
  <si>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</si>
  <si>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</si>
  <si>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</si>
  <si>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</si>
  <si>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</si>
  <si>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</si>
  <si>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</si>
  <si>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</si>
  <si>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</si>
  <si>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</si>
  <si>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</si>
  <si>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</si>
  <si>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</si>
  <si>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</si>
  <si>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</si>
  <si>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</si>
  <si>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</si>
  <si>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</si>
  <si>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</si>
  <si>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</si>
  <si>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</si>
  <si>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</si>
  <si>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</si>
  <si>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</si>
  <si>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</si>
  <si>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</si>
  <si>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</si>
  <si>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</si>
  <si>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</si>
  <si>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</si>
  <si>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</si>
  <si>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</si>
  <si>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</si>
  <si>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</si>
  <si>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</si>
  <si>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</si>
  <si>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</si>
  <si>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</si>
  <si>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</si>
  <si>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</si>
  <si>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</si>
  <si>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</si>
  <si>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</si>
  <si>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</si>
  <si>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</si>
  <si>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</si>
  <si>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</si>
  <si>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</si>
  <si>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</si>
  <si>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</si>
  <si>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</si>
  <si>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</si>
  <si>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</si>
  <si>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</si>
  <si>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</si>
  <si>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</si>
  <si>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</si>
  <si>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</si>
  <si>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</si>
  <si>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</si>
  <si>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</si>
  <si>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</si>
  <si>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</si>
  <si>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</si>
  <si>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</si>
  <si>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</si>
  <si>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</si>
  <si>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</si>
  <si>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</si>
  <si>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</si>
  <si>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</si>
  <si>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</si>
  <si>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</si>
  <si>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</si>
  <si>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</si>
  <si>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</si>
  <si>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</si>
  <si>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</si>
  <si>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</si>
  <si>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</si>
  <si>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</si>
  <si>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</si>
  <si>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</si>
  <si>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</si>
  <si>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</si>
  <si>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</si>
  <si>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</si>
  <si>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</si>
  <si>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</si>
  <si>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</si>
  <si>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</si>
  <si>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</si>
  <si>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</si>
  <si>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</si>
  <si>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</si>
  <si>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</si>
  <si>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</si>
  <si>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</si>
  <si>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</si>
  <si>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</si>
  <si>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</si>
  <si>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</si>
  <si>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</si>
  <si>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</si>
  <si>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</si>
  <si>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</si>
  <si>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</si>
  <si>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</si>
  <si>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</si>
  <si>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</si>
  <si>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</si>
  <si>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</si>
  <si>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</si>
  <si>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</si>
  <si>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</si>
  <si>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</si>
  <si>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</si>
  <si>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</si>
  <si>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</si>
  <si>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</si>
  <si>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</si>
  <si>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</si>
  <si>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</si>
  <si>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</si>
  <si>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</si>
  <si>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</si>
  <si>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</si>
  <si>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</si>
  <si>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</si>
  <si>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</si>
  <si>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</si>
  <si>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</si>
  <si>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</si>
  <si>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</si>
  <si>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</si>
  <si>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</si>
  <si>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</si>
  <si>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</si>
  <si>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</si>
  <si>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</si>
  <si>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</si>
  <si>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</si>
  <si>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</si>
  <si>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</si>
  <si>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</si>
  <si>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</si>
  <si>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</si>
  <si>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</si>
  <si>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</si>
  <si>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</si>
  <si>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</si>
  <si>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</si>
  <si>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</si>
  <si>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</si>
  <si>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</si>
  <si>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</si>
  <si>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</si>
  <si>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</si>
  <si>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</si>
  <si>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</si>
  <si>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</si>
  <si>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</si>
  <si>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</si>
  <si>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</si>
  <si>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</si>
  <si>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</si>
  <si>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</si>
  <si>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</si>
  <si>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</si>
  <si>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</si>
  <si>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</si>
  <si>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</si>
  <si>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</si>
  <si>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</si>
  <si>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</si>
  <si>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</si>
  <si>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</si>
  <si>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</si>
  <si>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</si>
  <si>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</si>
  <si>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</si>
  <si>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</si>
  <si>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</si>
  <si>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</si>
  <si>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</si>
  <si>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</si>
  <si>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</si>
  <si>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</si>
  <si>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</si>
  <si>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</si>
  <si>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</si>
  <si>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</si>
  <si>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</si>
  <si>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</si>
  <si>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</si>
  <si>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</si>
  <si>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</si>
  <si>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</si>
  <si>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</si>
  <si>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</si>
  <si>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</si>
  <si>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</si>
  <si>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</si>
  <si>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</si>
  <si>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</si>
  <si>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</si>
  <si>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</si>
  <si>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</si>
  <si>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</si>
  <si>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</si>
  <si>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</si>
  <si>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</si>
  <si>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</si>
  <si>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</si>
  <si>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</si>
  <si>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</si>
  <si>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</si>
  <si>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</si>
  <si>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</si>
  <si>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</si>
  <si>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</si>
  <si>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</si>
  <si>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</si>
  <si>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</si>
  <si>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</si>
  <si>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</si>
  <si>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</si>
  <si>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</si>
  <si>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</si>
  <si>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</si>
  <si>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</si>
  <si>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</si>
  <si>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</si>
  <si>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</si>
  <si>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</si>
  <si>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</si>
  <si>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</si>
  <si>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</si>
  <si>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</si>
  <si>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</si>
  <si>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</si>
  <si>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</si>
  <si>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</si>
  <si>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</si>
  <si>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</si>
  <si>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</si>
  <si>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</si>
  <si>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</si>
  <si>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</si>
  <si>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</si>
  <si>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</si>
  <si>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</si>
  <si>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</si>
  <si>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</si>
  <si>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</si>
  <si>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</si>
  <si>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</si>
  <si>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</si>
  <si>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</si>
  <si>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</si>
  <si>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</si>
  <si>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</si>
  <si>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</si>
  <si>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</si>
  <si>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</si>
  <si>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</si>
  <si>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</si>
  <si>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</si>
  <si>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</si>
  <si>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</si>
  <si>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</si>
  <si>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</si>
  <si>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</si>
  <si>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</si>
  <si>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</si>
  <si>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</si>
  <si>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</si>
  <si>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</si>
  <si>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</si>
  <si>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</si>
  <si>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</si>
  <si>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</si>
  <si>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</si>
  <si>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</si>
  <si>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</si>
  <si>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</si>
  <si>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</si>
  <si>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</si>
  <si>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</si>
  <si>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</si>
  <si>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</si>
  <si>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</si>
  <si>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</si>
  <si>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</si>
  <si>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</si>
  <si>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</si>
  <si>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</si>
  <si>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</si>
  <si>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</si>
  <si>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</si>
  <si>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</si>
  <si>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</si>
  <si>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</si>
  <si>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</si>
  <si>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</si>
  <si>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</si>
  <si>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</si>
  <si>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</si>
  <si>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</si>
  <si>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</si>
  <si>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</si>
  <si>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</si>
  <si>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</si>
  <si>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</si>
  <si>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</si>
  <si>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</si>
  <si>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</si>
  <si>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</si>
  <si>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</si>
  <si>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</si>
  <si>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</si>
  <si>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</si>
  <si>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</si>
  <si>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</si>
  <si>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</si>
  <si>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</si>
  <si>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</si>
  <si>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</si>
  <si>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</si>
  <si>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</si>
  <si>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</si>
  <si>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</si>
  <si>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</si>
  <si>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</si>
  <si>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</si>
  <si>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</si>
  <si>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</si>
  <si>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</si>
  <si>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</si>
  <si>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</si>
  <si>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</si>
  <si>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</si>
  <si>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</si>
  <si>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</si>
  <si>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</si>
  <si>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</si>
  <si>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</si>
  <si>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</si>
  <si>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</si>
  <si>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</si>
  <si>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</si>
  <si>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</si>
  <si>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</si>
  <si>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</si>
  <si>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</si>
  <si>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</si>
  <si>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</si>
  <si>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</si>
  <si>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</si>
  <si>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</si>
  <si>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</si>
  <si>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</si>
  <si>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</si>
  <si>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</si>
  <si>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</si>
  <si>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</si>
  <si>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</si>
  <si>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</si>
  <si>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</si>
  <si>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</si>
  <si>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</si>
  <si>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</si>
  <si>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</si>
  <si>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</si>
  <si>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</si>
  <si>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</si>
  <si>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</si>
  <si>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</si>
  <si>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</si>
  <si>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</si>
  <si>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</si>
  <si>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</si>
  <si>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</si>
  <si>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</si>
  <si>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</si>
  <si>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</si>
  <si>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</si>
  <si>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</si>
  <si>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</si>
  <si>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</si>
  <si>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</si>
  <si>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</si>
  <si>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</si>
  <si>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</si>
  <si>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</si>
  <si>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</si>
  <si>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</si>
  <si>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</si>
  <si>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</si>
  <si>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</si>
  <si>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</si>
  <si>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</si>
  <si>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</si>
  <si>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</si>
  <si>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</si>
  <si>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</si>
  <si>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</si>
  <si>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</si>
  <si>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</si>
  <si>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</si>
  <si>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</si>
  <si>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</si>
  <si>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</si>
  <si>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</si>
  <si>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</si>
  <si>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</si>
  <si>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</si>
  <si>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</si>
  <si>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</si>
  <si>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</si>
  <si>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</si>
  <si>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</si>
  <si>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</si>
  <si>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</si>
  <si>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</si>
  <si>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</si>
  <si>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</si>
  <si>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</si>
  <si>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</si>
  <si>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</si>
  <si>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</si>
  <si>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</si>
  <si>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</si>
  <si>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</si>
  <si>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</si>
  <si>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</si>
  <si>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</si>
  <si>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</si>
  <si>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</si>
  <si>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</si>
  <si>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</si>
  <si>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</si>
  <si>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</si>
  <si>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</si>
  <si>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</si>
  <si>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</si>
  <si>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</si>
  <si>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</si>
  <si>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</si>
  <si>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</si>
  <si>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</si>
  <si>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</si>
  <si>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</si>
  <si>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</si>
  <si>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</si>
  <si>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</si>
  <si>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</si>
  <si>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</si>
  <si>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</si>
  <si>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</si>
  <si>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</si>
  <si>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</si>
  <si>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</si>
  <si>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</si>
  <si>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</si>
  <si>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</si>
  <si>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</si>
  <si>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</si>
  <si>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</si>
  <si>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</si>
  <si>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</si>
  <si>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</si>
  <si>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</si>
  <si>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</si>
  <si>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</si>
  <si>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</si>
  <si>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</si>
  <si>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</si>
  <si>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</si>
  <si>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</si>
  <si>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</si>
  <si>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</si>
  <si>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</si>
  <si>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</si>
  <si>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</si>
  <si>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</si>
  <si>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</si>
  <si>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</si>
  <si>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</si>
  <si>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</si>
  <si>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</si>
  <si>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</si>
  <si>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</si>
  <si>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</si>
  <si>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</si>
  <si>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</si>
  <si>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</si>
  <si>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</si>
  <si>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</si>
  <si>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</si>
  <si>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</si>
  <si>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</si>
  <si>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</si>
  <si>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</si>
  <si>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</si>
  <si>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</si>
  <si>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</si>
  <si>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</si>
  <si>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</si>
  <si>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</si>
  <si>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</si>
  <si>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</si>
  <si>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</si>
  <si>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</si>
  <si>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</si>
  <si>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</si>
  <si>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</si>
  <si>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</si>
  <si>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</si>
  <si>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</si>
  <si>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</si>
  <si>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</si>
  <si>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</si>
  <si>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</si>
  <si>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</si>
  <si>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</si>
  <si>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</si>
  <si>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</si>
  <si>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</si>
  <si>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</si>
  <si>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</si>
  <si>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</si>
  <si>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</si>
  <si>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</si>
  <si>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</si>
  <si>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</si>
  <si>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</si>
  <si>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</si>
  <si>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</si>
  <si>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</si>
  <si>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</si>
  <si>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</si>
  <si>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</si>
  <si>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</si>
  <si>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</si>
  <si>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</si>
  <si>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</si>
  <si>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</si>
  <si>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</si>
  <si>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</si>
  <si>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</si>
  <si>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</si>
  <si>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</si>
  <si>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</si>
  <si>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</si>
  <si>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</si>
  <si>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</si>
  <si>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</si>
  <si>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</si>
  <si>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</si>
  <si>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</si>
  <si>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</si>
  <si>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</si>
  <si>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</si>
  <si>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</si>
  <si>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</si>
  <si>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</si>
  <si>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</si>
  <si>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</si>
  <si>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</si>
  <si>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</si>
  <si>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</si>
  <si>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</si>
  <si>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</si>
  <si>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</si>
  <si>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</si>
  <si>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</si>
  <si>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</si>
  <si>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</si>
  <si>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</si>
  <si>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</si>
  <si>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</si>
  <si>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</si>
  <si>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</si>
  <si>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</si>
  <si>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</si>
  <si>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</si>
  <si>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</si>
  <si>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</si>
  <si>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</si>
  <si>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</si>
  <si>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</si>
  <si>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</si>
  <si>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</si>
  <si>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</si>
  <si>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</si>
  <si>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</si>
  <si>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</si>
  <si>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</si>
  <si>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</si>
  <si>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</si>
  <si>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</si>
  <si>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</si>
  <si>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</si>
  <si>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</si>
  <si>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</si>
  <si>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</si>
  <si>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</si>
  <si>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</si>
  <si>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</si>
  <si>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</si>
  <si>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</si>
  <si>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</si>
  <si>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</si>
  <si>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</si>
  <si>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</si>
  <si>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</si>
  <si>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</si>
  <si>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</si>
  <si>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</si>
  <si>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</si>
  <si>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</si>
  <si>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</si>
  <si>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</si>
  <si>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</si>
  <si>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</si>
  <si>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</si>
  <si>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</si>
  <si>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</si>
  <si>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</si>
  <si>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</si>
  <si>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</si>
  <si>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</si>
  <si>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</si>
  <si>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</si>
  <si>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</si>
  <si>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</si>
  <si>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</si>
  <si>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</si>
  <si>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</si>
  <si>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</si>
  <si>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</si>
  <si>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</si>
  <si>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</si>
  <si>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</si>
  <si>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</si>
  <si>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</si>
  <si>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</si>
  <si>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</si>
  <si>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</si>
  <si>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</si>
  <si>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</si>
  <si>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</si>
  <si>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</si>
  <si>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</si>
  <si>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</si>
  <si>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</si>
  <si>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</si>
  <si>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</si>
  <si>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</si>
  <si>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</si>
  <si>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</si>
  <si>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</si>
  <si>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</si>
  <si>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</si>
  <si>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</si>
  <si>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</si>
  <si>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</si>
  <si>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</si>
  <si>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</si>
  <si>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</si>
  <si>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</si>
  <si>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</si>
  <si>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</si>
  <si>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</si>
  <si>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</si>
  <si>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</si>
  <si>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</si>
  <si>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</si>
  <si>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</si>
  <si>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</si>
  <si>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</si>
  <si>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</si>
  <si>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</si>
  <si>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</si>
  <si>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</si>
  <si>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</si>
  <si>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</si>
  <si>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</si>
  <si>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</si>
  <si>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</si>
  <si>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</si>
  <si>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</si>
  <si>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</si>
  <si>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</si>
  <si>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</si>
  <si>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</si>
  <si>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</si>
  <si>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</si>
  <si>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</si>
  <si>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</si>
  <si>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</si>
  <si>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</si>
  <si>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</si>
  <si>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</si>
  <si>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</si>
  <si>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</si>
  <si>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</si>
  <si>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</si>
  <si>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</si>
  <si>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</si>
  <si>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</si>
  <si>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</si>
  <si>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</si>
  <si>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</si>
  <si>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</si>
  <si>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</si>
  <si>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</si>
  <si>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</si>
  <si>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</si>
  <si>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</si>
  <si>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</si>
  <si>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</si>
  <si>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</si>
  <si>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</si>
  <si>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</si>
  <si>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</si>
  <si>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</si>
  <si>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</si>
  <si>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</si>
  <si>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</si>
  <si>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</si>
  <si>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</si>
  <si>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</si>
  <si>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</si>
  <si>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</si>
  <si>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</si>
  <si>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</si>
  <si>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</si>
  <si>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</si>
  <si>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</si>
  <si>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</si>
  <si>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</si>
  <si>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</si>
  <si>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</si>
  <si>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</si>
  <si>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</si>
  <si>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</si>
  <si>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</si>
  <si>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</si>
  <si>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</si>
  <si>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</si>
  <si>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</si>
  <si>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</si>
  <si>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</si>
  <si>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</si>
  <si>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</si>
  <si>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</si>
  <si>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</si>
  <si>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</si>
  <si>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</si>
  <si>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</si>
  <si>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</si>
  <si>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</si>
  <si>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</si>
  <si>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</si>
  <si>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</si>
  <si>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</si>
  <si>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</si>
  <si>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</si>
  <si>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</si>
  <si>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</si>
  <si>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</si>
  <si>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</si>
  <si>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</si>
  <si>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</si>
  <si>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</si>
  <si>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</si>
  <si>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</si>
  <si>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</si>
  <si>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</si>
  <si>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</si>
  <si>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</si>
  <si>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</si>
  <si>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</si>
  <si>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</si>
  <si>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</si>
  <si>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</si>
  <si>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</si>
  <si>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</si>
  <si>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</si>
  <si>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</si>
  <si>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</si>
  <si>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</si>
  <si>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</si>
  <si>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</si>
  <si>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</si>
  <si>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</si>
  <si>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</si>
  <si>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</si>
  <si>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</si>
  <si>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</si>
  <si>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</si>
  <si>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</si>
  <si>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</si>
  <si>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</si>
  <si>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</si>
  <si>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</si>
  <si>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</si>
  <si>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</si>
  <si>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</si>
  <si>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</si>
  <si>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</si>
  <si>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</si>
  <si>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</si>
  <si>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</si>
  <si>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</si>
  <si>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</si>
  <si>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</si>
  <si>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</si>
  <si>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</si>
  <si>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</si>
  <si>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</si>
  <si>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</si>
  <si>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</si>
  <si>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</si>
  <si>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</si>
  <si>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</si>
  <si>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</si>
  <si>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</si>
  <si>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</si>
  <si>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</si>
  <si>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</si>
  <si>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</si>
  <si>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</si>
  <si>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</si>
  <si>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</si>
  <si>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</si>
  <si>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</si>
  <si>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</si>
  <si>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</si>
  <si>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</si>
  <si>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</si>
  <si>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</si>
  <si>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</si>
  <si>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</si>
  <si>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</si>
  <si>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</si>
  <si>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</si>
  <si>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</si>
  <si>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</si>
  <si>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</si>
  <si>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</si>
  <si>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</si>
  <si>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</si>
  <si>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</si>
  <si>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</si>
  <si>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</si>
  <si>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</si>
  <si>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</si>
  <si>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</si>
  <si>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</si>
  <si>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</si>
  <si>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</si>
  <si>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</si>
  <si>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</si>
  <si>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</si>
  <si>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</si>
  <si>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</si>
  <si>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</si>
  <si>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</si>
  <si>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</si>
  <si>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</si>
  <si>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</si>
  <si>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</si>
  <si>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</si>
  <si>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</si>
  <si>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</si>
  <si>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</si>
  <si>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</si>
  <si>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</si>
  <si>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</si>
  <si>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</si>
  <si>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</si>
  <si>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</si>
  <si>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</si>
  <si>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</si>
  <si>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</si>
  <si>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</si>
  <si>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</si>
  <si>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</si>
  <si>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</si>
  <si>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</si>
  <si>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</si>
  <si>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</si>
  <si>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</si>
  <si>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</si>
  <si>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</si>
  <si>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</si>
  <si>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</si>
  <si>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</si>
  <si>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</si>
  <si>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</si>
  <si>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</si>
  <si>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</si>
  <si>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</si>
  <si>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</si>
  <si>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</si>
  <si>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</si>
  <si>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</si>
  <si>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</si>
  <si>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</si>
  <si>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</si>
  <si>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</si>
  <si>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</si>
  <si>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</si>
  <si>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</si>
  <si>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</si>
  <si>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</si>
  <si>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</si>
  <si>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</si>
  <si>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</si>
  <si>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</si>
  <si>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</si>
  <si>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</si>
  <si>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</si>
  <si>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</si>
  <si>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</si>
  <si>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</si>
  <si>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</si>
  <si>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</si>
  <si>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</si>
  <si>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</si>
  <si>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</si>
  <si>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</si>
  <si>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</si>
  <si>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</si>
  <si>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</si>
  <si>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</si>
  <si>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</si>
  <si>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</si>
  <si>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</si>
  <si>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</si>
  <si>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</si>
  <si>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</si>
  <si>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</si>
  <si>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</si>
  <si>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</si>
  <si>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</si>
  <si>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</si>
  <si>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</si>
  <si>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</si>
  <si>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</si>
  <si>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</si>
  <si>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</si>
  <si>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</si>
  <si>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</si>
  <si>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</si>
  <si>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</si>
  <si>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</si>
  <si>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</si>
  <si>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</si>
  <si>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</si>
  <si>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</si>
  <si>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</si>
  <si>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</si>
  <si>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</si>
  <si>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</si>
  <si>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</si>
  <si>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</si>
  <si>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</si>
  <si>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</si>
  <si>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</si>
  <si>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</si>
  <si>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</si>
  <si>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</si>
  <si>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</si>
  <si>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</si>
  <si>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</si>
  <si>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</si>
  <si>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</si>
  <si>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</si>
  <si>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</si>
  <si>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</si>
  <si>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</si>
  <si>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</si>
  <si>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</si>
  <si>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</si>
  <si>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</si>
  <si>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</si>
  <si>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</si>
  <si>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</si>
  <si>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</si>
  <si>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</si>
  <si>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</si>
  <si>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</si>
  <si>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</si>
  <si>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</si>
  <si>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</si>
  <si>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</si>
  <si>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</si>
  <si>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</si>
  <si>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</si>
  <si>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</si>
  <si>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</si>
  <si>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</si>
  <si>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</si>
  <si>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</si>
  <si>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</si>
  <si>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</si>
  <si>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</si>
  <si>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</si>
  <si>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</si>
  <si>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</si>
  <si>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</si>
  <si>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</si>
  <si>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</si>
  <si>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</si>
  <si>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</si>
  <si>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</si>
  <si>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</si>
  <si>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</si>
  <si>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</si>
  <si>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</si>
  <si>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</si>
  <si>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</si>
  <si>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</si>
  <si>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</si>
  <si>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</si>
  <si>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</si>
  <si>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</si>
  <si>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</si>
  <si>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</si>
  <si>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</si>
  <si>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</si>
  <si>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</si>
  <si>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</si>
  <si>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</si>
  <si>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</si>
  <si>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</si>
  <si>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</si>
  <si>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</si>
  <si>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</si>
  <si>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</si>
  <si>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</si>
  <si>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</si>
  <si>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</si>
  <si>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</si>
  <si>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</si>
  <si>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</si>
  <si>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</si>
  <si>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</si>
  <si>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</si>
  <si>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</si>
  <si>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</si>
  <si>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</si>
  <si>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</si>
  <si>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</si>
  <si>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</si>
  <si>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</si>
  <si>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</si>
  <si>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</si>
  <si>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</si>
  <si>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</si>
  <si>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</si>
  <si>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</si>
  <si>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</si>
  <si>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</si>
  <si>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</si>
  <si>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</si>
  <si>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</si>
  <si>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</si>
  <si>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</si>
  <si>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</si>
  <si>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</si>
  <si>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</si>
  <si>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</si>
  <si>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</si>
  <si>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</si>
  <si>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</si>
  <si>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</si>
  <si>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</si>
  <si>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</si>
  <si>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</si>
  <si>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</si>
  <si>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</si>
  <si>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</si>
  <si>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</si>
  <si>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</si>
  <si>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</si>
  <si>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</si>
  <si>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</si>
  <si>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</si>
  <si>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</si>
  <si>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</si>
  <si>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</si>
  <si>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</si>
  <si>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</si>
  <si>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</si>
  <si>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</si>
  <si>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</si>
  <si>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</si>
  <si>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</si>
  <si>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</si>
  <si>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</si>
  <si>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</si>
  <si>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</si>
  <si>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</si>
  <si>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</si>
  <si>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</si>
  <si>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</si>
  <si>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</si>
  <si>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</si>
  <si>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</si>
  <si>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</si>
  <si>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</si>
  <si>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</si>
  <si>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</si>
  <si>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</si>
  <si>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</si>
  <si>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</si>
  <si>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</si>
  <si>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</si>
  <si>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</si>
  <si>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</si>
  <si>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</si>
  <si>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</si>
  <si>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</si>
  <si>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</si>
  <si>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</si>
  <si>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</si>
  <si>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</si>
  <si>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</si>
  <si>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</si>
  <si>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</si>
  <si>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</si>
  <si>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</si>
  <si>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</si>
  <si>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</si>
  <si>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</si>
  <si>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</si>
  <si>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</si>
  <si>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</si>
  <si>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</si>
  <si>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</si>
  <si>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</si>
  <si>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</si>
  <si>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</si>
  <si>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</si>
  <si>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</si>
  <si>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</si>
  <si>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</si>
  <si>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</si>
  <si>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</si>
  <si>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</si>
  <si>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</si>
  <si>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</si>
  <si>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</si>
  <si>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</si>
  <si>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</si>
  <si>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</si>
  <si>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</si>
  <si>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</si>
  <si>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</si>
  <si>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</si>
  <si>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</si>
  <si>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</si>
  <si>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</si>
  <si>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</si>
  <si>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</si>
  <si>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</si>
  <si>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</si>
  <si>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</si>
  <si>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</si>
  <si>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</si>
  <si>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</si>
  <si>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</si>
  <si>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</si>
  <si>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</si>
  <si>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</si>
  <si>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</si>
  <si>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</si>
  <si>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</si>
  <si>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</si>
  <si>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</si>
  <si>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</si>
  <si>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</si>
  <si>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</si>
  <si>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</si>
  <si>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</si>
  <si>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</si>
  <si>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</si>
  <si>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</si>
  <si>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</si>
  <si>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</si>
  <si>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</si>
  <si>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</si>
  <si>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</si>
  <si>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</si>
  <si>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</si>
  <si>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</si>
  <si>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</si>
  <si>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</si>
  <si>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</si>
  <si>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</si>
  <si>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</si>
  <si>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</si>
  <si>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</si>
  <si>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</si>
  <si>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</si>
  <si>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</si>
  <si>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</si>
  <si>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</si>
  <si>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</si>
  <si>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</si>
  <si>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</si>
  <si>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</si>
  <si>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</si>
  <si>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</si>
  <si>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</si>
  <si>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</si>
  <si>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</si>
  <si>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</si>
  <si>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</si>
  <si>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</si>
  <si>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</si>
  <si>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</si>
  <si>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</si>
  <si>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</si>
  <si>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</si>
  <si>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</si>
  <si>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</si>
  <si>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</si>
  <si>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</si>
  <si>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</si>
  <si>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</si>
  <si>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</si>
  <si>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</si>
  <si>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</si>
  <si>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</si>
  <si>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</si>
  <si>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</si>
  <si>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</si>
  <si>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</si>
  <si>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</si>
  <si>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</si>
  <si>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</si>
  <si>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</si>
  <si>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</si>
  <si>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</si>
  <si>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</si>
  <si>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</si>
  <si>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</si>
  <si>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</si>
  <si>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</si>
  <si>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</si>
  <si>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</si>
  <si>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</si>
  <si>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</si>
  <si>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</si>
  <si>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</si>
  <si>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</si>
  <si>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</si>
  <si>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</si>
  <si>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</si>
  <si>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</si>
  <si>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</si>
  <si>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</si>
  <si>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</si>
  <si>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</si>
  <si>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</si>
  <si>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</si>
  <si>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</si>
  <si>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</si>
  <si>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</si>
  <si>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</si>
  <si>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</si>
  <si>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</si>
  <si>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</si>
  <si>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</si>
  <si>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</si>
  <si>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</si>
  <si>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</si>
  <si>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</si>
  <si>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</si>
  <si>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</si>
  <si>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</si>
  <si>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</si>
  <si>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</si>
  <si>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</si>
  <si>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</si>
  <si>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</si>
  <si>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</si>
  <si>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</si>
  <si>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</si>
  <si>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</si>
  <si>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</si>
  <si>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</si>
  <si>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</si>
  <si>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</si>
  <si>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</si>
  <si>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</si>
  <si>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</si>
  <si>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</si>
  <si>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</si>
  <si>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</si>
  <si>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</si>
  <si>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</si>
  <si>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</si>
  <si>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</si>
  <si>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</si>
  <si>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</si>
  <si>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</si>
  <si>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</si>
  <si>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</si>
  <si>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</si>
  <si>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</si>
  <si>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</si>
  <si>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</si>
  <si>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</si>
  <si>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</si>
  <si>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</si>
  <si>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</si>
  <si>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</si>
  <si>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</si>
  <si>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</si>
  <si>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</si>
  <si>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</si>
  <si>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</si>
  <si>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</si>
  <si>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</si>
  <si>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</si>
  <si>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</si>
  <si>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</si>
  <si>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</si>
  <si>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</si>
  <si>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</si>
  <si>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</si>
  <si>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</si>
  <si>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</si>
  <si>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</si>
  <si>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</si>
  <si>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</si>
  <si>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</si>
  <si>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</si>
  <si>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</si>
  <si>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</si>
  <si>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</si>
  <si>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</si>
  <si>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</si>
  <si>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</si>
  <si>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</si>
  <si>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</si>
  <si>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</si>
  <si>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</si>
  <si>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</si>
  <si>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</si>
  <si>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</si>
  <si>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</si>
  <si>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</si>
  <si>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</si>
  <si>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</si>
  <si>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</si>
  <si>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</si>
  <si>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</si>
  <si>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</si>
  <si>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</si>
  <si>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</si>
  <si>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</si>
  <si>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</si>
  <si>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</si>
  <si>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</si>
  <si>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</si>
  <si>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</si>
  <si>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</si>
  <si>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</si>
  <si>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</si>
  <si>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</si>
  <si>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</si>
  <si>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</si>
  <si>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</si>
  <si>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</si>
  <si>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</si>
  <si>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</si>
  <si>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</si>
  <si>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</si>
  <si>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</si>
  <si>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</si>
  <si>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</si>
  <si>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</si>
  <si>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</si>
  <si>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</si>
  <si>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</si>
  <si>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</si>
  <si>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</si>
  <si>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</si>
  <si>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</si>
  <si>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</si>
  <si>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</si>
  <si>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</si>
  <si>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</si>
  <si>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</si>
  <si>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</si>
  <si>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</si>
  <si>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</si>
  <si>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</si>
  <si>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</si>
  <si>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</si>
  <si>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</si>
  <si>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</si>
  <si>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</si>
  <si>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</si>
  <si>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</si>
  <si>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</si>
  <si>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</si>
  <si>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</si>
  <si>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</si>
  <si>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</si>
  <si>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</si>
  <si>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</si>
  <si>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</si>
  <si>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</si>
  <si>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</si>
  <si>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</si>
  <si>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</si>
  <si>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</si>
  <si>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</si>
  <si>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</si>
  <si>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</si>
  <si>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</si>
  <si>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</si>
  <si>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</si>
  <si>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</si>
  <si>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</si>
  <si>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</si>
  <si>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</si>
  <si>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</si>
  <si>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</si>
  <si>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</si>
  <si>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</si>
  <si>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</si>
  <si>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</si>
  <si>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</si>
  <si>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</si>
  <si>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</si>
  <si>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</si>
  <si>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</si>
  <si>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</si>
  <si>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</si>
  <si>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</si>
  <si>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</si>
  <si>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</si>
  <si>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</si>
  <si>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</si>
  <si>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</si>
  <si>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</si>
  <si>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</si>
  <si>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</si>
  <si>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</si>
  <si>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</si>
  <si>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</si>
  <si>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</si>
  <si>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</si>
  <si>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</si>
  <si>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</si>
  <si>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</si>
  <si>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</si>
  <si>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</si>
  <si>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</si>
  <si>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</si>
  <si>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</si>
  <si>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</si>
  <si>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</si>
  <si>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</si>
  <si>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</si>
  <si>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</si>
  <si>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</si>
  <si>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</si>
  <si>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</si>
  <si>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</si>
  <si>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</si>
  <si>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</si>
  <si>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</si>
  <si>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</si>
  <si>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</si>
  <si>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</si>
  <si>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</si>
  <si>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</si>
  <si>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</si>
  <si>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</si>
  <si>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</si>
  <si>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</si>
  <si>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</si>
  <si>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</si>
  <si>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</si>
  <si>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</si>
  <si>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</si>
  <si>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</si>
  <si>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</si>
  <si>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</si>
  <si>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</si>
  <si>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</si>
  <si>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</si>
  <si>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</si>
  <si>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</si>
  <si>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</si>
  <si>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</si>
  <si>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</si>
  <si>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</si>
  <si>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</si>
  <si>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</si>
  <si>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</si>
  <si>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</si>
  <si>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</si>
  <si>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</si>
  <si>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</si>
  <si>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</si>
  <si>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</si>
  <si>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</si>
  <si>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</si>
  <si>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</si>
  <si>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</si>
  <si>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</si>
  <si>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</si>
  <si>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</si>
  <si>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</si>
  <si>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</si>
  <si>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</si>
  <si>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</si>
  <si>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</si>
  <si>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</si>
  <si>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</si>
  <si>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</si>
  <si>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</si>
  <si>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</si>
  <si>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</si>
  <si>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</si>
  <si>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</si>
  <si>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</si>
  <si>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</si>
  <si>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</si>
  <si>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</si>
  <si>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</si>
  <si>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</si>
  <si>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</si>
  <si>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</si>
  <si>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</si>
  <si>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</si>
  <si>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</si>
  <si>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</si>
  <si>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</si>
  <si>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</si>
  <si>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</si>
  <si>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</si>
  <si>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</si>
  <si>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</si>
  <si>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</si>
  <si>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</si>
  <si>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</si>
  <si>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</si>
  <si>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</si>
  <si>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</si>
  <si>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</si>
  <si>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</si>
  <si>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</si>
  <si>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</si>
  <si>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</si>
  <si>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</si>
  <si>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</si>
  <si>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</si>
  <si>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</si>
  <si>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</si>
  <si>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</si>
  <si>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</si>
  <si>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</si>
  <si>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</si>
  <si>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</si>
  <si>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</si>
  <si>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</si>
  <si>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</si>
  <si>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</si>
  <si>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</si>
  <si>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</si>
  <si>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</si>
  <si>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</si>
  <si>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</si>
  <si>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</si>
  <si>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</si>
  <si>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</si>
  <si>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</si>
  <si>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</si>
  <si>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</si>
  <si>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</si>
  <si>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</si>
  <si>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</si>
  <si>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</si>
  <si>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</si>
  <si>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</si>
  <si>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</si>
  <si>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</si>
  <si>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</si>
  <si>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</si>
  <si>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</si>
  <si>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</si>
  <si>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</si>
  <si>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</si>
  <si>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</si>
  <si>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</si>
  <si>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</si>
  <si>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</si>
  <si>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</si>
  <si>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</si>
  <si>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</si>
  <si>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</si>
  <si>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</si>
  <si>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</si>
  <si>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</si>
  <si>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</si>
  <si>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</si>
  <si>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</si>
  <si>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</si>
  <si>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</si>
  <si>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</si>
  <si>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</si>
  <si>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</si>
  <si>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</si>
  <si>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</si>
  <si>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</si>
  <si>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</si>
  <si>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</si>
  <si>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</si>
  <si>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</si>
  <si>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</si>
  <si>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</si>
  <si>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</si>
  <si>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</si>
  <si>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</si>
  <si>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</si>
  <si>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</si>
  <si>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</si>
  <si>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</si>
  <si>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</si>
  <si>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</si>
  <si>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</si>
  <si>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</si>
  <si>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</si>
  <si>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</si>
  <si>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</si>
  <si>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</si>
  <si>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</si>
  <si>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</si>
  <si>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</si>
  <si>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</si>
  <si>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</si>
  <si>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</si>
  <si>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</si>
  <si>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</si>
  <si>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</si>
  <si>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</si>
  <si>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</si>
  <si>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</si>
  <si>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</si>
  <si>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</si>
  <si>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</si>
  <si>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</si>
  <si>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</si>
  <si>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</si>
  <si>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</si>
  <si>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</si>
  <si>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</si>
  <si>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</si>
  <si>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</si>
  <si>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</si>
  <si>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</si>
  <si>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</si>
  <si>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</si>
  <si>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</si>
  <si>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</si>
  <si>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</si>
  <si>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</si>
  <si>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</si>
  <si>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</si>
  <si>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</si>
  <si>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</si>
  <si>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</si>
  <si>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</si>
  <si>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</si>
  <si>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</si>
  <si>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</si>
  <si>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</si>
  <si>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</si>
  <si>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</si>
  <si>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</si>
  <si>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</si>
  <si>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</si>
  <si>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</si>
  <si>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</si>
  <si>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</si>
  <si>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</si>
  <si>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</si>
  <si>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</si>
  <si>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</si>
  <si>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</si>
  <si>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</si>
  <si>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</si>
  <si>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</si>
  <si>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</si>
  <si>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</si>
  <si>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</si>
  <si>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</si>
  <si>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</si>
  <si>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</si>
  <si>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</si>
  <si>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</si>
  <si>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</si>
  <si>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</si>
  <si>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</si>
  <si>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</si>
  <si>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</si>
  <si>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</si>
  <si>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</si>
  <si>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</si>
  <si>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</si>
  <si>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</si>
  <si>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</si>
  <si>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</si>
  <si>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</si>
  <si>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</si>
  <si>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</si>
  <si>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</si>
  <si>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</si>
  <si>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</si>
  <si>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</si>
  <si>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</si>
  <si>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</si>
  <si>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</si>
  <si>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</si>
  <si>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</si>
  <si>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</si>
  <si>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</si>
  <si>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</si>
  <si>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</si>
  <si>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</si>
  <si>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</si>
  <si>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</si>
  <si>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</si>
  <si>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</si>
  <si>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</si>
  <si>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</si>
  <si>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</si>
  <si>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</si>
  <si>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</si>
  <si>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</si>
  <si>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</si>
  <si>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</si>
  <si>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</si>
  <si>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</si>
  <si>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</si>
  <si>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</si>
  <si>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</si>
  <si>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</si>
  <si>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</si>
  <si>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</si>
  <si>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</si>
  <si>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</si>
  <si>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</si>
  <si>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</si>
  <si>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</si>
  <si>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</si>
  <si>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</si>
  <si>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</si>
  <si>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</si>
  <si>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</si>
  <si>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</si>
  <si>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</si>
  <si>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</si>
  <si>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</si>
  <si>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</si>
  <si>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</si>
  <si>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</si>
  <si>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</si>
  <si>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</si>
  <si>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</si>
  <si>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</si>
  <si>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</si>
  <si>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</si>
  <si>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</si>
  <si>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</si>
  <si>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</si>
  <si>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</si>
  <si>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</si>
  <si>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</si>
  <si>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</si>
  <si>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</si>
  <si>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</si>
  <si>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</si>
  <si>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</si>
  <si>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</si>
  <si>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</si>
  <si>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</si>
  <si>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</si>
  <si>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</si>
  <si>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</si>
  <si>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</si>
  <si>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</si>
  <si>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</si>
  <si>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</si>
  <si>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</si>
  <si>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</si>
  <si>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</si>
  <si>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</si>
  <si>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</si>
  <si>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</si>
  <si>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</si>
  <si>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</si>
  <si>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</si>
  <si>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</si>
  <si>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</si>
  <si>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</si>
  <si>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</si>
  <si>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</si>
  <si>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</si>
  <si>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</si>
  <si>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</si>
  <si>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</si>
  <si>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</si>
  <si>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</si>
  <si>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</si>
  <si>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</si>
  <si>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</si>
  <si>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</si>
  <si>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</si>
  <si>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</si>
  <si>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</si>
  <si>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</si>
  <si>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</si>
  <si>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</si>
  <si>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</si>
  <si>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</si>
  <si>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</si>
  <si>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</si>
  <si>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</si>
  <si>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</si>
  <si>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</si>
  <si>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</si>
  <si>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</si>
  <si>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</si>
  <si>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</si>
  <si>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</si>
  <si>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</si>
  <si>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</si>
  <si>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</si>
  <si>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</si>
  <si>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</si>
  <si>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</si>
  <si>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</si>
  <si>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</si>
  <si>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</si>
  <si>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</si>
  <si>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</si>
  <si>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</si>
  <si>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</si>
  <si>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</si>
  <si>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</si>
  <si>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</si>
  <si>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</si>
  <si>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</si>
  <si>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</si>
  <si>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</si>
  <si>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</si>
  <si>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</si>
  <si>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</si>
  <si>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</si>
  <si>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</si>
  <si>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</si>
  <si>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</si>
  <si>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</si>
  <si>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</si>
  <si>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</si>
  <si>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</si>
  <si>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</si>
  <si>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</si>
  <si>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</si>
  <si>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</si>
  <si>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</si>
  <si>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</si>
  <si>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</si>
  <si>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</si>
  <si>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</si>
  <si>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</si>
  <si>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</si>
  <si>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</si>
  <si>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</si>
  <si>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</si>
  <si>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</si>
  <si>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</si>
  <si>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</si>
  <si>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</si>
  <si>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</si>
  <si>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</si>
  <si>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</si>
  <si>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</si>
  <si>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</si>
  <si>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</si>
  <si>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</si>
  <si>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</si>
  <si>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</si>
  <si>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</si>
  <si>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</si>
  <si>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</si>
  <si>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</si>
  <si>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</si>
  <si>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</si>
  <si>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</si>
  <si>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</si>
  <si>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</si>
  <si>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</si>
  <si>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</si>
  <si>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</si>
  <si>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</si>
  <si>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</si>
  <si>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</si>
  <si>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</si>
  <si>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</si>
  <si>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</si>
  <si>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</si>
  <si>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</si>
  <si>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</si>
  <si>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</si>
  <si>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</si>
  <si>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</si>
  <si>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</si>
  <si>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</si>
  <si>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</si>
  <si>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</si>
  <si>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</si>
  <si>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</si>
  <si>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</si>
  <si>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</si>
  <si>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</si>
  <si>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</si>
  <si>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</si>
  <si>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</si>
  <si>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</si>
  <si>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</si>
  <si>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</si>
  <si>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</si>
  <si>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</si>
  <si>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</si>
  <si>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</si>
  <si>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</si>
  <si>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</si>
  <si>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</si>
  <si>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</si>
  <si>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</si>
  <si>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</si>
  <si>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</si>
  <si>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</si>
  <si>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</si>
  <si>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</si>
  <si>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</si>
  <si>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</si>
  <si>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</si>
  <si>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</si>
  <si>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</si>
  <si>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</si>
  <si>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</si>
  <si>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</si>
  <si>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</si>
  <si>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</si>
  <si>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</si>
  <si>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</si>
  <si>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</si>
  <si>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</si>
  <si>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</si>
  <si>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</si>
  <si>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</si>
  <si>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</si>
  <si>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</si>
  <si>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</si>
  <si>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</si>
  <si>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</si>
  <si>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</si>
  <si>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</si>
  <si>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</si>
  <si>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</si>
  <si>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</si>
  <si>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</si>
  <si>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</si>
  <si>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</si>
  <si>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</si>
  <si>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</si>
  <si>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</si>
  <si>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</si>
  <si>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</si>
  <si>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</si>
  <si>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</si>
  <si>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</si>
  <si>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</si>
  <si>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</si>
  <si>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</si>
  <si>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</si>
  <si>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</si>
  <si>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</si>
  <si>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</si>
  <si>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</si>
  <si>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</si>
  <si>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</si>
  <si>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</si>
  <si>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</si>
  <si>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</si>
  <si>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</si>
  <si>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</si>
  <si>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</si>
  <si>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</si>
  <si>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</si>
  <si>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</si>
  <si>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</si>
  <si>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</si>
  <si>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</si>
  <si>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</si>
  <si>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</si>
  <si>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</si>
  <si>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</si>
  <si>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</si>
  <si>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</si>
  <si>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</si>
  <si>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</si>
  <si>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</si>
  <si>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</si>
  <si>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</si>
  <si>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</si>
  <si>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</si>
  <si>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</si>
  <si>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</si>
  <si>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</si>
  <si>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</si>
  <si>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</si>
  <si>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</si>
  <si>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</si>
  <si>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</si>
  <si>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</si>
  <si>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</si>
  <si>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</si>
  <si>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</si>
  <si>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</si>
  <si>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</si>
  <si>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</si>
  <si>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</si>
  <si>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</si>
  <si>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</si>
  <si>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</si>
  <si>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</si>
  <si>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</si>
  <si>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</si>
  <si>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</si>
  <si>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</si>
  <si>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</si>
  <si>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</si>
  <si>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</si>
  <si>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</si>
  <si>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</si>
  <si>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</si>
  <si>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</si>
  <si>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</si>
  <si>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</si>
  <si>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</si>
  <si>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</si>
  <si>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</si>
  <si>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</si>
  <si>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</si>
  <si>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</si>
  <si>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</si>
  <si>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</si>
  <si>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</si>
  <si>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</si>
  <si>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</si>
  <si>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</si>
  <si>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</si>
  <si>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</si>
  <si>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</si>
  <si>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</si>
  <si>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</si>
  <si>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</si>
  <si>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</si>
  <si>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</si>
  <si>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</si>
  <si>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</si>
  <si>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</si>
  <si>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</si>
  <si>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</si>
  <si>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</si>
  <si>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</si>
  <si>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</si>
  <si>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</si>
  <si>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</si>
  <si>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</si>
  <si>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</si>
  <si>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</si>
  <si>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</si>
  <si>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</si>
  <si>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</si>
  <si>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</si>
  <si>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</si>
  <si>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</si>
  <si>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</si>
  <si>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</si>
  <si>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</si>
  <si>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</si>
  <si>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</si>
  <si>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</si>
  <si>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</si>
  <si>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</si>
  <si>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</si>
  <si>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</si>
  <si>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</si>
  <si>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</si>
  <si>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</si>
  <si>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</si>
  <si>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</si>
  <si>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</si>
  <si>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</si>
  <si>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</si>
  <si>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</si>
  <si>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</si>
  <si>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</si>
  <si>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</si>
  <si>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</si>
  <si>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</si>
  <si>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</si>
  <si>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</si>
  <si>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</si>
  <si>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</si>
  <si>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</si>
  <si>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</si>
  <si>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</si>
  <si>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</si>
  <si>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</si>
  <si>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</si>
  <si>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</si>
  <si>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</si>
  <si>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</si>
  <si>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</si>
  <si>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</si>
  <si>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</si>
  <si>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</si>
  <si>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</si>
  <si>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</si>
  <si>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</si>
  <si>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</si>
  <si>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</si>
  <si>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</si>
  <si>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</si>
  <si>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</si>
  <si>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</si>
  <si>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</si>
  <si>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</si>
  <si>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</si>
  <si>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</si>
  <si>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</si>
  <si>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</si>
  <si>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</si>
  <si>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</si>
  <si>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</si>
  <si>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</si>
  <si>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</si>
  <si>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</si>
  <si>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</si>
  <si>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</si>
  <si>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</si>
  <si>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</si>
  <si>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</si>
  <si>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</si>
  <si>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</si>
  <si>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</si>
  <si>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</si>
  <si>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</si>
  <si>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</si>
  <si>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</si>
  <si>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</si>
  <si>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</si>
  <si>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</si>
  <si>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</si>
  <si>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</si>
  <si>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</si>
  <si>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</si>
  <si>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</si>
  <si>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</si>
  <si>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</si>
  <si>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</si>
  <si>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</si>
  <si>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</si>
  <si>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</si>
  <si>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</si>
  <si>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</si>
  <si>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</si>
  <si>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</si>
  <si>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</si>
  <si>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</si>
  <si>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</si>
  <si>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</si>
  <si>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</si>
  <si>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</si>
  <si>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</si>
  <si>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</si>
  <si>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</si>
  <si>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</si>
  <si>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</si>
  <si>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</si>
  <si>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</si>
  <si>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</si>
  <si>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</si>
  <si>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</si>
  <si>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</si>
  <si>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</si>
  <si>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</si>
  <si>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</si>
  <si>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</si>
  <si>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</si>
  <si>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</si>
  <si>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</si>
  <si>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</si>
  <si>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</si>
  <si>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</si>
  <si>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</si>
  <si>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</si>
  <si>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</si>
  <si>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</si>
  <si>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</si>
  <si>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</si>
  <si>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</si>
  <si>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</si>
  <si>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</si>
  <si>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</si>
  <si>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</si>
  <si>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</si>
  <si>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</si>
  <si>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</si>
  <si>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</si>
  <si>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</si>
  <si>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</si>
  <si>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</si>
  <si>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</si>
  <si>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</si>
  <si>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</si>
  <si>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</si>
  <si>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</si>
  <si>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</si>
  <si>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</si>
  <si>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</si>
  <si>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</si>
  <si>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</si>
  <si>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</si>
  <si>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</si>
  <si>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</si>
  <si>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</si>
  <si>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</si>
  <si>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</si>
  <si>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</si>
  <si>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</si>
  <si>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</si>
  <si>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</si>
  <si>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</si>
  <si>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</si>
  <si>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</si>
  <si>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</si>
  <si>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</si>
  <si>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</si>
  <si>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</si>
  <si>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</si>
  <si>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</si>
  <si>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</si>
  <si>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</si>
  <si>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</si>
  <si>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</si>
  <si>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</si>
  <si>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</si>
  <si>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</si>
  <si>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</si>
  <si>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</si>
  <si>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</si>
  <si>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</si>
  <si>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</si>
  <si>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</si>
  <si>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</si>
  <si>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</si>
  <si>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</si>
  <si>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</si>
  <si>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</si>
  <si>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</si>
  <si>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</si>
  <si>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</si>
  <si>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</si>
  <si>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</si>
  <si>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</si>
  <si>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</si>
  <si>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</si>
  <si>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</si>
  <si>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</si>
  <si>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</si>
  <si>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</si>
  <si>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</si>
  <si>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</si>
  <si>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</si>
  <si>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</si>
  <si>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</si>
  <si>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</si>
  <si>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</si>
  <si>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</si>
  <si>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</si>
  <si>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</si>
  <si>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</si>
  <si>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</si>
  <si>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</si>
  <si>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</si>
  <si>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</si>
  <si>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</si>
  <si>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</si>
  <si>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</si>
  <si>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</si>
  <si>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</si>
  <si>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</si>
  <si>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</si>
  <si>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</si>
  <si>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</si>
  <si>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</si>
  <si>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</si>
  <si>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</si>
  <si>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</si>
  <si>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</si>
  <si>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</si>
  <si>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</si>
  <si>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</si>
  <si>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</si>
  <si>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</si>
  <si>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</si>
  <si>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</si>
  <si>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</si>
  <si>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</si>
  <si>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</si>
  <si>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</si>
  <si>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</si>
  <si>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</si>
  <si>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</si>
  <si>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</si>
  <si>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</si>
  <si>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</si>
  <si>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</si>
  <si>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</si>
  <si>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</si>
  <si>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</si>
  <si>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</si>
  <si>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</si>
  <si>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</si>
  <si>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</si>
  <si>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</si>
  <si>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</si>
  <si>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</si>
  <si>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</si>
  <si>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</si>
  <si>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</si>
  <si>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</si>
  <si>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</si>
  <si>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</si>
  <si>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</si>
  <si>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</si>
  <si>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</si>
  <si>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</si>
  <si>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</si>
  <si>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</si>
  <si>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</si>
  <si>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</si>
  <si>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</si>
  <si>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</si>
  <si>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</si>
  <si>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</si>
  <si>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</si>
  <si>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</si>
  <si>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</si>
  <si>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</si>
  <si>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</si>
  <si>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</si>
  <si>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</si>
  <si>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</si>
  <si>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</si>
  <si>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</si>
  <si>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</si>
  <si>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</si>
  <si>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</si>
  <si>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</si>
  <si>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</si>
  <si>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</si>
  <si>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</si>
  <si>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</si>
  <si>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</si>
  <si>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</si>
  <si>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</si>
  <si>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</si>
  <si>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</si>
  <si>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</si>
  <si>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</si>
  <si>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</si>
  <si>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</si>
  <si>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</si>
  <si>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</si>
  <si>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</si>
  <si>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</si>
  <si>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</si>
  <si>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</si>
  <si>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</si>
  <si>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</si>
  <si>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</si>
  <si>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</si>
  <si>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</si>
  <si>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</si>
  <si>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</si>
  <si>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</si>
  <si>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</si>
  <si>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</si>
  <si>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</si>
  <si>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</si>
  <si>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</si>
  <si>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</si>
  <si>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</si>
  <si>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</si>
  <si>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</si>
  <si>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</si>
  <si>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</si>
  <si>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</si>
  <si>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</si>
  <si>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</si>
  <si>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</si>
  <si>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</si>
  <si>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</si>
  <si>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</si>
  <si>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</si>
  <si>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</si>
  <si>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</si>
  <si>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</si>
  <si>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</si>
  <si>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</si>
  <si>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</si>
  <si>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</si>
  <si>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</si>
  <si>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</si>
  <si>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</si>
  <si>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</si>
  <si>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</si>
  <si>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</si>
  <si>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</si>
  <si>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</si>
  <si>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</si>
  <si>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</si>
  <si>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</si>
  <si>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</si>
  <si>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</si>
  <si>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</si>
  <si>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</si>
  <si>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</si>
  <si>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</si>
  <si>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</si>
  <si>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</si>
  <si>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</si>
  <si>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</si>
  <si>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</si>
  <si>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</si>
  <si>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</si>
  <si>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</si>
  <si>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</si>
  <si>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</si>
  <si>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</si>
  <si>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</si>
  <si>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</si>
  <si>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</si>
  <si>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</si>
  <si>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</si>
  <si>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</si>
  <si>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</si>
  <si>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</si>
  <si>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</si>
  <si>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</si>
  <si>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</si>
  <si>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</si>
  <si>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</si>
  <si>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</si>
  <si>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</si>
  <si>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</si>
  <si>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</si>
  <si>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</si>
  <si>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</si>
  <si>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</si>
  <si>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</si>
  <si>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</si>
  <si>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</si>
  <si>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</si>
  <si>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</si>
  <si>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</si>
  <si>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</si>
  <si>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</si>
  <si>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</si>
  <si>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</si>
  <si>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</si>
  <si>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</si>
  <si>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</si>
  <si>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</si>
  <si>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</si>
  <si>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</si>
  <si>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</si>
  <si>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</si>
  <si>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</si>
  <si>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</si>
  <si>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</si>
  <si>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</si>
  <si>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</si>
  <si>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</si>
  <si>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</si>
  <si>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</si>
  <si>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</si>
  <si>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</si>
  <si>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</si>
  <si>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</si>
  <si>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</si>
  <si>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</si>
  <si>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</si>
  <si>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</si>
  <si>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</si>
  <si>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</si>
  <si>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</si>
  <si>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</si>
  <si>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</si>
  <si>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</si>
  <si>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</si>
  <si>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</si>
  <si>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</si>
  <si>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</si>
  <si>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</si>
  <si>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</si>
  <si>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</si>
  <si>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</si>
  <si>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</si>
  <si>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</si>
  <si>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</si>
  <si>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</si>
  <si>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</si>
  <si>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</si>
  <si>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</si>
  <si>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</si>
  <si>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</si>
  <si>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</si>
  <si>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</si>
  <si>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</si>
  <si>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</si>
  <si>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</si>
  <si>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</si>
  <si>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</si>
  <si>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</si>
  <si>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</si>
  <si>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</si>
  <si>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</si>
  <si>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</si>
  <si>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</si>
  <si>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</si>
  <si>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</si>
  <si>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</si>
  <si>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</si>
  <si>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</si>
  <si>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</si>
  <si>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</si>
  <si>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</si>
  <si>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</si>
  <si>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</si>
  <si>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</si>
  <si>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</si>
  <si>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</si>
  <si>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</si>
  <si>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</si>
  <si>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</si>
  <si>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</si>
  <si>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</si>
  <si>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</si>
  <si>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</si>
  <si>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</si>
  <si>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</si>
  <si>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</si>
  <si>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</si>
  <si>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</si>
  <si>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</si>
  <si>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</si>
  <si>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</si>
  <si>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</si>
  <si>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</si>
  <si>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</si>
  <si>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</si>
  <si>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</si>
  <si>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</si>
  <si>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</si>
  <si>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</si>
  <si>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</si>
  <si>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</si>
  <si>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</si>
  <si>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</si>
  <si>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</si>
  <si>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</si>
  <si>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</si>
  <si>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</si>
  <si>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</si>
  <si>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</si>
  <si>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</si>
  <si>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</si>
  <si>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</si>
  <si>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</si>
  <si>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</si>
  <si>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</si>
  <si>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</si>
  <si>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</si>
  <si>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</si>
  <si>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</si>
  <si>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</si>
  <si>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</si>
  <si>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</si>
  <si>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</si>
  <si>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</si>
  <si>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</si>
  <si>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</si>
  <si>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</si>
  <si>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</si>
  <si>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</si>
  <si>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</si>
  <si>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</si>
  <si>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</si>
  <si>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</si>
  <si>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</si>
  <si>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</si>
  <si>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</si>
  <si>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</si>
  <si>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</si>
  <si>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</si>
  <si>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</si>
  <si>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</si>
  <si>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</si>
  <si>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</si>
  <si>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</si>
  <si>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</si>
  <si>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</si>
  <si>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</si>
  <si>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</si>
  <si>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</si>
  <si>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</si>
  <si>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</si>
  <si>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</si>
  <si>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</si>
  <si>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</si>
  <si>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</si>
  <si>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</si>
  <si>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</si>
  <si>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</si>
  <si>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</si>
  <si>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</si>
  <si>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</si>
  <si>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</si>
  <si>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</si>
  <si>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</si>
  <si>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</si>
  <si>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</si>
  <si>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</si>
  <si>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</si>
  <si>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</si>
  <si>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</si>
  <si>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</si>
  <si>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</si>
  <si>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</si>
  <si>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</si>
  <si>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</si>
  <si>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</si>
  <si>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</si>
  <si>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</si>
  <si>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</si>
  <si>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</si>
  <si>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</si>
  <si>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</si>
  <si>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</si>
  <si>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</si>
  <si>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</si>
  <si>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</si>
  <si>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</si>
  <si>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</si>
  <si>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</si>
  <si>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</si>
  <si>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</si>
  <si>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</si>
  <si>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</si>
  <si>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</si>
  <si>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</si>
  <si>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</si>
  <si>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</si>
  <si>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</si>
  <si>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</si>
  <si>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</si>
  <si>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</si>
  <si>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</si>
  <si>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</si>
  <si>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</si>
  <si>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</si>
  <si>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</si>
  <si>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</si>
  <si>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</si>
  <si>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</si>
  <si>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</si>
  <si>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</si>
  <si>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</si>
  <si>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</si>
  <si>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</si>
  <si>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</si>
  <si>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</si>
  <si>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</si>
  <si>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</si>
  <si>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</si>
  <si>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</si>
  <si>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</si>
  <si>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</si>
  <si>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</si>
  <si>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</si>
  <si>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</si>
  <si>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</si>
  <si>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</si>
  <si>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</si>
  <si>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</si>
  <si>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</si>
  <si>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</si>
  <si>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</si>
  <si>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</si>
  <si>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</si>
  <si>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</si>
  <si>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</si>
  <si>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</si>
  <si>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</si>
  <si>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</si>
  <si>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</si>
  <si>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</si>
  <si>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</si>
  <si>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</si>
  <si>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</si>
  <si>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</si>
  <si>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</si>
  <si>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</si>
  <si>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</si>
  <si>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</si>
  <si>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</si>
  <si>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</si>
  <si>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</si>
  <si>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</si>
  <si>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</si>
  <si>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</si>
  <si>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</si>
  <si>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</si>
  <si>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</si>
  <si>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</si>
  <si>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</si>
  <si>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</si>
  <si>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</si>
  <si>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</si>
  <si>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</si>
  <si>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</si>
  <si>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</si>
  <si>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</si>
  <si>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</si>
  <si>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</si>
  <si>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</si>
  <si>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</si>
  <si>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</si>
  <si>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</si>
  <si>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</si>
  <si>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</si>
  <si>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</si>
  <si>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</si>
  <si>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</si>
  <si>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</si>
  <si>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</si>
  <si>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</si>
  <si>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</si>
  <si>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</si>
  <si>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</si>
  <si>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</si>
  <si>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</si>
  <si>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</si>
  <si>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</si>
  <si>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</si>
  <si>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</si>
  <si>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</si>
  <si>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</si>
  <si>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</si>
  <si>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</si>
  <si>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</si>
  <si>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</si>
  <si>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</si>
  <si>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</si>
  <si>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</si>
  <si>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</si>
  <si>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</si>
  <si>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</si>
  <si>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</si>
  <si>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</si>
  <si>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</si>
  <si>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</si>
  <si>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</si>
  <si>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</si>
  <si>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</si>
  <si>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</si>
  <si>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</si>
  <si>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</si>
  <si>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</si>
  <si>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</si>
  <si>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</si>
  <si>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</si>
  <si>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</si>
  <si>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</si>
  <si>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</si>
  <si>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</si>
  <si>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</si>
  <si>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</si>
  <si>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</si>
  <si>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</si>
  <si>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</si>
  <si>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</si>
  <si>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</si>
  <si>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</si>
  <si>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</si>
  <si>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</si>
  <si>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</si>
  <si>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</si>
  <si>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</si>
  <si>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</si>
  <si>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</si>
  <si>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</si>
  <si>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</si>
  <si>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</si>
  <si>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</si>
  <si>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</si>
  <si>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</si>
  <si>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</si>
  <si>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</si>
  <si>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</si>
  <si>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</si>
  <si>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</si>
  <si>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</si>
  <si>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</si>
  <si>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</si>
  <si>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</si>
  <si>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</si>
  <si>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</si>
  <si>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</si>
  <si>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</si>
  <si>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</si>
  <si>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</si>
  <si>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</si>
  <si>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</si>
  <si>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</si>
  <si>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</si>
  <si>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</si>
  <si>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</si>
  <si>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</si>
  <si>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</si>
  <si>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</si>
  <si>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</si>
  <si>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</si>
  <si>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</si>
  <si>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</si>
  <si>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</si>
  <si>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</si>
  <si>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</si>
  <si>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</si>
  <si>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</si>
  <si>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</si>
  <si>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</si>
  <si>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</si>
  <si>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</si>
  <si>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</si>
  <si>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</si>
  <si>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</si>
  <si>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</si>
  <si>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</si>
  <si>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</si>
  <si>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</si>
  <si>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</si>
  <si>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</si>
  <si>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</si>
  <si>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</si>
  <si>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</si>
  <si>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</si>
  <si>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</si>
  <si>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</si>
  <si>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</si>
  <si>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</si>
  <si>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</si>
  <si>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</si>
  <si>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</si>
  <si>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</si>
  <si>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</si>
  <si>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</si>
  <si>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</si>
  <si>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</si>
  <si>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</si>
  <si>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</si>
  <si>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</si>
  <si>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</si>
  <si>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</si>
  <si>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</si>
  <si>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</si>
  <si>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</si>
  <si>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</si>
  <si>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</si>
  <si>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</si>
  <si>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</si>
  <si>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</si>
  <si>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</si>
  <si>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</si>
  <si>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</si>
  <si>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</si>
  <si>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</si>
  <si>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</si>
  <si>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</si>
  <si>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</si>
  <si>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</si>
  <si>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</si>
  <si>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</si>
  <si>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</si>
  <si>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</si>
  <si>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</si>
  <si>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</si>
  <si>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</si>
  <si>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</si>
  <si>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</si>
  <si>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</si>
  <si>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</si>
  <si>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</si>
  <si>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</si>
  <si>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</si>
  <si>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</si>
  <si>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</si>
  <si>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</si>
  <si>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</si>
  <si>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</si>
  <si>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</si>
  <si>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</si>
  <si>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</si>
  <si>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</si>
  <si>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</si>
  <si>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</si>
  <si>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</si>
  <si>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</si>
  <si>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</si>
  <si>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</si>
  <si>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</si>
  <si>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</si>
  <si>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</si>
  <si>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</si>
  <si>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</si>
  <si>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</si>
  <si>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</si>
  <si>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</si>
  <si>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</si>
  <si>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</si>
  <si>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</si>
  <si>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</si>
  <si>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</si>
  <si>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</si>
  <si>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</si>
  <si>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</si>
  <si>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</si>
  <si>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</si>
  <si>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</si>
  <si>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</si>
  <si>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</si>
  <si>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</si>
  <si>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</si>
  <si>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</si>
  <si>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</si>
  <si>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</si>
  <si>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</si>
  <si>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</si>
  <si>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</si>
  <si>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</si>
  <si>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</si>
  <si>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</si>
  <si>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</si>
  <si>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</si>
  <si>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</si>
  <si>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</si>
  <si>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</si>
  <si>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</si>
  <si>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</si>
  <si>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</si>
  <si>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</si>
  <si>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</si>
  <si>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</si>
  <si>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</si>
  <si>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</si>
  <si>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</si>
  <si>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</si>
  <si>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</si>
  <si>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</si>
  <si>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</si>
  <si>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</si>
  <si>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</si>
  <si>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</si>
  <si>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</si>
  <si>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</si>
  <si>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</si>
  <si>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</si>
  <si>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</si>
  <si>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</si>
  <si>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</si>
  <si>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</si>
  <si>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</si>
  <si>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</si>
  <si>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</si>
  <si>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</si>
  <si>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</si>
  <si>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</si>
  <si>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</si>
  <si>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</si>
  <si>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</si>
  <si>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</si>
  <si>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</si>
  <si>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</si>
  <si>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</si>
  <si>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</si>
  <si>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</si>
  <si>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</si>
  <si>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</si>
  <si>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</si>
  <si>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</si>
  <si>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</si>
  <si>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</si>
  <si>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</si>
  <si>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</si>
  <si>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</si>
  <si>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</si>
  <si>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</si>
  <si>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</si>
  <si>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</si>
  <si>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</si>
  <si>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</si>
  <si>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</si>
  <si>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</si>
  <si>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</si>
  <si>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</si>
  <si>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</si>
  <si>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</si>
  <si>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</si>
  <si>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</si>
  <si>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</si>
  <si>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</si>
  <si>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</si>
  <si>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</si>
  <si>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</si>
  <si>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</si>
  <si>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</si>
  <si>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</si>
  <si>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</si>
  <si>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</si>
  <si>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</si>
  <si>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</si>
  <si>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</si>
  <si>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</si>
  <si>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</si>
  <si>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</si>
  <si>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</si>
  <si>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</si>
  <si>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</si>
  <si>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</si>
  <si>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</si>
  <si>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</si>
  <si>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</si>
  <si>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</si>
  <si>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</si>
  <si>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</si>
  <si>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</si>
  <si>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</si>
  <si>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</si>
  <si>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</si>
  <si>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</si>
  <si>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</si>
  <si>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</si>
  <si>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</si>
  <si>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</si>
  <si>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</si>
  <si>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</si>
  <si>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</si>
  <si>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</si>
  <si>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</si>
  <si>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</si>
  <si>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</si>
  <si>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</si>
  <si>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</si>
  <si>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</si>
  <si>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</si>
  <si>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</si>
  <si>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</si>
  <si>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</si>
  <si>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</si>
  <si>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</si>
  <si>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</si>
  <si>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</si>
  <si>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</si>
  <si>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</si>
  <si>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</si>
  <si>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</si>
  <si>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</si>
  <si>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</si>
  <si>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</si>
  <si>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</si>
  <si>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</si>
  <si>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</si>
  <si>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</si>
  <si>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</si>
  <si>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</si>
  <si>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</si>
  <si>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</si>
  <si>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</si>
  <si>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</si>
  <si>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</si>
  <si>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</si>
  <si>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</si>
  <si>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</si>
  <si>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</si>
  <si>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</si>
  <si>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</si>
  <si>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</si>
  <si>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</si>
  <si>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</si>
  <si>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</si>
  <si>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</si>
  <si>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</si>
  <si>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</si>
  <si>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</si>
  <si>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</si>
  <si>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</si>
  <si>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</si>
  <si>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</si>
  <si>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</si>
  <si>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</si>
  <si>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</si>
  <si>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</si>
  <si>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</si>
  <si>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</si>
  <si>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</si>
  <si>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</si>
  <si>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</si>
  <si>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</si>
  <si>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</si>
  <si>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</si>
  <si>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</si>
  <si>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</si>
  <si>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</si>
  <si>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</si>
  <si>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</si>
  <si>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</si>
  <si>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</si>
  <si>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</si>
  <si>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</si>
  <si>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</si>
  <si>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</si>
  <si>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</si>
  <si>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</si>
  <si>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</si>
  <si>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</si>
  <si>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</si>
  <si>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</si>
  <si>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</si>
  <si>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</si>
  <si>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</si>
  <si>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</si>
  <si>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</si>
  <si>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</si>
  <si>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</si>
  <si>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</si>
  <si>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</si>
  <si>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</si>
  <si>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</si>
  <si>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</si>
  <si>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</si>
  <si>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</si>
  <si>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</si>
  <si>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</si>
  <si>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</si>
  <si>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</si>
  <si>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</si>
  <si>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</si>
  <si>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</si>
  <si>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</si>
  <si>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</si>
  <si>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</si>
  <si>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</si>
  <si>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</si>
  <si>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</si>
  <si>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</si>
  <si>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</si>
  <si>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</si>
  <si>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</si>
  <si>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</si>
  <si>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</si>
  <si>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</si>
  <si>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</si>
  <si>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</si>
  <si>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</si>
  <si>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</si>
  <si>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</si>
  <si>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</si>
  <si>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</si>
  <si>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</si>
  <si>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</si>
  <si>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</si>
  <si>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</si>
  <si>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</si>
  <si>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</si>
  <si>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</si>
  <si>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</si>
  <si>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</si>
  <si>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</si>
  <si>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</si>
  <si>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</si>
  <si>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</si>
  <si>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</si>
  <si>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</si>
  <si>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</si>
  <si>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</si>
  <si>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</si>
  <si>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</si>
  <si>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</si>
  <si>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</si>
  <si>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</si>
  <si>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</si>
  <si>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</si>
  <si>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</si>
  <si>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</si>
  <si>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</si>
  <si>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</si>
  <si>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</si>
  <si>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</si>
  <si>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</si>
  <si>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</si>
  <si>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</si>
  <si>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</si>
  <si>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</si>
  <si>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</si>
  <si>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</si>
  <si>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</si>
  <si>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</si>
  <si>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</si>
  <si>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</si>
  <si>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</si>
  <si>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</si>
  <si>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</si>
  <si>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</si>
  <si>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</si>
  <si>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</si>
  <si>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</si>
  <si>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</si>
  <si>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</si>
  <si>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</si>
  <si>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</si>
  <si>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</si>
  <si>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</si>
  <si>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</si>
  <si>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</si>
  <si>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</si>
  <si>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</si>
  <si>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</si>
  <si>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</si>
  <si>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</si>
  <si>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</si>
  <si>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</si>
  <si>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</si>
  <si>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</si>
  <si>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</si>
  <si>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</si>
  <si>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</si>
  <si>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</si>
  <si>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</si>
  <si>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</si>
  <si>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</si>
  <si>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</si>
  <si>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</si>
  <si>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</si>
  <si>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</si>
  <si>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</si>
  <si>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</si>
  <si>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</si>
  <si>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</si>
  <si>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</si>
  <si>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</si>
  <si>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</si>
  <si>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</si>
  <si>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</si>
  <si>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</si>
  <si>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</si>
  <si>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</si>
  <si>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</si>
  <si>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</si>
  <si>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</si>
  <si>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</si>
  <si>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</si>
  <si>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</si>
  <si>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</si>
  <si>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</si>
  <si>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</si>
  <si>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</si>
  <si>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</si>
  <si>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</si>
  <si>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</si>
  <si>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</si>
  <si>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</si>
  <si>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</si>
  <si>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</si>
  <si>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</si>
  <si>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</si>
  <si>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</si>
  <si>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</si>
  <si>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</si>
  <si>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</si>
  <si>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</si>
  <si>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</si>
  <si>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</si>
  <si>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</si>
  <si>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</si>
  <si>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</si>
  <si>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</si>
  <si>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</si>
  <si>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</si>
  <si>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</si>
  <si>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</si>
  <si>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</si>
  <si>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</si>
  <si>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</si>
  <si>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</si>
  <si>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</si>
  <si>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</si>
  <si>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</si>
  <si>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</si>
  <si>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</si>
  <si>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</si>
  <si>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</si>
  <si>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</si>
  <si>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</si>
  <si>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</si>
  <si>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</si>
  <si>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</si>
  <si>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</si>
  <si>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</si>
  <si>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</si>
  <si>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</si>
  <si>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</si>
  <si>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</si>
  <si>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</si>
  <si>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</si>
  <si>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</si>
  <si>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</si>
  <si>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</si>
  <si>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</si>
  <si>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</si>
  <si>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</si>
  <si>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</si>
  <si>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</si>
  <si>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</si>
  <si>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</si>
  <si>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</si>
  <si>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</si>
  <si>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</si>
  <si>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</si>
  <si>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</si>
  <si>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</si>
  <si>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</si>
  <si>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</si>
  <si>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</si>
  <si>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</si>
  <si>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</si>
  <si>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</si>
  <si>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</si>
  <si>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</si>
  <si>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</si>
  <si>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</si>
  <si>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</si>
  <si>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</si>
  <si>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</si>
  <si>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</si>
  <si>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</si>
  <si>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</si>
  <si>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</si>
  <si>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</si>
  <si>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</si>
  <si>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</si>
  <si>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</si>
  <si>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</si>
  <si>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</si>
  <si>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</si>
  <si>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</si>
  <si>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</si>
  <si>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</si>
  <si>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</si>
  <si>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</si>
  <si>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</si>
  <si>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</si>
  <si>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</si>
  <si>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</si>
  <si>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</si>
  <si>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</si>
  <si>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</si>
  <si>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</si>
  <si>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</si>
  <si>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</si>
  <si>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</si>
  <si>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</si>
  <si>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</si>
  <si>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</si>
  <si>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</si>
  <si>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</si>
  <si>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</si>
  <si>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</si>
  <si>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</si>
  <si>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</si>
  <si>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</si>
  <si>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</si>
  <si>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</si>
  <si>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</si>
  <si>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</si>
  <si>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</si>
  <si>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</si>
  <si>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</si>
  <si>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</si>
  <si>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</si>
  <si>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</si>
  <si>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</si>
  <si>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</si>
  <si>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</si>
  <si>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</si>
  <si>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</si>
  <si>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</si>
  <si>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</si>
  <si>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</si>
  <si>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</si>
  <si>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</si>
  <si>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</si>
  <si>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</si>
  <si>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</si>
  <si>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</si>
  <si>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</si>
  <si>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</si>
  <si>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</si>
  <si>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</si>
  <si>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</si>
  <si>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</si>
  <si>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</si>
  <si>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</si>
  <si>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</si>
  <si>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</si>
  <si>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</si>
  <si>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</si>
  <si>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</si>
  <si>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</si>
  <si>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</si>
  <si>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</si>
  <si>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</si>
  <si>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</si>
  <si>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</si>
  <si>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</si>
  <si>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</si>
  <si>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</si>
  <si>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</si>
  <si>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</si>
  <si>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</si>
  <si>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</si>
  <si>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</si>
  <si>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</si>
  <si>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</si>
  <si>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</si>
  <si>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</si>
  <si>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</si>
  <si>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</si>
  <si>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</si>
  <si>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</si>
  <si>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</si>
  <si>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</si>
  <si>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</si>
  <si>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</si>
  <si>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</si>
  <si>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</si>
  <si>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</si>
  <si>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</si>
  <si>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</si>
  <si>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</si>
  <si>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</si>
  <si>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</si>
  <si>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</si>
  <si>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</si>
  <si>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</si>
  <si>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</si>
  <si>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</si>
  <si>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</si>
  <si>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</si>
  <si>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</si>
  <si>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</si>
  <si>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</si>
  <si>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</si>
  <si>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</si>
  <si>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</si>
  <si>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</si>
  <si>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</si>
  <si>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</si>
  <si>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</si>
  <si>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</si>
  <si>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</si>
  <si>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</si>
  <si>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</si>
  <si>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</si>
  <si>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</si>
  <si>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</si>
  <si>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</si>
  <si>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</si>
  <si>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</si>
  <si>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</si>
  <si>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</si>
  <si>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</si>
  <si>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</si>
  <si>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</si>
  <si>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</si>
  <si>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</si>
  <si>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</si>
  <si>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</si>
  <si>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</si>
  <si>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</si>
  <si>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</si>
  <si>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</si>
  <si>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</si>
  <si>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</si>
  <si>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</si>
  <si>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</si>
  <si>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</si>
  <si>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</si>
  <si>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</si>
  <si>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</si>
  <si>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</si>
  <si>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</si>
  <si>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</si>
  <si>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</si>
  <si>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</si>
  <si>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</si>
  <si>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</si>
  <si>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</si>
  <si>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</si>
  <si>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</si>
  <si>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</si>
  <si>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</si>
  <si>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</si>
  <si>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</si>
  <si>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</si>
  <si>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</si>
  <si>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</si>
  <si>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</si>
  <si>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</si>
  <si>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</si>
  <si>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</si>
  <si>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</si>
  <si>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</si>
  <si>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</si>
  <si>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</si>
  <si>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</si>
  <si>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</si>
  <si>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</si>
  <si>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</si>
  <si>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</si>
  <si>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</si>
  <si>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</si>
  <si>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</si>
  <si>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</si>
  <si>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</si>
  <si>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</si>
  <si>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</si>
  <si>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</si>
  <si>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</si>
  <si>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</si>
  <si>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</si>
  <si>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</si>
  <si>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</si>
  <si>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</si>
  <si>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</si>
  <si>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</si>
  <si>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</si>
  <si>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</si>
  <si>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</si>
  <si>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</si>
  <si>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</si>
  <si>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</si>
  <si>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</si>
  <si>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</si>
  <si>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</si>
  <si>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</si>
  <si>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</si>
  <si>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</si>
  <si>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</si>
  <si>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</si>
  <si>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</si>
  <si>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</si>
  <si>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</si>
  <si>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</si>
  <si>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</si>
  <si>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</si>
  <si>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</si>
  <si>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</si>
  <si>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</si>
  <si>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</si>
  <si>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</si>
  <si>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</si>
  <si>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</si>
  <si>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</si>
  <si>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</si>
  <si>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</si>
  <si>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</si>
  <si>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</si>
  <si>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</si>
  <si>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</si>
  <si>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</si>
  <si>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</si>
  <si>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</si>
  <si>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</si>
  <si>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</si>
  <si>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</si>
  <si>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</si>
  <si>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</si>
  <si>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</si>
  <si>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</si>
  <si>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</si>
  <si>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</si>
  <si>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</si>
  <si>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</si>
  <si>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</si>
  <si>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</si>
  <si>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</si>
  <si>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</si>
  <si>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</si>
  <si>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</si>
  <si>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</si>
  <si>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</si>
  <si>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</si>
  <si>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</si>
  <si>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</si>
  <si>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</si>
  <si>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</si>
  <si>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</si>
  <si>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</si>
  <si>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</si>
  <si>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</si>
  <si>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</si>
  <si>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</si>
  <si>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</si>
  <si>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</si>
  <si>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</si>
  <si>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</si>
  <si>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</si>
  <si>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</si>
  <si>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</si>
  <si>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</si>
  <si>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</si>
  <si>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</si>
  <si>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</si>
  <si>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</si>
  <si>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</si>
  <si>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</si>
  <si>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</si>
  <si>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</si>
  <si>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</si>
  <si>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</si>
  <si>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</si>
  <si>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</si>
  <si>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</si>
  <si>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</si>
  <si>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</si>
  <si>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</si>
  <si>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</si>
  <si>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</si>
  <si>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</si>
  <si>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</si>
  <si>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</si>
  <si>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</si>
  <si>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</si>
  <si>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</si>
  <si>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</si>
  <si>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</si>
  <si>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</si>
  <si>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</si>
  <si>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</si>
  <si>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</si>
  <si>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</si>
  <si>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</si>
  <si>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</si>
  <si>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</si>
  <si>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</si>
  <si>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</si>
  <si>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</si>
  <si>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</si>
  <si>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</si>
  <si>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</si>
  <si>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</si>
  <si>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</si>
  <si>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</si>
  <si>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</si>
  <si>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</si>
  <si>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</si>
  <si>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</si>
  <si>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</si>
  <si>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</si>
  <si>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</si>
  <si>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</si>
  <si>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</si>
  <si>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</si>
  <si>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</si>
  <si>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</si>
  <si>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</si>
  <si>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</si>
  <si>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</si>
  <si>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</si>
  <si>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</si>
  <si>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</si>
  <si>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</si>
  <si>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</si>
  <si>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</si>
  <si>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</si>
  <si>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</si>
  <si>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</si>
  <si>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</si>
  <si>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</si>
  <si>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</si>
  <si>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</si>
  <si>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</si>
  <si>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</si>
  <si>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</si>
  <si>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</si>
  <si>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</si>
  <si>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</si>
  <si>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</si>
  <si>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</si>
  <si>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</si>
  <si>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</si>
  <si>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</si>
  <si>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</si>
  <si>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</si>
  <si>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</si>
  <si>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</si>
  <si>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</si>
  <si>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</si>
  <si>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</si>
  <si>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</si>
  <si>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</si>
  <si>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</si>
  <si>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</si>
  <si>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</si>
  <si>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</si>
  <si>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</si>
  <si>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</si>
  <si>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</si>
  <si>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</si>
  <si>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</si>
  <si>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</si>
  <si>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</si>
  <si>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</si>
  <si>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</si>
  <si>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</si>
  <si>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</si>
  <si>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</si>
  <si>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</si>
  <si>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</si>
  <si>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</si>
  <si>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</si>
  <si>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</si>
  <si>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</si>
  <si>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</si>
  <si>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</si>
  <si>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</si>
  <si>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</si>
  <si>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</si>
  <si>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</si>
  <si>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</si>
  <si>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</si>
  <si>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</si>
  <si>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</si>
  <si>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</si>
  <si>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</si>
  <si>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</si>
  <si>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</si>
  <si>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</si>
  <si>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</si>
  <si>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</si>
  <si>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</si>
  <si>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</si>
  <si>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</si>
  <si>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</si>
  <si>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</si>
  <si>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</si>
  <si>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</si>
  <si>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</si>
  <si>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</si>
  <si>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</si>
  <si>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</si>
  <si>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</si>
  <si>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</si>
  <si>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</si>
  <si>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</si>
  <si>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</si>
  <si>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</si>
  <si>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</si>
  <si>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</si>
  <si>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</si>
  <si>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</si>
  <si>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</si>
  <si>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</si>
  <si>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</si>
  <si>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</si>
  <si>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</si>
  <si>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</si>
  <si>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</si>
  <si>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</si>
  <si>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</si>
  <si>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</si>
  <si>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</si>
  <si>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</si>
  <si>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</si>
  <si>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</si>
  <si>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</si>
  <si>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</si>
  <si>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</si>
  <si>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</si>
  <si>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</si>
  <si>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</si>
  <si>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</si>
  <si>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</si>
  <si>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</si>
  <si>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</si>
  <si>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</si>
  <si>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</si>
  <si>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</si>
  <si>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</si>
  <si>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</si>
  <si>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</si>
  <si>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</si>
  <si>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</si>
  <si>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</si>
  <si>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</si>
  <si>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</si>
  <si>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</si>
  <si>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</si>
  <si>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</si>
  <si>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</si>
  <si>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</si>
  <si>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</si>
  <si>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</si>
  <si>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</si>
  <si>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</si>
  <si>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</si>
  <si>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</si>
  <si>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</si>
  <si>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</si>
  <si>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</si>
  <si>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</si>
  <si>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</si>
  <si>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</si>
  <si>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</si>
  <si>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</si>
  <si>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</si>
  <si>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</si>
  <si>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</si>
  <si>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</si>
  <si>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</si>
  <si>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</si>
  <si>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</si>
  <si>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</si>
  <si>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</si>
  <si>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</si>
  <si>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</si>
  <si>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</si>
  <si>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</si>
  <si>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</si>
  <si>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</si>
  <si>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</si>
  <si>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</si>
  <si>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</si>
  <si>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</si>
  <si>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</si>
  <si>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</si>
  <si>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</si>
  <si>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</si>
  <si>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</si>
  <si>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</si>
  <si>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</si>
  <si>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</si>
  <si>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</si>
  <si>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</si>
  <si>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</si>
  <si>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</si>
  <si>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</si>
  <si>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</si>
  <si>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</si>
  <si>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</si>
  <si>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</si>
  <si>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</si>
  <si>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</si>
  <si>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</si>
  <si>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</si>
  <si>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</si>
  <si>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</si>
  <si>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</si>
  <si>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</si>
  <si>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</si>
  <si>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</si>
  <si>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</si>
  <si>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</si>
  <si>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</si>
  <si>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</si>
  <si>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</si>
  <si>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</si>
  <si>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</si>
  <si>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</si>
  <si>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</si>
  <si>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</si>
  <si>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</si>
  <si>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</si>
  <si>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</si>
  <si>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</si>
  <si>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</si>
  <si>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</si>
  <si>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</si>
  <si>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</si>
  <si>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</si>
  <si>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</si>
  <si>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</si>
  <si>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</si>
  <si>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</si>
  <si>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</si>
  <si>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</si>
  <si>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</si>
  <si>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</si>
  <si>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</si>
  <si>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</si>
  <si>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</si>
  <si>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</si>
  <si>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</si>
  <si>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</si>
  <si>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</si>
  <si>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</si>
  <si>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</si>
  <si>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</si>
  <si>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</si>
  <si>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</si>
  <si>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</si>
  <si>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</si>
  <si>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</si>
  <si>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</si>
  <si>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</si>
  <si>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</si>
  <si>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</si>
  <si>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</si>
  <si>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</si>
  <si>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</si>
  <si>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</si>
  <si>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</si>
  <si>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</si>
  <si>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</si>
  <si>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</si>
  <si>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</si>
  <si>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</si>
  <si>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</si>
  <si>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</si>
  <si>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</si>
  <si>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</si>
  <si>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</si>
  <si>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</si>
  <si>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</si>
  <si>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</si>
  <si>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</si>
  <si>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</si>
  <si>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</si>
  <si>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</si>
  <si>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</si>
  <si>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</si>
  <si>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</si>
  <si>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</si>
  <si>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</si>
  <si>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</si>
  <si>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</si>
  <si>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</si>
  <si>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</si>
  <si>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</si>
  <si>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</si>
  <si>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</si>
  <si>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</si>
  <si>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</si>
  <si>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</si>
  <si>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</si>
  <si>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</si>
  <si>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</si>
  <si>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</si>
  <si>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</si>
  <si>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</si>
  <si>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</si>
  <si>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</si>
  <si>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</si>
  <si>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</si>
  <si>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</si>
  <si>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</si>
  <si>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</si>
  <si>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</si>
  <si>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</si>
  <si>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</si>
  <si>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</si>
  <si>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</si>
  <si>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</si>
  <si>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</si>
  <si>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</si>
  <si>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</si>
  <si>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</si>
  <si>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</si>
  <si>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</si>
  <si>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</si>
  <si>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</si>
  <si>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</si>
  <si>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</si>
  <si>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</si>
  <si>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</si>
  <si>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</si>
  <si>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</si>
  <si>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</si>
  <si>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</si>
  <si>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</si>
  <si>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</si>
  <si>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</si>
  <si>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</si>
  <si>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</si>
  <si>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</si>
  <si>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</si>
  <si>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</si>
  <si>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</si>
  <si>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</si>
  <si>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</si>
  <si>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</si>
  <si>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</si>
  <si>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</si>
  <si>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</si>
  <si>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</si>
  <si>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</si>
  <si>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</si>
  <si>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</si>
  <si>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</si>
  <si>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</si>
  <si>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</si>
  <si>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</si>
  <si>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</si>
  <si>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</si>
  <si>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</si>
  <si>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</si>
  <si>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</si>
  <si>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</si>
  <si>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</si>
  <si>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</si>
  <si>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</si>
  <si>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</si>
  <si>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</si>
  <si>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</si>
  <si>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</si>
  <si>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</si>
  <si>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</si>
  <si>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</si>
  <si>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</si>
  <si>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</si>
  <si>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</si>
  <si>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</si>
  <si>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</si>
  <si>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</si>
  <si>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</si>
  <si>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</si>
  <si>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</si>
  <si>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</si>
  <si>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</si>
  <si>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</si>
  <si>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</si>
  <si>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</si>
  <si>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</si>
  <si>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</si>
  <si>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</si>
  <si>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</si>
  <si>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</si>
  <si>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</si>
  <si>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</si>
  <si>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</si>
  <si>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</si>
  <si>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</si>
  <si>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</si>
  <si>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</si>
  <si>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</si>
  <si>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</si>
  <si>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</si>
  <si>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</si>
  <si>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</si>
  <si>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</si>
  <si>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</si>
  <si>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</si>
  <si>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</si>
  <si>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</si>
  <si>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</si>
  <si>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</si>
  <si>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</si>
  <si>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</si>
  <si>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</si>
  <si>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</si>
  <si>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</si>
  <si>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</si>
  <si>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</si>
  <si>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</si>
  <si>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</si>
  <si>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</si>
  <si>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</si>
  <si>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</si>
  <si>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</si>
  <si>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</si>
  <si>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</si>
  <si>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</si>
  <si>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</si>
  <si>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</si>
  <si>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</si>
  <si>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</si>
  <si>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</si>
  <si>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</si>
  <si>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</si>
  <si>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</si>
  <si>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</si>
  <si>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</si>
  <si>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</si>
  <si>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</si>
  <si>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</si>
  <si>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</si>
  <si>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</si>
  <si>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</si>
  <si>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</si>
  <si>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</si>
  <si>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</si>
  <si>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</si>
  <si>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</si>
  <si>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</si>
  <si>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</si>
  <si>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</si>
  <si>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</si>
  <si>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</si>
  <si>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</si>
  <si>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</si>
  <si>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</si>
  <si>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</si>
  <si>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</si>
  <si>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</si>
  <si>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</si>
  <si>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</si>
  <si>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</si>
  <si>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</si>
  <si>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</si>
  <si>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</si>
  <si>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</si>
  <si>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</si>
  <si>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</si>
  <si>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</si>
  <si>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</si>
  <si>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</si>
  <si>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</si>
  <si>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</si>
  <si>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</si>
  <si>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</si>
  <si>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</si>
  <si>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</si>
  <si>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</si>
  <si>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</si>
  <si>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</si>
  <si>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</si>
  <si>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</si>
  <si>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</si>
  <si>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</si>
  <si>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</si>
  <si>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</si>
  <si>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</si>
  <si>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</si>
  <si>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</si>
  <si>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</si>
  <si>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</si>
  <si>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</si>
  <si>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</si>
  <si>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</si>
  <si>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</si>
  <si>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</si>
  <si>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</si>
  <si>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</si>
  <si>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</si>
  <si>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</si>
  <si>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</si>
  <si>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</si>
  <si>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</si>
  <si>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</si>
  <si>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</si>
  <si>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</si>
  <si>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</si>
  <si>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</si>
  <si>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</si>
  <si>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</si>
  <si>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</si>
  <si>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</si>
  <si>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</si>
  <si>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</si>
  <si>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</si>
  <si>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</si>
  <si>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</si>
  <si>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</si>
  <si>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</si>
  <si>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</si>
  <si>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</si>
  <si>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</si>
  <si>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</si>
  <si>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</si>
  <si>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</si>
  <si>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</si>
  <si>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</si>
  <si>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</si>
  <si>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</si>
  <si>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</si>
  <si>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</si>
  <si>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</si>
  <si>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</si>
  <si>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</si>
  <si>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</si>
  <si>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</si>
  <si>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</si>
  <si>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</si>
  <si>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</si>
  <si>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</si>
  <si>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</si>
  <si>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</si>
  <si>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</si>
  <si>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</si>
  <si>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</si>
  <si>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</si>
  <si>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</si>
  <si>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</si>
  <si>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</si>
  <si>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</si>
  <si>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</si>
  <si>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</si>
  <si>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</si>
  <si>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</si>
  <si>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</si>
  <si>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</si>
  <si>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</si>
  <si>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</si>
  <si>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</si>
  <si>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</si>
  <si>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</si>
  <si>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</si>
  <si>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</si>
  <si>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</si>
  <si>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</si>
  <si>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</si>
  <si>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</si>
  <si>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</si>
  <si>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</si>
  <si>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</si>
  <si>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</si>
  <si>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</si>
  <si>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</si>
  <si>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</si>
  <si>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</si>
  <si>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</si>
  <si>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</si>
  <si>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</si>
  <si>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</si>
  <si>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</si>
  <si>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</si>
  <si>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</si>
  <si>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</si>
  <si>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</si>
  <si>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</si>
  <si>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</si>
  <si>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</si>
  <si>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</si>
  <si>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</si>
  <si>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</si>
  <si>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</si>
  <si>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</si>
  <si>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</si>
  <si>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</si>
  <si>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</si>
  <si>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</si>
  <si>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</si>
  <si>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</si>
  <si>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</si>
  <si>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</si>
  <si>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</si>
  <si>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</si>
  <si>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</si>
  <si>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</si>
  <si>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</si>
  <si>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</si>
  <si>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</si>
  <si>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</si>
  <si>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</si>
  <si>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</si>
  <si>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</si>
  <si>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</si>
  <si>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</si>
  <si>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</si>
  <si>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</si>
  <si>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</si>
  <si>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</si>
  <si>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</si>
  <si>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</si>
  <si>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</si>
  <si>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</si>
  <si>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</si>
  <si>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</si>
  <si>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</si>
  <si>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</si>
  <si>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</si>
  <si>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</si>
  <si>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</si>
  <si>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</si>
  <si>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</si>
  <si>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</si>
  <si>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</si>
  <si>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</si>
  <si>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</si>
  <si>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</si>
  <si>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</si>
  <si>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</si>
  <si>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</si>
  <si>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</si>
  <si>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</si>
  <si>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</si>
  <si>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</si>
  <si>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</si>
  <si>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</si>
  <si>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</si>
  <si>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</si>
  <si>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</si>
  <si>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</si>
  <si>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</si>
  <si>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</si>
  <si>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</si>
  <si>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</si>
  <si>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</si>
  <si>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</si>
  <si>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</si>
  <si>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</si>
  <si>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</si>
  <si>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</si>
  <si>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</si>
  <si>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</si>
  <si>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</si>
  <si>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</si>
  <si>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</si>
  <si>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</si>
  <si>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</si>
  <si>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</si>
  <si>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</si>
  <si>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</si>
  <si>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</si>
  <si>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</si>
  <si>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</si>
  <si>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</si>
  <si>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</si>
  <si>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</si>
  <si>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</si>
  <si>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</si>
  <si>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</si>
  <si>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</si>
  <si>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</si>
  <si>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</si>
  <si>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</si>
  <si>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</si>
  <si>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</si>
  <si>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</si>
  <si>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</si>
  <si>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</si>
  <si>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</si>
  <si>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</si>
  <si>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</si>
  <si>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</si>
  <si>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</si>
  <si>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</si>
  <si>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</si>
  <si>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</si>
  <si>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</si>
  <si>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</si>
  <si>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</si>
  <si>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</si>
  <si>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</si>
  <si>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</si>
  <si>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</si>
  <si>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</si>
  <si>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</si>
  <si>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</si>
  <si>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</si>
  <si>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</si>
  <si>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</si>
  <si>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</si>
  <si>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</si>
  <si>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</si>
  <si>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</si>
  <si>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</si>
  <si>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</si>
  <si>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</si>
  <si>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</si>
  <si>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</si>
  <si>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</si>
  <si>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</si>
  <si>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</si>
  <si>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</si>
  <si>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</si>
  <si>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</si>
  <si>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</si>
  <si>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</si>
  <si>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</si>
  <si>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</si>
  <si>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</si>
  <si>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</si>
  <si>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</si>
  <si>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</si>
  <si>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</si>
  <si>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</si>
  <si>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</si>
  <si>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</si>
  <si>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</si>
  <si>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</si>
  <si>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</si>
  <si>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</si>
  <si>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</si>
  <si>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</si>
  <si>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</si>
  <si>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</si>
  <si>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</si>
  <si>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</si>
  <si>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</si>
  <si>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</si>
  <si>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</si>
  <si>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</si>
  <si>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</si>
  <si>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</si>
  <si>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</si>
  <si>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</si>
  <si>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</si>
  <si>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</si>
  <si>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</si>
  <si>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</si>
  <si>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</si>
  <si>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</si>
  <si>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</si>
  <si>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</si>
  <si>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</si>
  <si>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</si>
  <si>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</si>
  <si>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</si>
  <si>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</si>
  <si>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</si>
  <si>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</si>
  <si>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</si>
  <si>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</si>
  <si>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</si>
  <si>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</si>
  <si>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</si>
  <si>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</si>
  <si>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</si>
  <si>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</si>
  <si>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</si>
  <si>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</si>
  <si>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</si>
  <si>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</si>
  <si>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</si>
  <si>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</si>
  <si>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</si>
  <si>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</si>
  <si>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</si>
  <si>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</si>
  <si>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</si>
  <si>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</si>
  <si>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</si>
  <si>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</si>
  <si>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</si>
  <si>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</si>
  <si>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</si>
  <si>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</si>
  <si>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</si>
  <si>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</si>
  <si>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</si>
  <si>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</si>
  <si>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</si>
  <si>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</si>
  <si>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</si>
  <si>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</si>
  <si>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</si>
  <si>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</si>
  <si>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</si>
  <si>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</si>
  <si>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</si>
  <si>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</si>
  <si>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</si>
  <si>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</si>
  <si>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</si>
  <si>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</si>
  <si>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</si>
  <si>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</si>
  <si>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</si>
  <si>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</si>
  <si>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Goal</t>
  </si>
  <si>
    <t>Pledged</t>
  </si>
  <si>
    <t>Backers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</si>
  <si>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</si>
  <si>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</si>
  <si>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</si>
  <si>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</si>
  <si>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</si>
  <si>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</si>
  <si>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</si>
  <si>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</si>
  <si>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</si>
  <si>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</si>
  <si>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</si>
  <si>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</si>
  <si>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</si>
  <si>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</si>
  <si>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</si>
  <si>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</si>
  <si>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</si>
  <si>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</si>
  <si>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</si>
  <si>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</si>
  <si>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Standard Deviation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</si>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</sst>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vertical="center"/>
    </xf>
    <xf numFmtId="0" fontId="1" fillId="0" borderId="0" xfId="0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/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[Sonia Ijebor kickstarter analysis 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B-944C-A200-6A8553B19C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FF-6945-B9DC-B057084FC3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DFF-6945-B9DC-B057084FC3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FF-6945-B9DC-B057084F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2619104"/>
        <c:axId val="251727520"/>
      </c:barChart>
      <c:catAx>
        <c:axId val="252619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7520"/>
        <c:crosses val="autoZero"/>
        <c:auto val="1"/>
        <c:lblAlgn val="ctr"/>
        <c:lblOffset val="100"/>
        <c:noMultiLvlLbl val="0"/>
      </c:catAx>
      <c:valAx>
        <c:axId val="25172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[Sonia Ijebor kickstarter analysis 2.xlsx]Outcomes Based on Launch Date!PivotTable1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6-0646-9402-80AD8A74E47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5-4D48-A209-F916B70BEBF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5-4D48-A209-F916B70BEBF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5-4D48-A209-F916B70B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73439"/>
        <c:axId val="405775119"/>
      </c:lineChart>
      <c:catAx>
        <c:axId val="40577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5119"/>
        <c:crosses val="autoZero"/>
        <c:auto val="1"/>
        <c:lblAlgn val="ctr"/>
        <c:lblOffset val="100"/>
        <c:noMultiLvlLbl val="0"/>
      </c:catAx>
      <c:valAx>
        <c:axId val="40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[Sonia Ijebor kickstarter analysis 2.xlsx]Subcategory Statistics!PivotTable4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198620882448851E-2"/>
          <c:y val="5.0925925925925923E-2"/>
          <c:w val="0.7046277314448120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1-8A46-B8EA-2377280854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F-9D4C-9BAF-1BA5E099C5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F-9D4C-9BAF-1BA5E099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719711"/>
        <c:axId val="1901197807"/>
      </c:barChart>
      <c:catAx>
        <c:axId val="190171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97807"/>
        <c:crosses val="autoZero"/>
        <c:auto val="1"/>
        <c:lblAlgn val="ctr"/>
        <c:lblOffset val="100"/>
        <c:noMultiLvlLbl val="0"/>
      </c:catAx>
      <c:valAx>
        <c:axId val="19011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71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7231E83-40A4-F843-AB6E-093C4A6272D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5A5E39-A09C-6346-A531-97D50854120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2634656-CAEA-9A4F-BC99-F5F361C14CE7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25400</xdr:rowOff>
    </xdr:from>
    <xdr:to>
      <xdr:col>13</xdr:col>
      <xdr:colOff>12700</xdr:colOff>
      <xdr:row>26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5C4BD-5401-4D4B-BEC7-54719C34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0</xdr:rowOff>
    </xdr:from>
    <xdr:to>
      <xdr:col>12</xdr:col>
      <xdr:colOff>254000</xdr:colOff>
      <xdr:row>17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CF103-03BF-0244-A674-2D9F76A33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733F27F-ED70-284E-91DD-5B135CBCAB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5FF266-A41F-A14B-BD40-9DC89A73319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12700</xdr:rowOff>
    </xdr:from>
    <xdr:to>
      <xdr:col>11</xdr:col>
      <xdr:colOff>114300</xdr:colOff>
      <xdr:row>15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7BF27-8AC7-6346-AE43-3E0C693AC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2.779452314811" createdVersion="6" refreshedVersion="6" minRefreshableVersion="3" recordCount="4115" xr:uid="{89CD29D7-F9EE-994D-B9FF-0D3A3EC0E85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8.367203125003" createdVersion="6" refreshedVersion="6" minRefreshableVersion="3" recordCount="4115" xr:uid="{8D83A27F-9FD2-2340-AE62-27D5F56A5D1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21535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63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54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800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495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1182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027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25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191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57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820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317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699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348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126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788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2791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387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1460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95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75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260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11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382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207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53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1015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402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945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48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526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720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355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3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294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11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705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36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47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13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21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1678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399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161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20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10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53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305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51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75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147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28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109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456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1360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08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48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25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248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18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20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234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156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57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1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3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05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37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21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10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82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304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212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141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2647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106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52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103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1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436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00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32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56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201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32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144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857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54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92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166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01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6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85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118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214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3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199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42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111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04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10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5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0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38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04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75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00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226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370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246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94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65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110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98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452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133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02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45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30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2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353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109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3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7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20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20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117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4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16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9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23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8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113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281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16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1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0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23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14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08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537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79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133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3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0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3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28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02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254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10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68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25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19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9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65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493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196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01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8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19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473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135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63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23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102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15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70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01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13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802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79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12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2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7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43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22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107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8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1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05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4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1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20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116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50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203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40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183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322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100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819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4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107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1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66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404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132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786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112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270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326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111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55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01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9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253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107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24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03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18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35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177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01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5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100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85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39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0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5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226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34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421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39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20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11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33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04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32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10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8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3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408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141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267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29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128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06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3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265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127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06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41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10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25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36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10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309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205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30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102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2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303833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202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101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212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20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101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26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04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23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300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25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12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1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8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7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83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288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103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15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00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28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18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13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704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351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117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5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120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1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2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36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09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8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57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06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7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3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29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10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31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74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59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03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29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46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103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21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10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254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1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5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1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5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10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0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496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25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72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11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06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6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243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16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484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127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11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02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18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58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10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2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0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319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115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412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2260300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101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12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0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1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48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1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63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110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22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46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04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9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20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08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24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80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0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7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1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43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107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4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6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28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10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4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38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06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14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82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111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57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09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4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02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13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0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53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42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7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40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559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10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26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39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104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93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38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101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3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26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377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186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01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4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3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24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09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2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0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39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278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24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179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23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05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35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11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70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25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117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00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16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04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16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45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82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08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72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07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4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70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6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74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140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02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1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04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10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0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8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295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108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8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7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14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5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06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63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40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105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524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10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1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5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57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05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57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12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04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56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04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55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72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03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54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19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02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61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305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1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302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101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9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537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113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4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7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14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1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44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1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28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11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283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12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28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47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11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347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5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114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71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27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109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36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5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27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135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5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05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3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9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44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102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11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4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05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1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9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262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01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4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3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04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12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0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21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128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26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120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7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06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253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10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0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7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31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497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12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03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2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246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102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2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01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22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10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0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2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0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7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50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0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24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00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2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4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2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40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119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3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11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47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00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235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1174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8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117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55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37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16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4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116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44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15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54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00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15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6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115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134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1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4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14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26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315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119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287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113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50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12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28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112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29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1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05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28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1462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10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39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542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2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108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80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08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22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107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2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26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07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42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214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126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0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265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106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352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106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0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49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30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04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7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0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2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204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14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28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36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02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202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155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336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101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0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67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33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100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2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12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00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4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123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15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30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0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0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58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26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24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0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105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89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52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11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25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04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252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103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930250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18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0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15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0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02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1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26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104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36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113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2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110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5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8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48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176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03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4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75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17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03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5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10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74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03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16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7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0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35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108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07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7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9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107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4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06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1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282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105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68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04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66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2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138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332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111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65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2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103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9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36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10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327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10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63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25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13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0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2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1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1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8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1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9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2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101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80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115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0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0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267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100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7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0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7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14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3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3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20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113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3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232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101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39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104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56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780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2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104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9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11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0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10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03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2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70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28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0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9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26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302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75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50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108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0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7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20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10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248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5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148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24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48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05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29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105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978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29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146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3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44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3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03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60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102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10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43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1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0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4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0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2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17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506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100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4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35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11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71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34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1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68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13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12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39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67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134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1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23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02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25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121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14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3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2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3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01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2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09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18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43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102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0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3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0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8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6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28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4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2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106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2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42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126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39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104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56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25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04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83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0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20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106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55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24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06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2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26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15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22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2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102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22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202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6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12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0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2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0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9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503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121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00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2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00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2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0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2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0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2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24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10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2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4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1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6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48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49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12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08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2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106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1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9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16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05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2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9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14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21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11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37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113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42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03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0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1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02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9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0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12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0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60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12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279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111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25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111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20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1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0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1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22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11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0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1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0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37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10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0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37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09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36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35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156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27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109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32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109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5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271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155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20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08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31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1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90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108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3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0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7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60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07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2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0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2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17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16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3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06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32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06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1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7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2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105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31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0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4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16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2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104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3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29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03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2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28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02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54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27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254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508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101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12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12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3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101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26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01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26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8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20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14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1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100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96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33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10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20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11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3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320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107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20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14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20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23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3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117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34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212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7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104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55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03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55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31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4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31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107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53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0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30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101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30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03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1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14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7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00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13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00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1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00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13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00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3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111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27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1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6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10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03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10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47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26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10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878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21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146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24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0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2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7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22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127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3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68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0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4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107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22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07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6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42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0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384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121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05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22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105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19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3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60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119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66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04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38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04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3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76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39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137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03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29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102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36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0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203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4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10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8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3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19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08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15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6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15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00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15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00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33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00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5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0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7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0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36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114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7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32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0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7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1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3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95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78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11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3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110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385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1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5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26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5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103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26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0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14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25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07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24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07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23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247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3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123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05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8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21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04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2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0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2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5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103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19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28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19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118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0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7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10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0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53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0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1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00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233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40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1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08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3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7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116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7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05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34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11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22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8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6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114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62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106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3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05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70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1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3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6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22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11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0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35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12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0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1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0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12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0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0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1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33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111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7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100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18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66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132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8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1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09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2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9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5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8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29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08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47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0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6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1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00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7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40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5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107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6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2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4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106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13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2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127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06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5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21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105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1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05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4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3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26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125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4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0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6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03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55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03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19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03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2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5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02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2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3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102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9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2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2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0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6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108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25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101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2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8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1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5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00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2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53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00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8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60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1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2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5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37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12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5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9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30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102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18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0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17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4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95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07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293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10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8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45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2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19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2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339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128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9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287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11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43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10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4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3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189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14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23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4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03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4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112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40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12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23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140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43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110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0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23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110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44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09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5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9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10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8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08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42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10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5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101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28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0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34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07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3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107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408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106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32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46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03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75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0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74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05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30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04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52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3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104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73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06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4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3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215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17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28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03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2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28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02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7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02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28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02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3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46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102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2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8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51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10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6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20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10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7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36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105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1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26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00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2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00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5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00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67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00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3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6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8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2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41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1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3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1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4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12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0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0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6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48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119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08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19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58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3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10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3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9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2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14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07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31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17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42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117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56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0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1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4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11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0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5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7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460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11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46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23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15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14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4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15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1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3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5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12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24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1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45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148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1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26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00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1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137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34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220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11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4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15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4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0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44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0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20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10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0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34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07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43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07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43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0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7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07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6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0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1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49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11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106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0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105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40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05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05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300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107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5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4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16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0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73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04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15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0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21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8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59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207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103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5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137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03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205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13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03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2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20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102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4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02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0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26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00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33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40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10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33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00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33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00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33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40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7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131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8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11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3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08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55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4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11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2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0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9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6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188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5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25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6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12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87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10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2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10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10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86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307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11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4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22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6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102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5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22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9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121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00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7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100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12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19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6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36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1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18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0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18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4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44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10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18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35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293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2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50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4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11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44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15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14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171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4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100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3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2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4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16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4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02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1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21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109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1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67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11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4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110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8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10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03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5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109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5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108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6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08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61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03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6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8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119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07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6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79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16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05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1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31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26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39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46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105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30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0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30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04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312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104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21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104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1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0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129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7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54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02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256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102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53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3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10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20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102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30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101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16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0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2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5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00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25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00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3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0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25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0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5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3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15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98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37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42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2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4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1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46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8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145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20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8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956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0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102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26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37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15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2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26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8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117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4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3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100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7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85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1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38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5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37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458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114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05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0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71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14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2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109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36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70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2702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68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135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4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12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34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9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3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9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116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33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06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3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7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2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05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44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131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7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1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6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100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6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04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6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9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123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43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41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17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28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36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128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7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212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127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80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05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26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05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14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2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10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0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56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04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5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14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02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75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4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16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2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80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124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20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24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100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4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00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33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20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7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00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2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239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11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30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10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18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3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8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39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11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65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2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17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4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115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46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115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6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115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38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119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52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1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1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0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1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2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38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10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8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1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06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223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171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1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4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111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22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16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5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1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10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22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10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218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109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8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66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08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3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108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80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0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215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4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223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107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18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213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13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2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106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7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18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50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10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32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21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350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105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1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263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10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5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39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04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2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4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130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15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04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3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29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3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10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03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14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0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6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1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202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67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1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2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1254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00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4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00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25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33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00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25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00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0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2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106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3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2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1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29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647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138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19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10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116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08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84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22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5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6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2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34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6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48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10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8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181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00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13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20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3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2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15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11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9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6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148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885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1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4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18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19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5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219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10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28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13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156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68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1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34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9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21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113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00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2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105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5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6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24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330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118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16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37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02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48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33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16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16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27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101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7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20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134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27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133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6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8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266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1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0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4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53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158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06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4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30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04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22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100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7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116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27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22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117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52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2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101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5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2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75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12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30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149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2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3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29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4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10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37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14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7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104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2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103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20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6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119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57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11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30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28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11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0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25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0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39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3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5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137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13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70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3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45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6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135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27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1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9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133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37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26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14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3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7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11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30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27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16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31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128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3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2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18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2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27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0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25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181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27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40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26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7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3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21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1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124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03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48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124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0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6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122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0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12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121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24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0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10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6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100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2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3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299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38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169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08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4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0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2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1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67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2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10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1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4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228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9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113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28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2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1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124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59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85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28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11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0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5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110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82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56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21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109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27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5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108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7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6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11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06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05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7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0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104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3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104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3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104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3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17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5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20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14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0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00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43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9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10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7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6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2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10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108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3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64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12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49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0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116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53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31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2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3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184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8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30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2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38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11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8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7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9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110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22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1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09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4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1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08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57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129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43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34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2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9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106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5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0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10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24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38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210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8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4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104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7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117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24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136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8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33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4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133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3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10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6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1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2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5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2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9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5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127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58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1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9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25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0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6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125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4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150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24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3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7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1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2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103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8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01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2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70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10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4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140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6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38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6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113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8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1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1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11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4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7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5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160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3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106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10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103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0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1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03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0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2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3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10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24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1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3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5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10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2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3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6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24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9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1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29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86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14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3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1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7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1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0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9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11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4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139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3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13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5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6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18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0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7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3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10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04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3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1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52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33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0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52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0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34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10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3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5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1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3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2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10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5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3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2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3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110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3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5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47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1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2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5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6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12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04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2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4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1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53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0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6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11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23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2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38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4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0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4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7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11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3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7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1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4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1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7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21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3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103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0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41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1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2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13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7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1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2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1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0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2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3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1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3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1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5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2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130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1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9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3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1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4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3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40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7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12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3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18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18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4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1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12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34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11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20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41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1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2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3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155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0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5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0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2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1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4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38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2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8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3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21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8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8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4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0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1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7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28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7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5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1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4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7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5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3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26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3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65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9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12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0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1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0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6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5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4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1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124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0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22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48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29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171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0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1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2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5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3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1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2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10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2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3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1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2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1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4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0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1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0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424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1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0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2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11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0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1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2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1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44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2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13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2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1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3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4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5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8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4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3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1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2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1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1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2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2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17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2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6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3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4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3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9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1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1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29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1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0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1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3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8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3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1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3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1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8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32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11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8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1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2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3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1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5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4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7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14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3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1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0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14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35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14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2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1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2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0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650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9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160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0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1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8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3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9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1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6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2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1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2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1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0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6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0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3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1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3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1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0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9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0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5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3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3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1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5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1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2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1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3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5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1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5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2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2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1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8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1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2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3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1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4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4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3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1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1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2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1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1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4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1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0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1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1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1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0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2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1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2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3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0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1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1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2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1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6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116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0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1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2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1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1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13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1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2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1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3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1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3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1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2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5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1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1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1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1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1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1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4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13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2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1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1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3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2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2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10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10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3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1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1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0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1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10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2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1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1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20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1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5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1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1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1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1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1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1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1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1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3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2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2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e v="#DIV/0!"/>
    <e v="#DIV/0!"/>
    <x v="6"/>
    <x v="11"/>
  </r>
  <r>
    <m/>
    <m/>
    <m/>
    <m/>
    <m/>
    <x v="4"/>
    <x v="21"/>
    <m/>
    <m/>
    <m/>
    <m/>
    <m/>
    <m/>
    <x v="41"/>
    <e v="#DIV/0!"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1535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63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54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800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495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182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25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91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57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20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17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699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48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26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88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91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87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460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95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75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60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1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382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07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53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015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402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945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48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26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720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355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94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05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36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47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13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21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678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99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61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0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02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53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05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51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75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47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285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09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456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360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08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48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25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8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8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20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34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56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7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1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05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37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217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0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82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304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12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41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2647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6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2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03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1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436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00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32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56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201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320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44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857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54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92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66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1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6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85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14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3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99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42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11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4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10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5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02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381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04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75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00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26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370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46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94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5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10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98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452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33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2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45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30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353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09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3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72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20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7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4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6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9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3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8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13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81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60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1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23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14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08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537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79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33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6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3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28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2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54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02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68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25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19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9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65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493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96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01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8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19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473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35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63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3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02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5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70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01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13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02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9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12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27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7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43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22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07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05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13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20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16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50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3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0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83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322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0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819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07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14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62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04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32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86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12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27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26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11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55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01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9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53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07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24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03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18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35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77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01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59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00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85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39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02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5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226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34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421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9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0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11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33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4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32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10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3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408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41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267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29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28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06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3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65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27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06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1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10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5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36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3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09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5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30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02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2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303833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202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01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12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0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01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26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04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23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300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5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2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3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288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03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15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0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8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13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70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51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117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56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20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1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2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36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09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3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8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57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06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32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9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05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1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05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74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59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3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29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46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03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1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0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54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5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01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96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72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11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06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62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43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6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484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27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19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02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18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585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06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5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0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19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15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412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260300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1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2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1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48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12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63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10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4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22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46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4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9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20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8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24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80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0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1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07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4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65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28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05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38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6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4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2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11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57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09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4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02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9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53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42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7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559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0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6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04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93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38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1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3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26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77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86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01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4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24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09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2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0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39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78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24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79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23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05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35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1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70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5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17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0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16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04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16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45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82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08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72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07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4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70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6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74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0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02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11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04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10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95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8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8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14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5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06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3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5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524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0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1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5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57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05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57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12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04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56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04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55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72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03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54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19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5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2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61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305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302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9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37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13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4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45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4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1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28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1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83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2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8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47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1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347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5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14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1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7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09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36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57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27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35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54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5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3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99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44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02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11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47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5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1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9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262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01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4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32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04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12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7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1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28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6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20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7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6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253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0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0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7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31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497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2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3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2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46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1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22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10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2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7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50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0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24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00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4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2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19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3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1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47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00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235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174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17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55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37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16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41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16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44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15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5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15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34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1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46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14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26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315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19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287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13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50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2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280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12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29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1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28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462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10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542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8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80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8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22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7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2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26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07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42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14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6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65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06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352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06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0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5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9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30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4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72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04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46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28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36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02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202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55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36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01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67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33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00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2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00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23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15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0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8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0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58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26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4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0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05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89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2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11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25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04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252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30250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8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0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15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0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2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14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26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04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1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6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13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10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5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8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89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76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03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75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17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3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5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0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74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03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16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73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02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08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7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1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7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07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42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06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282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05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68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04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66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38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332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111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65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4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3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9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36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0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327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0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3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25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13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02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20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1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8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2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01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06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15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7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0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7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0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7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14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32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06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20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13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3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32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1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3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04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6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780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26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04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9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11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3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0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3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70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28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9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26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302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75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50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08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0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7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20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07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248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48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24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8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05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29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5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78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9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46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3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44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7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3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03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60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2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10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43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1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0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4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2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7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506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00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4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1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71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342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68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35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12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9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67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34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11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23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02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5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21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4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3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20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3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01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2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09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18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43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2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0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3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8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28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4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2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6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2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42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26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39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4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56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25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04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83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04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07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6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55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24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6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2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6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5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22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27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02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22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02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6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2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2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9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503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21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0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2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0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2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0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2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4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0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2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4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1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6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48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9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12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08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6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1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94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16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05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2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9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14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2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13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378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13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42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03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1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0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1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02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9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2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60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12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279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11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5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11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20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1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0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1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22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1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1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37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10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37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9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36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5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56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7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09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32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09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5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71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55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20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8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1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0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8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3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2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7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60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7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2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2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7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16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3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6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32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06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1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7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5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31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0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16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4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29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3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28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2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54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27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54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08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2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2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3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01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26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1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6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8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20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4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1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00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96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33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0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1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3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20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07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20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4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0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237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17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34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212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7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04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55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03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55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31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4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31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7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2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53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0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30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1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30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4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74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0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13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0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3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00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3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00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36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11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7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64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10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3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10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47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26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10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78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19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46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7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24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24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7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2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27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3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68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43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07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22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7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42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06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84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21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05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05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19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3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0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19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66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04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38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4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76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39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37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03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9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02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36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2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03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2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3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19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8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15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6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15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00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15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00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33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5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0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7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0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6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4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79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0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2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3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95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78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1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10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85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9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52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6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5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03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26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0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4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25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07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24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7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23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47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3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23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05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5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21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4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3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20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5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03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19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8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19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4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18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7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53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0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1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33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40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1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8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6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7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05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4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22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8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6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4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62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06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3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5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70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1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3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6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22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13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35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12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1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5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12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0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3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1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7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00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18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66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32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8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1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2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9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5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29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08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47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6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1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00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7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0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5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7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2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6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13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27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6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58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1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5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1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05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3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260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25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0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6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3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55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19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03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2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5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2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2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02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9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2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2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6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08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1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25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01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2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8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1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2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53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0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8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60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0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2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37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2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5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9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30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02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18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0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7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4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95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7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93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0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8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45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9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25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39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28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9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87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15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43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10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4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89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14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3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4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3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47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12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40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12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3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40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3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10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0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3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10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44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09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55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9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8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08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2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08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5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1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28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0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34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07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3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7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408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06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2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46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3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75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0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74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5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30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04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52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3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4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73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6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4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15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7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28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3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8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2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7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2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28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2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46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02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2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8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1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0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6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0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0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7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6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05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1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26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25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5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00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67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3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6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8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1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3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11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4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2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6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48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19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19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58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0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3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9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0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4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07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31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7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42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17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56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4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1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0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5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460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46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3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5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14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46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5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14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5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12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24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1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5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48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1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26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00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6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37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4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20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4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15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4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09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44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20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08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0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34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7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3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07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3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7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5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07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6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1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49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7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1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6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5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40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5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5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300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07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5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16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3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04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15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4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1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8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9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207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3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37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03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5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37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3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4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2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4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02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0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0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26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0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33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40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0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33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0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33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0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7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31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8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30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8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55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4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13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28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9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88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57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25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6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25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87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10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2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07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86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307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1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22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6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02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5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22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21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7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00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2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6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5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36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18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0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8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4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44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0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18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35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4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93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50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4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1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4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15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7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14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71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4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00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3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28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6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4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2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1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21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9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7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11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1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7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11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4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10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8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7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10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3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5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5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08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63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35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8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61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3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7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6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8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19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07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79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6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05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1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315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6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393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6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5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30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04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30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04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12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4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1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04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1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9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7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54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2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56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02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53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3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0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0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2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30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01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16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0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2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5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0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25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00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3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0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25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0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5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3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5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98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7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42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9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4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6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8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45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2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8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956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02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4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6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7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15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2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6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8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17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4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3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0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7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85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8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5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37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58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14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05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3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71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14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9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36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70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702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68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35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22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34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9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3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9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6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3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06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33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7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2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05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4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31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5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0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6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4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6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9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23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3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1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7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28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36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8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12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7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80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05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2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5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4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2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04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0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56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4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5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4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02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75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4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6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80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24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0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4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0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4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00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33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20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7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0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2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39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30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08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18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3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8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39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17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5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2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7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4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15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46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15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6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15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38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19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52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1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13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2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02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8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6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23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71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1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4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11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2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6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1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0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22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09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18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9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6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08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3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8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80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15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23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07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18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13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3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6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7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8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0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6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32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1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350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05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1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263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0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5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39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4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2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4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0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15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04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29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3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0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3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14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6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2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0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202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67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20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254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0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4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00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25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33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0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25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0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2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3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106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9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3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2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29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47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38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9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10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16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8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84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22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5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23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4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6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48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01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8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81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00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13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20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5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11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9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6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8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885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4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8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19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5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21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0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8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56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8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4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9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1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13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05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66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4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330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18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37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02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48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3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16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7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101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7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20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34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7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33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6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8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0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3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66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3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58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6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42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30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04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22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00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6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27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2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117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52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01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5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75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2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3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49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7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9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4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10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7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45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7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0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3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20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9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57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1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30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8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1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0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25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39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37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5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37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13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70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45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6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35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7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9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33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37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6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4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30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7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6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1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28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3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3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8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2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27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0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5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1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27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40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26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7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1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8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24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3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24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6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22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0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2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21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24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0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6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00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2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3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299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38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69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8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3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67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05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4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28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9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13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8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2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24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59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5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8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1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0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5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0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82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56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18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09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27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5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08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6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5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7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4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4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2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17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0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4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0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0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43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9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7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4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0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08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3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4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2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49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16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53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31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3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84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8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0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2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8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1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8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7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9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0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2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6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09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4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08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57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29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43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34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8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6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01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24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383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10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8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04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17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24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36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8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33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4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3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3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00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6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1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56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28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9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27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58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9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25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6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25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4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50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4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7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0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2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03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8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01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70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0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4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40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6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38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13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1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4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3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5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7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5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60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6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4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0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03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03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2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00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4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2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5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2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3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6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90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9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6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3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1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7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1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4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39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36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8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0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7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04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52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33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2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0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34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0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3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5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3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5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0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5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3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3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10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5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1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2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6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2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04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4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53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6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1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3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5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38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4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4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1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7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1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7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1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03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1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2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13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2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0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3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3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3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5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2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30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95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3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4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3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0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7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2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8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8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4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2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4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1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0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1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7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3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55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5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2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4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8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2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8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3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21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3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8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8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4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28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7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5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4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7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3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26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3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65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9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2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5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4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5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2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6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48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9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71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2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58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3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23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3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1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4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24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1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44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2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3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3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8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4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3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2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2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7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6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3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4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9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5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29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3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6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8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3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8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32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1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5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7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4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4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5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4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650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9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0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8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9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6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2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6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3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3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3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3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2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5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8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3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4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3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2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3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2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2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5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6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2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3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5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3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5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5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4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3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8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3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2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2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0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2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5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3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2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6"/>
    <s v="plays"/>
    <x v="4113"/>
    <d v="2015-11-29T13:56:44"/>
  </r>
  <r>
    <m/>
    <m/>
    <m/>
    <m/>
    <m/>
    <x v="4"/>
    <m/>
    <m/>
    <m/>
    <m/>
    <m/>
    <m/>
    <m/>
    <m/>
    <e v="#DIV/0!"/>
    <e v="#DIV/0!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F040-99A1-3249-8634-B39285C66CA0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7D1C3-9AA0-4446-AA48-FFA41055B353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2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8A56B-23CE-4641-8B2C-77F8BE671A78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E6A6-0619-BF43-A99A-EF7C67C207FB}">
  <dimension ref="A1:F8"/>
  <sheetViews>
    <sheetView zoomScale="150" workbookViewId="0">
      <selection activeCell="B4" sqref="B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3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3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3" t="s">
        <v>8362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8BD9-8CE5-514D-A751-D6BF1BC0CED4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8.1640625" customWidth="1"/>
    <col min="2" max="2" width="115.83203125" customWidth="1"/>
    <col min="5" max="5" width="14.6640625" customWidth="1"/>
  </cols>
  <sheetData>
    <row r="1" spans="1:6" x14ac:dyDescent="0.2">
      <c r="A1" t="s">
        <v>8367</v>
      </c>
      <c r="B1" t="s">
        <v>4110</v>
      </c>
      <c r="C1" t="s">
        <v>8368</v>
      </c>
      <c r="D1" t="s">
        <v>8369</v>
      </c>
      <c r="E1" t="s">
        <v>8307</v>
      </c>
      <c r="F1" t="s">
        <v>8370</v>
      </c>
    </row>
    <row r="2" spans="1:6" ht="1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 3, FALSE)</f>
        <v>2000</v>
      </c>
      <c r="D2" s="14">
        <f>VLOOKUP(A2, Kickstarter!B:F,  4, FALSE)</f>
        <v>2020</v>
      </c>
      <c r="E2" s="14">
        <f>VLOOKUP(A2,Kickstarter!B:P,15, FALSE)</f>
        <v>51.79</v>
      </c>
      <c r="F2">
        <f>VLOOKUP(A2,Kickstarter!B:L,11, FALSE)</f>
        <v>39</v>
      </c>
    </row>
    <row r="3" spans="1:6" ht="16" x14ac:dyDescent="0.2">
      <c r="A3" t="s">
        <v>3616</v>
      </c>
      <c r="B3" t="str">
        <f>VLOOKUP(A3, Kickstarter!B:C,  2, FALSE)</f>
        <v>The play yet to be described as "A surefire Edinburgh Fringe Festival Cult Hit". Coming to the Underbelly, Edinburgh, 5th-30th August.</v>
      </c>
      <c r="C3" s="14">
        <f>VLOOKUP(A3, Kickstarter!B:E,  3, FALSE)</f>
        <v>2000</v>
      </c>
      <c r="D3" s="14">
        <f>VLOOKUP(A3, Kickstarter!B:F,  4, FALSE)</f>
        <v>2020</v>
      </c>
      <c r="E3">
        <f>VLOOKUP(A3,Kickstarter!B:P,15, FALSE)</f>
        <v>36.07</v>
      </c>
      <c r="F3">
        <f>VLOOKUP(A3,Kickstarter!B:L,11, FALSE)</f>
        <v>56</v>
      </c>
    </row>
    <row r="4" spans="1:6" ht="16" x14ac:dyDescent="0.2">
      <c r="A4" t="s">
        <v>3178</v>
      </c>
      <c r="B4" s="14" t="str">
        <f>VLOOKUP(A4, Kickstarter!B:C,  2, FALSE)</f>
        <v>Cutting Off Kate Bush is a one-woman show written &amp; performed by Lucy Benson-Brown, premiering at the Edinburgh Fringe Festival 2014</v>
      </c>
      <c r="C4" s="14">
        <f>VLOOKUP(A4, Kickstarter!B:E,  3, FALSE)</f>
        <v>1500</v>
      </c>
      <c r="D4" s="14">
        <f>VLOOKUP(A4, Kickstarter!B:F,  4, FALSE)</f>
        <v>2576</v>
      </c>
      <c r="E4">
        <f>VLOOKUP(A4,Kickstarter!B:P,15, FALSE)</f>
        <v>33.03</v>
      </c>
      <c r="F4">
        <f>VLOOKUP(A4,Kickstarter!B:L,11, FALSE)</f>
        <v>78</v>
      </c>
    </row>
    <row r="5" spans="1:6" ht="16" x14ac:dyDescent="0.2">
      <c r="A5" t="s">
        <v>3329</v>
      </c>
      <c r="B5" s="14" t="str">
        <f>VLOOKUP(A5, Kickstarter!B:C,  2, FALSE)</f>
        <v>Jestia and Raedon is a brand new romantic comedy play going to the Edinburgh Fringe Festival this summer.</v>
      </c>
      <c r="C5" s="14">
        <f>VLOOKUP(A5, Kickstarter!B:E,  3, FALSE)</f>
        <v>1000</v>
      </c>
      <c r="D5" s="14">
        <f>VLOOKUP(A5, Kickstarter!B:F,  4, FALSE)</f>
        <v>1168</v>
      </c>
      <c r="E5">
        <f>VLOOKUP(A5,Kickstarter!B:P,15, FALSE)</f>
        <v>44.92</v>
      </c>
      <c r="F5">
        <f>VLOOKUP(A5,Kickstarter!B:L,11, FALSE)</f>
        <v>26</v>
      </c>
    </row>
    <row r="6" spans="1:6" ht="16" x14ac:dyDescent="0.2">
      <c r="A6" t="s">
        <v>3221</v>
      </c>
      <c r="B6" s="14" t="str">
        <f>VLOOKUP(A6, Kickstarter!B:C,  2, FALSE)</f>
        <v>A one-man show about love, loss, and motorways, written &amp; performed by Ben Norris. Help us get to the 2015 Edinburgh Fringe and beyond!</v>
      </c>
      <c r="C6" s="15">
        <f>VLOOKUP(A6, Kickstarter!B:E,  3, FALSE)</f>
        <v>4000</v>
      </c>
      <c r="D6" s="15">
        <f>VLOOKUP(A6, Kickstarter!B:F,  4, FALSE)</f>
        <v>4137</v>
      </c>
      <c r="E6">
        <f>VLOOKUP(A6,Kickstarter!B:P,15,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4C7E-8F80-BA4C-B83A-BF9F61047378}">
  <dimension ref="A1:F17"/>
  <sheetViews>
    <sheetView workbookViewId="0">
      <selection activeCell="B11" sqref="B1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8371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8" t="s">
        <v>8378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8" t="s">
        <v>8379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8" t="s">
        <v>8380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8" t="s">
        <v>8372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8" t="s">
        <v>8381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8" t="s">
        <v>8373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8" t="s">
        <v>8374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8" t="s">
        <v>8375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8" t="s">
        <v>8376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8" t="s">
        <v>8377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8" t="s">
        <v>8382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8" t="s">
        <v>8362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4.1640625" customWidth="1"/>
    <col min="17" max="17" width="41.1640625" customWidth="1"/>
    <col min="18" max="18" width="15.6640625" customWidth="1"/>
    <col min="19" max="19" width="22.1640625" style="17" customWidth="1"/>
    <col min="20" max="20" width="17.6640625" style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idden="1" x14ac:dyDescent="0.2">
      <c r="A2">
        <v>2014</v>
      </c>
      <c r="B2" t="s">
        <v>2015</v>
      </c>
      <c r="C2" t="s">
        <v>6124</v>
      </c>
      <c r="D2">
        <v>30000</v>
      </c>
      <c r="E2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ROUND(E3/D3*100,0)</f>
        <v>21535</v>
      </c>
      <c r="P2">
        <f>ROUND(E2/L2,2)</f>
        <v>88.6</v>
      </c>
      <c r="Q2" s="11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ROUND(E4/D4*100,0)</f>
        <v>263</v>
      </c>
      <c r="P3">
        <f t="shared" ref="P3:P66" si="1">ROUND(E3/L3,2)</f>
        <v>1389.36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543</v>
      </c>
      <c r="P4">
        <f t="shared" si="1"/>
        <v>272.36</v>
      </c>
      <c r="Q4" s="11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800</v>
      </c>
      <c r="P5">
        <f t="shared" si="1"/>
        <v>116.35</v>
      </c>
      <c r="Q5" s="11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495</v>
      </c>
      <c r="P6">
        <f t="shared" si="1"/>
        <v>188.51</v>
      </c>
      <c r="Q6" s="11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1182</v>
      </c>
      <c r="P7">
        <f t="shared" si="1"/>
        <v>173.58</v>
      </c>
      <c r="Q7" s="11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1027</v>
      </c>
      <c r="P8">
        <f t="shared" si="1"/>
        <v>29.19</v>
      </c>
      <c r="Q8" s="11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257</v>
      </c>
      <c r="P9">
        <f t="shared" si="1"/>
        <v>1323.25</v>
      </c>
      <c r="Q9" s="11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191</v>
      </c>
      <c r="P10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157</v>
      </c>
      <c r="P11">
        <f t="shared" si="1"/>
        <v>86.16</v>
      </c>
      <c r="Q11" s="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820</v>
      </c>
      <c r="P12">
        <f t="shared" si="1"/>
        <v>849.67</v>
      </c>
      <c r="Q12" s="11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317</v>
      </c>
      <c r="P13">
        <f t="shared" si="1"/>
        <v>422.02</v>
      </c>
      <c r="Q13" s="11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699</v>
      </c>
      <c r="P14">
        <f t="shared" si="1"/>
        <v>259.25</v>
      </c>
      <c r="Q14" s="11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348</v>
      </c>
      <c r="P15">
        <f t="shared" si="1"/>
        <v>842.11</v>
      </c>
      <c r="Q15" s="11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</v>
      </c>
      <c r="P16">
        <f t="shared" si="1"/>
        <v>511.79</v>
      </c>
      <c r="Q16" s="11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126</v>
      </c>
      <c r="P17">
        <f t="shared" si="1"/>
        <v>223.58</v>
      </c>
      <c r="Q17" s="11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788</v>
      </c>
      <c r="P18">
        <f t="shared" si="1"/>
        <v>64.569999999999993</v>
      </c>
      <c r="Q18" s="11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2791</v>
      </c>
      <c r="P19">
        <f t="shared" si="1"/>
        <v>176.2</v>
      </c>
      <c r="Q19" s="11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387</v>
      </c>
      <c r="P20">
        <f t="shared" si="1"/>
        <v>83.8</v>
      </c>
      <c r="Q20" s="11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1460</v>
      </c>
      <c r="P21">
        <f t="shared" si="1"/>
        <v>593.94000000000005</v>
      </c>
      <c r="Q21" s="1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951</v>
      </c>
      <c r="P22">
        <f t="shared" si="1"/>
        <v>134.36000000000001</v>
      </c>
      <c r="Q22" s="11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975</v>
      </c>
      <c r="P23">
        <f t="shared" si="1"/>
        <v>65.89</v>
      </c>
      <c r="Q23" s="11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260</v>
      </c>
      <c r="P24">
        <f t="shared" si="1"/>
        <v>426.93</v>
      </c>
      <c r="Q24" s="11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115</v>
      </c>
      <c r="P25">
        <f t="shared" si="1"/>
        <v>180.75</v>
      </c>
      <c r="Q25" s="11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382</v>
      </c>
      <c r="P26">
        <f t="shared" si="1"/>
        <v>282.66000000000003</v>
      </c>
      <c r="Q26" s="11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207</v>
      </c>
      <c r="P27">
        <f t="shared" si="1"/>
        <v>128.38999999999999</v>
      </c>
      <c r="Q27" s="11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53</v>
      </c>
      <c r="P28">
        <f t="shared" si="1"/>
        <v>136.63999999999999</v>
      </c>
      <c r="Q28" s="11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1015</v>
      </c>
      <c r="P29">
        <f t="shared" si="1"/>
        <v>2928.93</v>
      </c>
      <c r="Q29" s="11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402</v>
      </c>
      <c r="P30">
        <f t="shared" si="1"/>
        <v>56.97</v>
      </c>
      <c r="Q30" s="11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945</v>
      </c>
      <c r="P31">
        <f t="shared" si="1"/>
        <v>245.02</v>
      </c>
      <c r="Q31" s="1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485</v>
      </c>
      <c r="P32">
        <f t="shared" si="1"/>
        <v>164.8</v>
      </c>
      <c r="Q32" s="11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526</v>
      </c>
      <c r="P33">
        <f t="shared" si="1"/>
        <v>108.97</v>
      </c>
      <c r="Q33" s="11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720</v>
      </c>
      <c r="P34">
        <f t="shared" si="1"/>
        <v>54.88</v>
      </c>
      <c r="Q34" s="11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355</v>
      </c>
      <c r="P35">
        <f t="shared" si="1"/>
        <v>107.82</v>
      </c>
      <c r="Q35" s="11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353</v>
      </c>
      <c r="P36">
        <f t="shared" si="1"/>
        <v>91.21</v>
      </c>
      <c r="Q36" s="11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294</v>
      </c>
      <c r="P37">
        <f t="shared" si="1"/>
        <v>326.29000000000002</v>
      </c>
      <c r="Q37" s="11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114</v>
      </c>
      <c r="P38">
        <f t="shared" si="1"/>
        <v>483.34</v>
      </c>
      <c r="Q38" s="11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1705</v>
      </c>
      <c r="P39">
        <f t="shared" si="1"/>
        <v>161.26</v>
      </c>
      <c r="Q39" s="11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136</v>
      </c>
      <c r="P40">
        <f t="shared" si="1"/>
        <v>68.819999999999993</v>
      </c>
      <c r="Q40" s="11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147</v>
      </c>
      <c r="P41">
        <f t="shared" si="1"/>
        <v>449.26</v>
      </c>
      <c r="Q41" s="1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113</v>
      </c>
      <c r="P42">
        <f t="shared" si="1"/>
        <v>155.24</v>
      </c>
      <c r="Q42" s="11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211</v>
      </c>
      <c r="P43">
        <f t="shared" si="1"/>
        <v>147.16999999999999</v>
      </c>
      <c r="Q43" s="11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1678</v>
      </c>
      <c r="P44">
        <f t="shared" si="1"/>
        <v>262.16000000000003</v>
      </c>
      <c r="Q44" s="11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399</v>
      </c>
      <c r="P45">
        <f t="shared" si="1"/>
        <v>20.47</v>
      </c>
      <c r="Q45" s="11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161</v>
      </c>
      <c r="P46">
        <f t="shared" si="1"/>
        <v>577.28</v>
      </c>
      <c r="Q46" s="11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201</v>
      </c>
      <c r="P47">
        <f t="shared" si="1"/>
        <v>457.39</v>
      </c>
      <c r="Q47" s="11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102</v>
      </c>
      <c r="P48">
        <f t="shared" si="1"/>
        <v>220.74</v>
      </c>
      <c r="Q48" s="11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153</v>
      </c>
      <c r="P49">
        <f t="shared" si="1"/>
        <v>108</v>
      </c>
      <c r="Q49" s="11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305</v>
      </c>
      <c r="P50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51</v>
      </c>
      <c r="P51">
        <f t="shared" si="1"/>
        <v>383.36</v>
      </c>
      <c r="Q51" s="1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75</v>
      </c>
      <c r="P52">
        <f t="shared" si="1"/>
        <v>117.68</v>
      </c>
      <c r="Q52" s="11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147</v>
      </c>
      <c r="P53">
        <f t="shared" si="1"/>
        <v>932.31</v>
      </c>
      <c r="Q53" s="11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285</v>
      </c>
      <c r="P54">
        <f t="shared" si="1"/>
        <v>92.25</v>
      </c>
      <c r="Q54" s="11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109</v>
      </c>
      <c r="P55">
        <f t="shared" si="1"/>
        <v>279.38</v>
      </c>
      <c r="Q55" s="11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456</v>
      </c>
      <c r="P56">
        <f t="shared" si="1"/>
        <v>56.34</v>
      </c>
      <c r="Q56" s="11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1360</v>
      </c>
      <c r="P57">
        <f t="shared" si="1"/>
        <v>52.62</v>
      </c>
      <c r="Q57" s="11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1081</v>
      </c>
      <c r="P58">
        <f t="shared" si="1"/>
        <v>53.87</v>
      </c>
      <c r="Q58" s="11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148</v>
      </c>
      <c r="P59">
        <f t="shared" si="1"/>
        <v>40.07</v>
      </c>
      <c r="Q59" s="11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125</v>
      </c>
      <c r="P60">
        <f t="shared" si="1"/>
        <v>91.83</v>
      </c>
      <c r="Q60" s="11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248</v>
      </c>
      <c r="P61">
        <f t="shared" si="1"/>
        <v>385.04</v>
      </c>
      <c r="Q61" s="1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182</v>
      </c>
      <c r="P62">
        <f t="shared" si="1"/>
        <v>408.98</v>
      </c>
      <c r="Q62" s="11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120</v>
      </c>
      <c r="P63">
        <f t="shared" si="1"/>
        <v>81.75</v>
      </c>
      <c r="Q63" s="11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234</v>
      </c>
      <c r="P64">
        <f t="shared" si="1"/>
        <v>223.1</v>
      </c>
      <c r="Q64" s="11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156</v>
      </c>
      <c r="P65">
        <f t="shared" si="1"/>
        <v>331.1</v>
      </c>
      <c r="Q65" s="11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579</v>
      </c>
      <c r="P66">
        <f t="shared" si="1"/>
        <v>54.75</v>
      </c>
      <c r="Q66" s="11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ROUND(E68/D68*100,0)</f>
        <v>58</v>
      </c>
      <c r="P67">
        <f t="shared" ref="P67:P130" si="5">ROUND(E67/L67,2)</f>
        <v>61.38</v>
      </c>
      <c r="Q67" s="11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115</v>
      </c>
      <c r="P68">
        <f t="shared" si="5"/>
        <v>343.15</v>
      </c>
      <c r="Q68" s="11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113</v>
      </c>
      <c r="P69">
        <f t="shared" si="5"/>
        <v>566.39</v>
      </c>
      <c r="Q69" s="11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1105</v>
      </c>
      <c r="P71">
        <f t="shared" si="5"/>
        <v>89.31</v>
      </c>
      <c r="Q71" s="11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1379</v>
      </c>
      <c r="P72">
        <f t="shared" si="5"/>
        <v>67.69</v>
      </c>
      <c r="Q72" s="11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217</v>
      </c>
      <c r="P73">
        <f t="shared" si="5"/>
        <v>31.82</v>
      </c>
      <c r="Q73" s="11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107</v>
      </c>
      <c r="P74">
        <f t="shared" si="5"/>
        <v>78.83</v>
      </c>
      <c r="Q74" s="11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82</v>
      </c>
      <c r="P75">
        <f t="shared" si="5"/>
        <v>60.97</v>
      </c>
      <c r="Q75" s="11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304</v>
      </c>
      <c r="P76">
        <f t="shared" si="5"/>
        <v>120.39</v>
      </c>
      <c r="Q76" s="11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212</v>
      </c>
      <c r="P77">
        <f t="shared" si="5"/>
        <v>157.29</v>
      </c>
      <c r="Q77" s="11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141</v>
      </c>
      <c r="P78">
        <f t="shared" si="5"/>
        <v>127.36</v>
      </c>
      <c r="Q78" s="11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2647</v>
      </c>
      <c r="P79">
        <f t="shared" si="5"/>
        <v>95.83</v>
      </c>
      <c r="Q79" s="11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106</v>
      </c>
      <c r="P80">
        <f t="shared" si="5"/>
        <v>53.48</v>
      </c>
      <c r="Q80" s="11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521</v>
      </c>
      <c r="P81">
        <f t="shared" si="5"/>
        <v>261.75</v>
      </c>
      <c r="Q81" s="11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103</v>
      </c>
      <c r="P82">
        <f t="shared" si="5"/>
        <v>48.1</v>
      </c>
      <c r="Q82" s="11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101</v>
      </c>
      <c r="P83">
        <f t="shared" si="5"/>
        <v>227.85</v>
      </c>
      <c r="Q83" s="11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1436</v>
      </c>
      <c r="P84">
        <f t="shared" si="5"/>
        <v>1008.24</v>
      </c>
      <c r="Q84" s="11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100</v>
      </c>
      <c r="P85">
        <f t="shared" si="5"/>
        <v>74.11</v>
      </c>
      <c r="Q85" s="11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132</v>
      </c>
      <c r="P86">
        <f t="shared" si="5"/>
        <v>179.28</v>
      </c>
      <c r="Q86" s="11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56</v>
      </c>
      <c r="P87">
        <f t="shared" si="5"/>
        <v>105.05</v>
      </c>
      <c r="Q87" s="11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201</v>
      </c>
      <c r="P88">
        <f t="shared" si="5"/>
        <v>790.84</v>
      </c>
      <c r="Q88" s="11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320</v>
      </c>
      <c r="P89">
        <f t="shared" si="5"/>
        <v>51.31</v>
      </c>
      <c r="Q89" s="11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144</v>
      </c>
      <c r="P90">
        <f t="shared" si="5"/>
        <v>55.28</v>
      </c>
      <c r="Q90" s="11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1857</v>
      </c>
      <c r="P91">
        <f t="shared" si="5"/>
        <v>74.64</v>
      </c>
      <c r="Q91" s="11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154</v>
      </c>
      <c r="P92">
        <f t="shared" si="5"/>
        <v>149.03</v>
      </c>
      <c r="Q92" s="11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922</v>
      </c>
      <c r="P93">
        <f t="shared" si="5"/>
        <v>84.87</v>
      </c>
      <c r="Q93" s="11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166</v>
      </c>
      <c r="P94">
        <f t="shared" si="5"/>
        <v>192.39</v>
      </c>
      <c r="Q94" s="11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101</v>
      </c>
      <c r="P95">
        <f t="shared" si="5"/>
        <v>97.73</v>
      </c>
      <c r="Q95" s="11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68</v>
      </c>
      <c r="P96">
        <f t="shared" si="5"/>
        <v>589.95000000000005</v>
      </c>
      <c r="Q96" s="11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85</v>
      </c>
      <c r="P97">
        <f t="shared" si="5"/>
        <v>244.8</v>
      </c>
      <c r="Q97" s="11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118</v>
      </c>
      <c r="P98">
        <f t="shared" si="5"/>
        <v>379.23</v>
      </c>
      <c r="Q98" s="11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214</v>
      </c>
      <c r="P99">
        <f t="shared" si="5"/>
        <v>2500.9699999999998</v>
      </c>
      <c r="Q99" s="11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32</v>
      </c>
      <c r="P100">
        <f t="shared" si="5"/>
        <v>144.69</v>
      </c>
      <c r="Q100" s="11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199</v>
      </c>
      <c r="P101">
        <f t="shared" si="5"/>
        <v>800.7</v>
      </c>
      <c r="Q101" s="11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429</v>
      </c>
      <c r="P102">
        <f t="shared" si="5"/>
        <v>51.21</v>
      </c>
      <c r="Q102" s="11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111</v>
      </c>
      <c r="P103">
        <f t="shared" si="5"/>
        <v>64.819999999999993</v>
      </c>
      <c r="Q103" s="11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104</v>
      </c>
      <c r="P104">
        <f t="shared" si="5"/>
        <v>226.21</v>
      </c>
      <c r="Q104" s="11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110</v>
      </c>
      <c r="P105">
        <f t="shared" si="5"/>
        <v>156.05000000000001</v>
      </c>
      <c r="Q105" s="11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153</v>
      </c>
      <c r="P106">
        <f t="shared" si="5"/>
        <v>71.849999999999994</v>
      </c>
      <c r="Q106" s="11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102</v>
      </c>
      <c r="P107">
        <f t="shared" si="5"/>
        <v>138.49</v>
      </c>
      <c r="Q107" s="11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381</v>
      </c>
      <c r="P108">
        <f t="shared" si="5"/>
        <v>154.41999999999999</v>
      </c>
      <c r="Q108" s="11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304</v>
      </c>
      <c r="P109">
        <f t="shared" si="5"/>
        <v>188.38</v>
      </c>
      <c r="Q109" s="11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375</v>
      </c>
      <c r="P110">
        <f t="shared" si="5"/>
        <v>143.21</v>
      </c>
      <c r="Q110" s="11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300</v>
      </c>
      <c r="P111">
        <f t="shared" si="5"/>
        <v>186.81</v>
      </c>
      <c r="Q111" s="11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226</v>
      </c>
      <c r="P112">
        <f t="shared" si="5"/>
        <v>73.489999999999995</v>
      </c>
      <c r="Q112" s="11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370</v>
      </c>
      <c r="P113">
        <f t="shared" si="5"/>
        <v>118.61</v>
      </c>
      <c r="Q113" s="11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246</v>
      </c>
      <c r="P114">
        <f t="shared" si="5"/>
        <v>182.78</v>
      </c>
      <c r="Q114" s="11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294</v>
      </c>
      <c r="P115">
        <f t="shared" si="5"/>
        <v>161.88</v>
      </c>
      <c r="Q115" s="11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65</v>
      </c>
      <c r="P116">
        <f t="shared" si="5"/>
        <v>66.62</v>
      </c>
      <c r="Q116" s="11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110</v>
      </c>
      <c r="P117">
        <f t="shared" si="5"/>
        <v>201.6</v>
      </c>
      <c r="Q117" s="11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198</v>
      </c>
      <c r="P118">
        <f t="shared" si="5"/>
        <v>75.44</v>
      </c>
      <c r="Q118" s="11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452</v>
      </c>
      <c r="P119">
        <f t="shared" si="5"/>
        <v>101.86</v>
      </c>
      <c r="Q119" s="11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133</v>
      </c>
      <c r="P120">
        <f t="shared" si="5"/>
        <v>75.650000000000006</v>
      </c>
      <c r="Q120" s="11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102</v>
      </c>
      <c r="P121">
        <f t="shared" si="5"/>
        <v>100.08</v>
      </c>
      <c r="Q121" s="11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101</v>
      </c>
      <c r="P122">
        <f t="shared" si="5"/>
        <v>147.68</v>
      </c>
      <c r="Q122" s="11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145</v>
      </c>
      <c r="P123">
        <f t="shared" si="5"/>
        <v>74.58</v>
      </c>
      <c r="Q123" s="11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130</v>
      </c>
      <c r="P124">
        <f t="shared" si="5"/>
        <v>88.26</v>
      </c>
      <c r="Q124" s="11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128</v>
      </c>
      <c r="P125">
        <f t="shared" si="5"/>
        <v>358.97</v>
      </c>
      <c r="Q125" s="11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353</v>
      </c>
      <c r="P126">
        <f t="shared" si="5"/>
        <v>244.12</v>
      </c>
      <c r="Q126" s="11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109</v>
      </c>
      <c r="P127">
        <f t="shared" si="5"/>
        <v>64.63</v>
      </c>
      <c r="Q127" s="11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139</v>
      </c>
      <c r="P128">
        <f t="shared" si="5"/>
        <v>103.52</v>
      </c>
      <c r="Q128" s="11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172</v>
      </c>
      <c r="P129">
        <f t="shared" si="5"/>
        <v>133.74</v>
      </c>
      <c r="Q129" s="11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120</v>
      </c>
      <c r="P130">
        <f t="shared" si="5"/>
        <v>153.52000000000001</v>
      </c>
      <c r="Q130" s="11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ROUND(E132/D132*100,0)</f>
        <v>120</v>
      </c>
      <c r="P131">
        <f t="shared" ref="P131:P194" si="9">ROUND(E131/L131,2)</f>
        <v>118.45</v>
      </c>
      <c r="Q131" s="11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200</v>
      </c>
      <c r="P132">
        <f t="shared" si="9"/>
        <v>80.989999999999995</v>
      </c>
      <c r="Q132" s="11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117</v>
      </c>
      <c r="P133">
        <f t="shared" si="9"/>
        <v>118.2</v>
      </c>
      <c r="Q133" s="11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145</v>
      </c>
      <c r="P134">
        <f t="shared" si="9"/>
        <v>92.16</v>
      </c>
      <c r="Q134" s="11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116</v>
      </c>
      <c r="P135">
        <f t="shared" si="9"/>
        <v>511.65</v>
      </c>
      <c r="Q135" s="11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191</v>
      </c>
      <c r="P136">
        <f t="shared" si="9"/>
        <v>307.2</v>
      </c>
      <c r="Q136" s="11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23</v>
      </c>
      <c r="P137">
        <f t="shared" si="9"/>
        <v>83.35</v>
      </c>
      <c r="Q137" s="11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283</v>
      </c>
      <c r="P138">
        <f t="shared" si="9"/>
        <v>161.12</v>
      </c>
      <c r="Q138" s="11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1132</v>
      </c>
      <c r="P139">
        <f t="shared" si="9"/>
        <v>42.63</v>
      </c>
      <c r="Q139" s="11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281</v>
      </c>
      <c r="P140">
        <f t="shared" si="9"/>
        <v>80.73</v>
      </c>
      <c r="Q140" s="11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160</v>
      </c>
      <c r="P141">
        <f t="shared" si="9"/>
        <v>201.96</v>
      </c>
      <c r="Q141" s="11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110</v>
      </c>
      <c r="P142">
        <f t="shared" si="9"/>
        <v>60.3</v>
      </c>
      <c r="Q142" s="11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100</v>
      </c>
      <c r="P143">
        <f t="shared" si="9"/>
        <v>157.33000000000001</v>
      </c>
      <c r="Q143" s="11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123</v>
      </c>
      <c r="P144">
        <f t="shared" si="9"/>
        <v>169.85</v>
      </c>
      <c r="Q144" s="11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114</v>
      </c>
      <c r="P145">
        <f t="shared" si="9"/>
        <v>190.55</v>
      </c>
      <c r="Q145" s="11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108</v>
      </c>
      <c r="P146">
        <f t="shared" si="9"/>
        <v>234.81</v>
      </c>
      <c r="Q146" s="11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537</v>
      </c>
      <c r="P147">
        <f t="shared" si="9"/>
        <v>451.84</v>
      </c>
      <c r="Q147" s="11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79</v>
      </c>
      <c r="P148">
        <f t="shared" si="9"/>
        <v>61.2</v>
      </c>
      <c r="Q148" s="11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133</v>
      </c>
      <c r="P149">
        <f t="shared" si="9"/>
        <v>117.7</v>
      </c>
      <c r="Q149" s="11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106</v>
      </c>
      <c r="P150">
        <f t="shared" si="9"/>
        <v>81.650000000000006</v>
      </c>
      <c r="Q150" s="11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131</v>
      </c>
      <c r="P151">
        <f t="shared" si="9"/>
        <v>56.2</v>
      </c>
      <c r="Q151" s="11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104</v>
      </c>
      <c r="P152">
        <f t="shared" si="9"/>
        <v>164.3</v>
      </c>
      <c r="Q152" s="11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103</v>
      </c>
      <c r="P154">
        <f t="shared" si="9"/>
        <v>711.04</v>
      </c>
      <c r="Q154" s="11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128</v>
      </c>
      <c r="P157">
        <f t="shared" si="9"/>
        <v>118.97</v>
      </c>
      <c r="Q157" s="11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102</v>
      </c>
      <c r="P158">
        <f t="shared" si="9"/>
        <v>186.8</v>
      </c>
      <c r="Q158" s="11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254</v>
      </c>
      <c r="P159">
        <f t="shared" si="9"/>
        <v>158.36000000000001</v>
      </c>
      <c r="Q159" s="11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102</v>
      </c>
      <c r="P160">
        <f t="shared" si="9"/>
        <v>493.82</v>
      </c>
      <c r="Q160" s="11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101</v>
      </c>
      <c r="P161">
        <f t="shared" si="9"/>
        <v>164.94</v>
      </c>
      <c r="Q161" s="11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168</v>
      </c>
      <c r="P162">
        <f t="shared" si="9"/>
        <v>82.5</v>
      </c>
      <c r="Q162" s="11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125</v>
      </c>
      <c r="P163">
        <f t="shared" si="9"/>
        <v>76.14</v>
      </c>
      <c r="Q163" s="11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119</v>
      </c>
      <c r="P164">
        <f t="shared" si="9"/>
        <v>188.31</v>
      </c>
      <c r="Q164" s="11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199</v>
      </c>
      <c r="P165">
        <f t="shared" si="9"/>
        <v>346.04</v>
      </c>
      <c r="Q165" s="11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165</v>
      </c>
      <c r="P166">
        <f t="shared" si="9"/>
        <v>183.8</v>
      </c>
      <c r="Q166" s="11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493</v>
      </c>
      <c r="P167">
        <f t="shared" si="9"/>
        <v>59.96</v>
      </c>
      <c r="Q167" s="11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196</v>
      </c>
      <c r="P168">
        <f t="shared" si="9"/>
        <v>69.760000000000005</v>
      </c>
      <c r="Q168" s="11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101</v>
      </c>
      <c r="P169">
        <f t="shared" si="9"/>
        <v>36</v>
      </c>
      <c r="Q169" s="11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108</v>
      </c>
      <c r="P170">
        <f t="shared" si="9"/>
        <v>526.46</v>
      </c>
      <c r="Q170" s="11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119</v>
      </c>
      <c r="P171">
        <f t="shared" si="9"/>
        <v>149.46</v>
      </c>
      <c r="Q171" s="11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473</v>
      </c>
      <c r="P172">
        <f t="shared" si="9"/>
        <v>151.32</v>
      </c>
      <c r="Q172" s="11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135</v>
      </c>
      <c r="P173">
        <f t="shared" si="9"/>
        <v>278.39</v>
      </c>
      <c r="Q173" s="11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63</v>
      </c>
      <c r="P174">
        <f t="shared" si="9"/>
        <v>53.99</v>
      </c>
      <c r="Q174" s="11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233</v>
      </c>
      <c r="P175">
        <f t="shared" si="9"/>
        <v>48.28</v>
      </c>
      <c r="Q175" s="11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102</v>
      </c>
      <c r="P176">
        <f t="shared" si="9"/>
        <v>44.46</v>
      </c>
      <c r="Q176" s="11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115</v>
      </c>
      <c r="P177">
        <f t="shared" si="9"/>
        <v>231.66</v>
      </c>
      <c r="Q177" s="11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170</v>
      </c>
      <c r="P178">
        <f t="shared" si="9"/>
        <v>76.72</v>
      </c>
      <c r="Q178" s="11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101</v>
      </c>
      <c r="P179">
        <f t="shared" si="9"/>
        <v>67.42</v>
      </c>
      <c r="Q179" s="11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113</v>
      </c>
      <c r="P180">
        <f t="shared" si="9"/>
        <v>254.39</v>
      </c>
      <c r="Q180" s="11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1802</v>
      </c>
      <c r="P181">
        <f t="shared" si="9"/>
        <v>162.91</v>
      </c>
      <c r="Q181" s="11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179</v>
      </c>
      <c r="P182">
        <f t="shared" si="9"/>
        <v>49.93</v>
      </c>
      <c r="Q182" s="11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112</v>
      </c>
      <c r="P183">
        <f t="shared" si="9"/>
        <v>282.72000000000003</v>
      </c>
      <c r="Q183" s="11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127</v>
      </c>
      <c r="P184">
        <f t="shared" si="9"/>
        <v>117.77</v>
      </c>
      <c r="Q184" s="11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125</v>
      </c>
      <c r="P185">
        <f t="shared" si="9"/>
        <v>1644</v>
      </c>
      <c r="Q185" s="11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127</v>
      </c>
      <c r="P186">
        <f t="shared" si="9"/>
        <v>146.35</v>
      </c>
      <c r="Q186" s="11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143</v>
      </c>
      <c r="P187">
        <f t="shared" si="9"/>
        <v>44.91</v>
      </c>
      <c r="Q187" s="11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22</v>
      </c>
      <c r="P188">
        <f t="shared" si="9"/>
        <v>114.77</v>
      </c>
      <c r="Q188" s="11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107</v>
      </c>
      <c r="P189">
        <f t="shared" si="9"/>
        <v>1536.25</v>
      </c>
      <c r="Q189" s="11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106</v>
      </c>
      <c r="P190">
        <f t="shared" si="9"/>
        <v>97.36</v>
      </c>
      <c r="Q190" s="11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8</v>
      </c>
      <c r="P191">
        <f t="shared" si="9"/>
        <v>104.99</v>
      </c>
      <c r="Q191" s="11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12</v>
      </c>
      <c r="P192">
        <f t="shared" si="9"/>
        <v>78.67</v>
      </c>
      <c r="Q192" s="11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105</v>
      </c>
      <c r="P193">
        <f t="shared" si="9"/>
        <v>2796.67</v>
      </c>
      <c r="Q193" s="11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104</v>
      </c>
      <c r="P194">
        <f t="shared" si="9"/>
        <v>55.07</v>
      </c>
      <c r="Q194" s="11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ROUND(E196/D196*100,0)</f>
        <v>113</v>
      </c>
      <c r="P195">
        <f t="shared" ref="P195:P258" si="13">ROUND(E195/L195,2)</f>
        <v>922.22</v>
      </c>
      <c r="Q195" s="11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20</v>
      </c>
      <c r="P196">
        <f t="shared" si="13"/>
        <v>109.04</v>
      </c>
      <c r="Q196" s="11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116</v>
      </c>
      <c r="P197">
        <f t="shared" si="13"/>
        <v>202.23</v>
      </c>
      <c r="Q197" s="11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150</v>
      </c>
      <c r="P198">
        <f t="shared" si="13"/>
        <v>246.61</v>
      </c>
      <c r="Q198" s="11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203</v>
      </c>
      <c r="P199">
        <f t="shared" si="13"/>
        <v>97.82</v>
      </c>
      <c r="Q199" s="11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40</v>
      </c>
      <c r="P200">
        <f t="shared" si="13"/>
        <v>130.22999999999999</v>
      </c>
      <c r="Q200" s="11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183</v>
      </c>
      <c r="P201">
        <f t="shared" si="13"/>
        <v>162.91999999999999</v>
      </c>
      <c r="Q201" s="11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322</v>
      </c>
      <c r="P202">
        <f t="shared" si="13"/>
        <v>159.51</v>
      </c>
      <c r="Q202" s="11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100</v>
      </c>
      <c r="P203">
        <f t="shared" si="13"/>
        <v>56.41</v>
      </c>
      <c r="Q203" s="11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819</v>
      </c>
      <c r="P204">
        <f t="shared" si="13"/>
        <v>550.04</v>
      </c>
      <c r="Q204" s="11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42</v>
      </c>
      <c r="P205">
        <f t="shared" si="13"/>
        <v>152.62</v>
      </c>
      <c r="Q205" s="11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107</v>
      </c>
      <c r="P206">
        <f t="shared" si="13"/>
        <v>364.35</v>
      </c>
      <c r="Q206" s="11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114</v>
      </c>
      <c r="P207">
        <f t="shared" si="13"/>
        <v>170.45</v>
      </c>
      <c r="Q207" s="11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662</v>
      </c>
      <c r="P209">
        <f t="shared" si="13"/>
        <v>64.02</v>
      </c>
      <c r="Q209" s="11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404</v>
      </c>
      <c r="P210">
        <f t="shared" si="13"/>
        <v>43.33</v>
      </c>
      <c r="Q210" s="11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132</v>
      </c>
      <c r="P211">
        <f t="shared" si="13"/>
        <v>82.4</v>
      </c>
      <c r="Q211" s="11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786</v>
      </c>
      <c r="P212">
        <f t="shared" si="13"/>
        <v>46.58</v>
      </c>
      <c r="Q212" s="11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112</v>
      </c>
      <c r="P213">
        <f t="shared" si="13"/>
        <v>71.59</v>
      </c>
      <c r="Q213" s="11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270</v>
      </c>
      <c r="P214">
        <f t="shared" si="13"/>
        <v>149.44</v>
      </c>
      <c r="Q214" s="11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326</v>
      </c>
      <c r="P215">
        <f t="shared" si="13"/>
        <v>76.44</v>
      </c>
      <c r="Q215" s="11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111</v>
      </c>
      <c r="P216">
        <f t="shared" si="13"/>
        <v>80.02</v>
      </c>
      <c r="Q216" s="11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155</v>
      </c>
      <c r="P217">
        <f t="shared" si="13"/>
        <v>109.82</v>
      </c>
      <c r="Q217" s="11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101</v>
      </c>
      <c r="P218">
        <f t="shared" si="13"/>
        <v>82.96</v>
      </c>
      <c r="Q218" s="11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109</v>
      </c>
      <c r="P219">
        <f t="shared" si="13"/>
        <v>287.31</v>
      </c>
      <c r="Q219" s="11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253</v>
      </c>
      <c r="P220">
        <f t="shared" si="13"/>
        <v>66.349999999999994</v>
      </c>
      <c r="Q220" s="11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107</v>
      </c>
      <c r="P221">
        <f t="shared" si="13"/>
        <v>121</v>
      </c>
      <c r="Q221" s="11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124</v>
      </c>
      <c r="P222">
        <f t="shared" si="13"/>
        <v>66.7</v>
      </c>
      <c r="Q222" s="11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103</v>
      </c>
      <c r="P223">
        <f t="shared" si="13"/>
        <v>194.26</v>
      </c>
      <c r="Q223" s="11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102</v>
      </c>
      <c r="P225">
        <f t="shared" si="13"/>
        <v>106.62</v>
      </c>
      <c r="Q225" s="11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118</v>
      </c>
      <c r="P227">
        <f t="shared" si="13"/>
        <v>104.82</v>
      </c>
      <c r="Q227" s="11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35</v>
      </c>
      <c r="P228">
        <f t="shared" si="13"/>
        <v>98.03</v>
      </c>
      <c r="Q228" s="11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177</v>
      </c>
      <c r="P229">
        <f t="shared" si="13"/>
        <v>119.39</v>
      </c>
      <c r="Q229" s="11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101</v>
      </c>
      <c r="P230">
        <f t="shared" si="13"/>
        <v>97</v>
      </c>
      <c r="Q230" s="11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59</v>
      </c>
      <c r="P232">
        <f t="shared" si="13"/>
        <v>131.13999999999999</v>
      </c>
      <c r="Q232" s="11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100</v>
      </c>
      <c r="P233">
        <f t="shared" si="13"/>
        <v>153.43</v>
      </c>
      <c r="Q233" s="11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185</v>
      </c>
      <c r="P234">
        <f t="shared" si="13"/>
        <v>262.11</v>
      </c>
      <c r="Q234" s="11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139</v>
      </c>
      <c r="P235">
        <f t="shared" si="13"/>
        <v>65.319999999999993</v>
      </c>
      <c r="Q235" s="11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102</v>
      </c>
      <c r="P237">
        <f t="shared" si="13"/>
        <v>40.35</v>
      </c>
      <c r="Q237" s="11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105</v>
      </c>
      <c r="P238">
        <f t="shared" si="13"/>
        <v>119.99</v>
      </c>
      <c r="Q238" s="11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226</v>
      </c>
      <c r="P239">
        <f t="shared" si="13"/>
        <v>83.97</v>
      </c>
      <c r="Q239" s="11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34</v>
      </c>
      <c r="P240">
        <f t="shared" si="13"/>
        <v>230.56</v>
      </c>
      <c r="Q240" s="11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421</v>
      </c>
      <c r="P241">
        <f t="shared" si="13"/>
        <v>99.97</v>
      </c>
      <c r="Q241" s="11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39</v>
      </c>
      <c r="P242">
        <f t="shared" si="13"/>
        <v>164.91</v>
      </c>
      <c r="Q242" s="11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209</v>
      </c>
      <c r="P243">
        <f t="shared" si="13"/>
        <v>117.49</v>
      </c>
      <c r="Q243" s="11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111</v>
      </c>
      <c r="P244">
        <f t="shared" si="13"/>
        <v>131.99</v>
      </c>
      <c r="Q244" s="11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133</v>
      </c>
      <c r="P245">
        <f t="shared" si="13"/>
        <v>90.5</v>
      </c>
      <c r="Q245" s="11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104</v>
      </c>
      <c r="P246">
        <f t="shared" si="13"/>
        <v>73.5</v>
      </c>
      <c r="Q246" s="11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132</v>
      </c>
      <c r="P247">
        <f t="shared" si="13"/>
        <v>96.88</v>
      </c>
      <c r="Q247" s="11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110</v>
      </c>
      <c r="P248">
        <f t="shared" si="13"/>
        <v>215.73</v>
      </c>
      <c r="Q248" s="11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118</v>
      </c>
      <c r="P249">
        <f t="shared" si="13"/>
        <v>94.55</v>
      </c>
      <c r="Q249" s="11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131</v>
      </c>
      <c r="P250">
        <f t="shared" si="13"/>
        <v>65.86</v>
      </c>
      <c r="Q250" s="11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408</v>
      </c>
      <c r="P251">
        <f t="shared" si="13"/>
        <v>150.9</v>
      </c>
      <c r="Q251" s="11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141</v>
      </c>
      <c r="P252">
        <f t="shared" si="13"/>
        <v>81.95</v>
      </c>
      <c r="Q252" s="11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267</v>
      </c>
      <c r="P253">
        <f t="shared" si="13"/>
        <v>55.76</v>
      </c>
      <c r="Q253" s="11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229</v>
      </c>
      <c r="P254">
        <f t="shared" si="13"/>
        <v>31.66</v>
      </c>
      <c r="Q254" s="11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128</v>
      </c>
      <c r="P255">
        <f t="shared" si="13"/>
        <v>56.9</v>
      </c>
      <c r="Q255" s="11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106</v>
      </c>
      <c r="P256">
        <f t="shared" si="13"/>
        <v>75.13</v>
      </c>
      <c r="Q256" s="11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103</v>
      </c>
      <c r="P257">
        <f t="shared" si="13"/>
        <v>93.26</v>
      </c>
      <c r="Q257" s="11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265</v>
      </c>
      <c r="P258">
        <f t="shared" si="13"/>
        <v>134.26</v>
      </c>
      <c r="Q258" s="11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ROUND(E260/D260*100,0)</f>
        <v>127</v>
      </c>
      <c r="P259">
        <f t="shared" ref="P259:P322" si="17">ROUND(E259/L259,2)</f>
        <v>57.63</v>
      </c>
      <c r="Q259" s="11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106</v>
      </c>
      <c r="P260">
        <f t="shared" si="17"/>
        <v>96.3</v>
      </c>
      <c r="Q260" s="11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105</v>
      </c>
      <c r="P261">
        <f t="shared" si="17"/>
        <v>72.48</v>
      </c>
      <c r="Q261" s="11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418</v>
      </c>
      <c r="P263">
        <f t="shared" si="17"/>
        <v>109.42</v>
      </c>
      <c r="Q263" s="11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104</v>
      </c>
      <c r="P264">
        <f t="shared" si="17"/>
        <v>84.91</v>
      </c>
      <c r="Q264" s="11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125</v>
      </c>
      <c r="P265">
        <f t="shared" si="17"/>
        <v>845.7</v>
      </c>
      <c r="Q265" s="11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36</v>
      </c>
      <c r="P266">
        <f t="shared" si="17"/>
        <v>73.42</v>
      </c>
      <c r="Q266" s="11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103</v>
      </c>
      <c r="P267">
        <f t="shared" si="17"/>
        <v>100.23</v>
      </c>
      <c r="Q267" s="11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309</v>
      </c>
      <c r="P268">
        <f t="shared" si="17"/>
        <v>297.02999999999997</v>
      </c>
      <c r="Q268" s="11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205</v>
      </c>
      <c r="P269">
        <f t="shared" si="17"/>
        <v>117.36</v>
      </c>
      <c r="Q269" s="11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30</v>
      </c>
      <c r="P270">
        <f t="shared" si="17"/>
        <v>130.53</v>
      </c>
      <c r="Q270" s="11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102</v>
      </c>
      <c r="P271">
        <f t="shared" si="17"/>
        <v>171.79</v>
      </c>
      <c r="Q271" s="11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122</v>
      </c>
      <c r="P274">
        <f t="shared" si="17"/>
        <v>58.41</v>
      </c>
      <c r="Q274" s="11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303833</v>
      </c>
      <c r="P275">
        <f t="shared" si="17"/>
        <v>709.42</v>
      </c>
      <c r="Q275" s="11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202</v>
      </c>
      <c r="P276">
        <f t="shared" si="17"/>
        <v>42.73</v>
      </c>
      <c r="Q276" s="11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101</v>
      </c>
      <c r="P277">
        <f t="shared" si="17"/>
        <v>45.55</v>
      </c>
      <c r="Q277" s="11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1212</v>
      </c>
      <c r="P278">
        <f t="shared" si="17"/>
        <v>125.79</v>
      </c>
      <c r="Q278" s="11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202</v>
      </c>
      <c r="P279">
        <f t="shared" si="17"/>
        <v>27.23</v>
      </c>
      <c r="Q279" s="11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101</v>
      </c>
      <c r="P280">
        <f t="shared" si="17"/>
        <v>77.23</v>
      </c>
      <c r="Q280" s="11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126</v>
      </c>
      <c r="P281">
        <f t="shared" si="17"/>
        <v>95.7</v>
      </c>
      <c r="Q281" s="11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104</v>
      </c>
      <c r="P282">
        <f t="shared" si="17"/>
        <v>81.25</v>
      </c>
      <c r="Q282" s="11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23</v>
      </c>
      <c r="P283">
        <f t="shared" si="17"/>
        <v>109.34</v>
      </c>
      <c r="Q283" s="11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300</v>
      </c>
      <c r="P284">
        <f t="shared" si="17"/>
        <v>449.43</v>
      </c>
      <c r="Q284" s="11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250</v>
      </c>
      <c r="P285">
        <f t="shared" si="17"/>
        <v>70.040000000000006</v>
      </c>
      <c r="Q285" s="11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120</v>
      </c>
      <c r="P286">
        <f t="shared" si="17"/>
        <v>66.02</v>
      </c>
      <c r="Q286" s="11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119</v>
      </c>
      <c r="P288">
        <f t="shared" si="17"/>
        <v>233.9</v>
      </c>
      <c r="Q288" s="11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118</v>
      </c>
      <c r="P289">
        <f t="shared" si="17"/>
        <v>230.09</v>
      </c>
      <c r="Q289" s="11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117</v>
      </c>
      <c r="P291">
        <f t="shared" si="17"/>
        <v>30.65</v>
      </c>
      <c r="Q291" s="11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116</v>
      </c>
      <c r="P292">
        <f t="shared" si="17"/>
        <v>59.25</v>
      </c>
      <c r="Q292" s="11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83</v>
      </c>
      <c r="P293">
        <f t="shared" si="17"/>
        <v>95.37</v>
      </c>
      <c r="Q293" s="11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288</v>
      </c>
      <c r="P294">
        <f t="shared" si="17"/>
        <v>301.94</v>
      </c>
      <c r="Q294" s="11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103</v>
      </c>
      <c r="P295">
        <f t="shared" si="17"/>
        <v>47.47</v>
      </c>
      <c r="Q295" s="11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115</v>
      </c>
      <c r="P296">
        <f t="shared" si="17"/>
        <v>148.08000000000001</v>
      </c>
      <c r="Q296" s="11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100</v>
      </c>
      <c r="P298">
        <f t="shared" si="17"/>
        <v>120.31</v>
      </c>
      <c r="Q298" s="11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285</v>
      </c>
      <c r="P299">
        <f t="shared" si="17"/>
        <v>320.45</v>
      </c>
      <c r="Q299" s="11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189</v>
      </c>
      <c r="P300">
        <f t="shared" si="17"/>
        <v>107.05</v>
      </c>
      <c r="Q300" s="11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113</v>
      </c>
      <c r="P301">
        <f t="shared" si="17"/>
        <v>64.17</v>
      </c>
      <c r="Q301" s="11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704</v>
      </c>
      <c r="P302">
        <f t="shared" si="17"/>
        <v>50.76</v>
      </c>
      <c r="Q302" s="11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351</v>
      </c>
      <c r="P303">
        <f t="shared" si="17"/>
        <v>39.07</v>
      </c>
      <c r="Q303" s="11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117</v>
      </c>
      <c r="P304">
        <f t="shared" si="17"/>
        <v>71.239999999999995</v>
      </c>
      <c r="Q304" s="11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56</v>
      </c>
      <c r="P305">
        <f t="shared" si="17"/>
        <v>89.39</v>
      </c>
      <c r="Q305" s="11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120</v>
      </c>
      <c r="P306">
        <f t="shared" si="17"/>
        <v>331.54</v>
      </c>
      <c r="Q306" s="11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110</v>
      </c>
      <c r="P307">
        <f t="shared" si="17"/>
        <v>98.84</v>
      </c>
      <c r="Q307" s="11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120</v>
      </c>
      <c r="P308">
        <f t="shared" si="17"/>
        <v>104.15</v>
      </c>
      <c r="Q308" s="11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136</v>
      </c>
      <c r="P309">
        <f t="shared" si="17"/>
        <v>85.53</v>
      </c>
      <c r="Q309" s="11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109</v>
      </c>
      <c r="P310">
        <f t="shared" si="17"/>
        <v>95.76</v>
      </c>
      <c r="Q310" s="11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103</v>
      </c>
      <c r="P311">
        <f t="shared" si="17"/>
        <v>88.59</v>
      </c>
      <c r="Q311" s="11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108</v>
      </c>
      <c r="P312">
        <f t="shared" si="17"/>
        <v>148.57</v>
      </c>
      <c r="Q312" s="11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157</v>
      </c>
      <c r="P313">
        <f t="shared" si="17"/>
        <v>145.04</v>
      </c>
      <c r="Q313" s="11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106</v>
      </c>
      <c r="P314">
        <f t="shared" si="17"/>
        <v>87.69</v>
      </c>
      <c r="Q314" s="11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176</v>
      </c>
      <c r="P319">
        <f t="shared" si="17"/>
        <v>174.03</v>
      </c>
      <c r="Q319" s="11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132</v>
      </c>
      <c r="P320">
        <f t="shared" si="17"/>
        <v>91.19</v>
      </c>
      <c r="Q320" s="11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101</v>
      </c>
      <c r="P321">
        <f t="shared" si="17"/>
        <v>99.77</v>
      </c>
      <c r="Q321" s="11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29</v>
      </c>
      <c r="P322">
        <f t="shared" si="17"/>
        <v>201.22</v>
      </c>
      <c r="Q322" s="11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ROUND(E324/D324*100,0)</f>
        <v>105</v>
      </c>
      <c r="P323">
        <f t="shared" ref="P323:P386" si="21">ROUND(E323/L323,2)</f>
        <v>85</v>
      </c>
      <c r="Q323" s="11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131</v>
      </c>
      <c r="P324">
        <f t="shared" si="21"/>
        <v>346.13</v>
      </c>
      <c r="Q324" s="11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105</v>
      </c>
      <c r="P325">
        <f t="shared" si="21"/>
        <v>546.69000000000005</v>
      </c>
      <c r="Q325" s="11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174</v>
      </c>
      <c r="P327">
        <f t="shared" si="21"/>
        <v>104.31</v>
      </c>
      <c r="Q327" s="11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159</v>
      </c>
      <c r="P328">
        <f t="shared" si="21"/>
        <v>86.14</v>
      </c>
      <c r="Q328" s="11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103</v>
      </c>
      <c r="P329">
        <f t="shared" si="21"/>
        <v>102.86</v>
      </c>
      <c r="Q329" s="11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129</v>
      </c>
      <c r="P330">
        <f t="shared" si="21"/>
        <v>175.51</v>
      </c>
      <c r="Q330" s="11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46</v>
      </c>
      <c r="P331">
        <f t="shared" si="21"/>
        <v>99.38</v>
      </c>
      <c r="Q331" s="11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103</v>
      </c>
      <c r="P332">
        <f t="shared" si="21"/>
        <v>136.46</v>
      </c>
      <c r="Q332" s="11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213</v>
      </c>
      <c r="P333">
        <f t="shared" si="21"/>
        <v>78.2</v>
      </c>
      <c r="Q333" s="11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102</v>
      </c>
      <c r="P334">
        <f t="shared" si="21"/>
        <v>38.18</v>
      </c>
      <c r="Q334" s="11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254</v>
      </c>
      <c r="P335">
        <f t="shared" si="21"/>
        <v>115.69</v>
      </c>
      <c r="Q335" s="11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102</v>
      </c>
      <c r="P336">
        <f t="shared" si="21"/>
        <v>47.38</v>
      </c>
      <c r="Q336" s="11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105</v>
      </c>
      <c r="P338">
        <f t="shared" si="21"/>
        <v>119.19</v>
      </c>
      <c r="Q338" s="11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101</v>
      </c>
      <c r="P339">
        <f t="shared" si="21"/>
        <v>84.02</v>
      </c>
      <c r="Q339" s="11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5</v>
      </c>
      <c r="P340">
        <f t="shared" si="21"/>
        <v>200.89</v>
      </c>
      <c r="Q340" s="11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101</v>
      </c>
      <c r="P341">
        <f t="shared" si="21"/>
        <v>267.81</v>
      </c>
      <c r="Q341" s="11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100</v>
      </c>
      <c r="P342">
        <f t="shared" si="21"/>
        <v>239.35</v>
      </c>
      <c r="Q342" s="11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496</v>
      </c>
      <c r="P343">
        <f t="shared" si="21"/>
        <v>115.08</v>
      </c>
      <c r="Q343" s="11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</v>
      </c>
      <c r="P344">
        <f t="shared" si="21"/>
        <v>25.09</v>
      </c>
      <c r="Q344" s="11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25</v>
      </c>
      <c r="P345">
        <f t="shared" si="21"/>
        <v>176.36</v>
      </c>
      <c r="Q345" s="11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272</v>
      </c>
      <c r="P346">
        <f t="shared" si="21"/>
        <v>725.03</v>
      </c>
      <c r="Q346" s="11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111</v>
      </c>
      <c r="P347">
        <f t="shared" si="21"/>
        <v>98.41</v>
      </c>
      <c r="Q347" s="11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106</v>
      </c>
      <c r="P348">
        <f t="shared" si="21"/>
        <v>42.52</v>
      </c>
      <c r="Q348" s="11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162</v>
      </c>
      <c r="P349">
        <f t="shared" si="21"/>
        <v>251.74</v>
      </c>
      <c r="Q349" s="11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243</v>
      </c>
      <c r="P350">
        <f t="shared" si="21"/>
        <v>62.52</v>
      </c>
      <c r="Q350" s="11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162</v>
      </c>
      <c r="P351">
        <f t="shared" si="21"/>
        <v>82.15</v>
      </c>
      <c r="Q351" s="11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484</v>
      </c>
      <c r="P352">
        <f t="shared" si="21"/>
        <v>39.51</v>
      </c>
      <c r="Q352" s="11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127</v>
      </c>
      <c r="P353">
        <f t="shared" si="21"/>
        <v>82.32</v>
      </c>
      <c r="Q353" s="11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7</v>
      </c>
      <c r="P354">
        <f t="shared" si="21"/>
        <v>117.6</v>
      </c>
      <c r="Q354" s="11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119</v>
      </c>
      <c r="P355">
        <f t="shared" si="21"/>
        <v>177.39</v>
      </c>
      <c r="Q355" s="11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102</v>
      </c>
      <c r="P356">
        <f t="shared" si="21"/>
        <v>388.98</v>
      </c>
      <c r="Q356" s="11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118</v>
      </c>
      <c r="P357">
        <f t="shared" si="21"/>
        <v>189.76</v>
      </c>
      <c r="Q357" s="11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585</v>
      </c>
      <c r="P358">
        <f t="shared" si="21"/>
        <v>110.35</v>
      </c>
      <c r="Q358" s="11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106</v>
      </c>
      <c r="P359">
        <f t="shared" si="21"/>
        <v>222.99</v>
      </c>
      <c r="Q359" s="11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125</v>
      </c>
      <c r="P360">
        <f t="shared" si="21"/>
        <v>146.44999999999999</v>
      </c>
      <c r="Q360" s="11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105</v>
      </c>
      <c r="P361">
        <f t="shared" si="21"/>
        <v>95.83</v>
      </c>
      <c r="Q361" s="11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319</v>
      </c>
      <c r="P362">
        <f t="shared" si="21"/>
        <v>61.56</v>
      </c>
      <c r="Q362" s="11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115</v>
      </c>
      <c r="P363">
        <f t="shared" si="21"/>
        <v>131.38</v>
      </c>
      <c r="Q363" s="11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412</v>
      </c>
      <c r="P364">
        <f t="shared" si="21"/>
        <v>80.19</v>
      </c>
      <c r="Q364" s="11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2260300</v>
      </c>
      <c r="P365">
        <f t="shared" si="21"/>
        <v>44.06</v>
      </c>
      <c r="Q365" s="11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101</v>
      </c>
      <c r="P366">
        <f t="shared" si="21"/>
        <v>138.66999999999999</v>
      </c>
      <c r="Q366" s="11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112</v>
      </c>
      <c r="P367">
        <f t="shared" si="21"/>
        <v>216.75</v>
      </c>
      <c r="Q367" s="11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102</v>
      </c>
      <c r="P368">
        <f t="shared" si="21"/>
        <v>58.54</v>
      </c>
      <c r="Q368" s="11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112</v>
      </c>
      <c r="P369">
        <f t="shared" si="21"/>
        <v>140.86000000000001</v>
      </c>
      <c r="Q369" s="11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101</v>
      </c>
      <c r="P370">
        <f t="shared" si="21"/>
        <v>148.97</v>
      </c>
      <c r="Q370" s="11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148</v>
      </c>
      <c r="P371">
        <f t="shared" si="21"/>
        <v>67.84</v>
      </c>
      <c r="Q371" s="11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112</v>
      </c>
      <c r="P372">
        <f t="shared" si="21"/>
        <v>207.62</v>
      </c>
      <c r="Q372" s="11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63</v>
      </c>
      <c r="P373">
        <f t="shared" si="21"/>
        <v>116.21</v>
      </c>
      <c r="Q373" s="11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110</v>
      </c>
      <c r="P374">
        <f t="shared" si="21"/>
        <v>128.62</v>
      </c>
      <c r="Q374" s="11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104</v>
      </c>
      <c r="P376">
        <f t="shared" si="21"/>
        <v>92.04</v>
      </c>
      <c r="Q376" s="11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122</v>
      </c>
      <c r="P377">
        <f t="shared" si="21"/>
        <v>81.13</v>
      </c>
      <c r="Q377" s="11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146</v>
      </c>
      <c r="P378">
        <f t="shared" si="21"/>
        <v>64.37</v>
      </c>
      <c r="Q378" s="11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104</v>
      </c>
      <c r="P379">
        <f t="shared" si="21"/>
        <v>47.06</v>
      </c>
      <c r="Q379" s="11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109</v>
      </c>
      <c r="P380">
        <f t="shared" si="21"/>
        <v>79.97</v>
      </c>
      <c r="Q380" s="11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120</v>
      </c>
      <c r="P381">
        <f t="shared" si="21"/>
        <v>92.13</v>
      </c>
      <c r="Q381" s="11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108</v>
      </c>
      <c r="P382">
        <f t="shared" si="21"/>
        <v>88.15</v>
      </c>
      <c r="Q382" s="11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124</v>
      </c>
      <c r="P383">
        <f t="shared" si="21"/>
        <v>65.3</v>
      </c>
      <c r="Q383" s="11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180</v>
      </c>
      <c r="P384">
        <f t="shared" si="21"/>
        <v>110.39</v>
      </c>
      <c r="Q384" s="11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108</v>
      </c>
      <c r="P385">
        <f t="shared" si="21"/>
        <v>96.38</v>
      </c>
      <c r="Q385" s="11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107</v>
      </c>
      <c r="P386">
        <f t="shared" si="21"/>
        <v>106.8</v>
      </c>
      <c r="Q386" s="11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ROUND(E388/D388*100,0)</f>
        <v>119</v>
      </c>
      <c r="P387">
        <f t="shared" ref="P387:P450" si="25">ROUND(E387/L387,2)</f>
        <v>97.64</v>
      </c>
      <c r="Q387" s="11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107</v>
      </c>
      <c r="P389">
        <f t="shared" si="25"/>
        <v>215.96</v>
      </c>
      <c r="Q389" s="11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47</v>
      </c>
      <c r="P392">
        <f t="shared" si="25"/>
        <v>134.91</v>
      </c>
      <c r="Q392" s="11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65</v>
      </c>
      <c r="P393">
        <f t="shared" si="25"/>
        <v>53.25</v>
      </c>
      <c r="Q393" s="11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28</v>
      </c>
      <c r="P394">
        <f t="shared" si="25"/>
        <v>170.63</v>
      </c>
      <c r="Q394" s="11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105</v>
      </c>
      <c r="P395">
        <f t="shared" si="25"/>
        <v>370.95</v>
      </c>
      <c r="Q395" s="11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104</v>
      </c>
      <c r="P396">
        <f t="shared" si="25"/>
        <v>373.56</v>
      </c>
      <c r="Q396" s="11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138</v>
      </c>
      <c r="P399">
        <f t="shared" si="25"/>
        <v>266.08999999999997</v>
      </c>
      <c r="Q399" s="11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106</v>
      </c>
      <c r="P400">
        <f t="shared" si="25"/>
        <v>98.99</v>
      </c>
      <c r="Q400" s="11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114</v>
      </c>
      <c r="P401">
        <f t="shared" si="25"/>
        <v>206.31</v>
      </c>
      <c r="Q401" s="11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82</v>
      </c>
      <c r="P402">
        <f t="shared" si="25"/>
        <v>101.83</v>
      </c>
      <c r="Q402" s="11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111</v>
      </c>
      <c r="P403">
        <f t="shared" si="25"/>
        <v>216.34</v>
      </c>
      <c r="Q403" s="11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157</v>
      </c>
      <c r="P404">
        <f t="shared" si="25"/>
        <v>97.11</v>
      </c>
      <c r="Q404" s="11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109</v>
      </c>
      <c r="P405">
        <f t="shared" si="25"/>
        <v>67.97</v>
      </c>
      <c r="Q405" s="11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146</v>
      </c>
      <c r="P406">
        <f t="shared" si="25"/>
        <v>99.16</v>
      </c>
      <c r="Q406" s="11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102</v>
      </c>
      <c r="P407">
        <f t="shared" si="25"/>
        <v>91.88</v>
      </c>
      <c r="Q407" s="11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113</v>
      </c>
      <c r="P408">
        <f t="shared" si="25"/>
        <v>177.09</v>
      </c>
      <c r="Q408" s="11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101</v>
      </c>
      <c r="P409">
        <f t="shared" si="25"/>
        <v>109.96</v>
      </c>
      <c r="Q409" s="11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109</v>
      </c>
      <c r="P410">
        <f t="shared" si="25"/>
        <v>168.78</v>
      </c>
      <c r="Q410" s="11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101</v>
      </c>
      <c r="P411">
        <f t="shared" si="25"/>
        <v>199.9</v>
      </c>
      <c r="Q411" s="11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100</v>
      </c>
      <c r="P414">
        <f t="shared" si="25"/>
        <v>182.91</v>
      </c>
      <c r="Q414" s="11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153</v>
      </c>
      <c r="P418">
        <f t="shared" si="25"/>
        <v>168.25</v>
      </c>
      <c r="Q418" s="11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142</v>
      </c>
      <c r="P419">
        <f t="shared" si="25"/>
        <v>135.59</v>
      </c>
      <c r="Q419" s="11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2</v>
      </c>
      <c r="P420">
        <f t="shared" si="25"/>
        <v>117.51</v>
      </c>
      <c r="Q420" s="11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7</v>
      </c>
      <c r="P421">
        <f t="shared" si="25"/>
        <v>3304</v>
      </c>
      <c r="Q421" s="11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559</v>
      </c>
      <c r="P423">
        <f t="shared" si="25"/>
        <v>99.86</v>
      </c>
      <c r="Q423" s="11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108</v>
      </c>
      <c r="P424">
        <f t="shared" si="25"/>
        <v>58.38</v>
      </c>
      <c r="Q424" s="11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26</v>
      </c>
      <c r="P425">
        <f t="shared" si="25"/>
        <v>60.82</v>
      </c>
      <c r="Q425" s="11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104</v>
      </c>
      <c r="P427">
        <f t="shared" si="25"/>
        <v>113.63</v>
      </c>
      <c r="Q427" s="11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193</v>
      </c>
      <c r="P428">
        <f t="shared" si="25"/>
        <v>50.85</v>
      </c>
      <c r="Q428" s="11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38</v>
      </c>
      <c r="P429">
        <f t="shared" si="25"/>
        <v>63.05</v>
      </c>
      <c r="Q429" s="11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101</v>
      </c>
      <c r="P430">
        <f t="shared" si="25"/>
        <v>158.63999999999999</v>
      </c>
      <c r="Q430" s="11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103</v>
      </c>
      <c r="P431">
        <f t="shared" si="25"/>
        <v>135.66999999999999</v>
      </c>
      <c r="Q431" s="11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126</v>
      </c>
      <c r="P432">
        <f t="shared" si="25"/>
        <v>91.48</v>
      </c>
      <c r="Q432" s="11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377</v>
      </c>
      <c r="P433">
        <f t="shared" si="25"/>
        <v>190.45</v>
      </c>
      <c r="Q433" s="11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1867</v>
      </c>
      <c r="P434">
        <f t="shared" si="25"/>
        <v>65</v>
      </c>
      <c r="Q434" s="11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101</v>
      </c>
      <c r="P435">
        <f t="shared" si="25"/>
        <v>90.64</v>
      </c>
      <c r="Q435" s="11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104</v>
      </c>
      <c r="P436">
        <f t="shared" si="25"/>
        <v>90.62</v>
      </c>
      <c r="Q436" s="11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103</v>
      </c>
      <c r="P437">
        <f t="shared" si="25"/>
        <v>125.98</v>
      </c>
      <c r="Q437" s="11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124</v>
      </c>
      <c r="P438">
        <f t="shared" si="25"/>
        <v>111.53</v>
      </c>
      <c r="Q438" s="11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109</v>
      </c>
      <c r="P439">
        <f t="shared" si="25"/>
        <v>67.67</v>
      </c>
      <c r="Q439" s="11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101</v>
      </c>
      <c r="P440">
        <f t="shared" si="25"/>
        <v>159.24</v>
      </c>
      <c r="Q440" s="11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121</v>
      </c>
      <c r="P441">
        <f t="shared" si="25"/>
        <v>109.11</v>
      </c>
      <c r="Q441" s="11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103</v>
      </c>
      <c r="P442">
        <f t="shared" si="25"/>
        <v>80.459999999999994</v>
      </c>
      <c r="Q442" s="11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139</v>
      </c>
      <c r="P443">
        <f t="shared" si="25"/>
        <v>174.04</v>
      </c>
      <c r="Q443" s="11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278</v>
      </c>
      <c r="P444">
        <f t="shared" si="25"/>
        <v>65.760000000000005</v>
      </c>
      <c r="Q444" s="11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224</v>
      </c>
      <c r="P445">
        <f t="shared" si="25"/>
        <v>67.16</v>
      </c>
      <c r="Q445" s="11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179</v>
      </c>
      <c r="P446">
        <f t="shared" si="25"/>
        <v>58.93</v>
      </c>
      <c r="Q446" s="11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123</v>
      </c>
      <c r="P447">
        <f t="shared" si="25"/>
        <v>73.34</v>
      </c>
      <c r="Q447" s="11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105</v>
      </c>
      <c r="P448">
        <f t="shared" si="25"/>
        <v>99.86</v>
      </c>
      <c r="Q448" s="11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355</v>
      </c>
      <c r="P449">
        <f t="shared" si="25"/>
        <v>80.2</v>
      </c>
      <c r="Q449" s="11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118</v>
      </c>
      <c r="P450">
        <f t="shared" si="25"/>
        <v>89.1</v>
      </c>
      <c r="Q450" s="11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ROUND(E452/D452*100,0)</f>
        <v>70</v>
      </c>
      <c r="P451">
        <f t="shared" ref="P451:P514" si="29">ROUND(E451/L451,2)</f>
        <v>180.41</v>
      </c>
      <c r="Q451" s="11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25</v>
      </c>
      <c r="P452">
        <f t="shared" si="29"/>
        <v>382.39</v>
      </c>
      <c r="Q452" s="11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117</v>
      </c>
      <c r="P453">
        <f t="shared" si="29"/>
        <v>89.6</v>
      </c>
      <c r="Q453" s="11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100</v>
      </c>
      <c r="P454">
        <f t="shared" si="29"/>
        <v>133.93</v>
      </c>
      <c r="Q454" s="11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116</v>
      </c>
      <c r="P455">
        <f t="shared" si="29"/>
        <v>224.13</v>
      </c>
      <c r="Q455" s="11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104</v>
      </c>
      <c r="P457">
        <f t="shared" si="29"/>
        <v>116.86</v>
      </c>
      <c r="Q457" s="11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116</v>
      </c>
      <c r="P458">
        <f t="shared" si="29"/>
        <v>123.38</v>
      </c>
      <c r="Q458" s="11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145</v>
      </c>
      <c r="P459">
        <f t="shared" si="29"/>
        <v>152.54</v>
      </c>
      <c r="Q459" s="11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182</v>
      </c>
      <c r="P460">
        <f t="shared" si="29"/>
        <v>70.53</v>
      </c>
      <c r="Q460" s="11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108</v>
      </c>
      <c r="P461">
        <f t="shared" si="29"/>
        <v>143.97999999999999</v>
      </c>
      <c r="Q461" s="11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172</v>
      </c>
      <c r="P462">
        <f t="shared" si="29"/>
        <v>69.599999999999994</v>
      </c>
      <c r="Q462" s="11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107</v>
      </c>
      <c r="P463">
        <f t="shared" si="29"/>
        <v>58.42</v>
      </c>
      <c r="Q463" s="11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11</v>
      </c>
      <c r="P464">
        <f t="shared" si="29"/>
        <v>89.9</v>
      </c>
      <c r="Q464" s="11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114</v>
      </c>
      <c r="P465">
        <f t="shared" si="29"/>
        <v>112.86</v>
      </c>
      <c r="Q465" s="11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170</v>
      </c>
      <c r="P466">
        <f t="shared" si="29"/>
        <v>108.01</v>
      </c>
      <c r="Q466" s="11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6</v>
      </c>
      <c r="P467">
        <f t="shared" si="29"/>
        <v>90.58</v>
      </c>
      <c r="Q467" s="11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674</v>
      </c>
      <c r="P468">
        <f t="shared" si="29"/>
        <v>182.62</v>
      </c>
      <c r="Q468" s="11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140</v>
      </c>
      <c r="P469">
        <f t="shared" si="29"/>
        <v>70.849999999999994</v>
      </c>
      <c r="Q469" s="11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102</v>
      </c>
      <c r="P470">
        <f t="shared" si="29"/>
        <v>95.49</v>
      </c>
      <c r="Q470" s="11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111</v>
      </c>
      <c r="P471">
        <f t="shared" si="29"/>
        <v>165.35</v>
      </c>
      <c r="Q471" s="11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104</v>
      </c>
      <c r="P472">
        <f t="shared" si="29"/>
        <v>127.98</v>
      </c>
      <c r="Q472" s="11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110</v>
      </c>
      <c r="P473">
        <f t="shared" si="29"/>
        <v>48.04</v>
      </c>
      <c r="Q473" s="11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109</v>
      </c>
      <c r="P476">
        <f t="shared" si="29"/>
        <v>99.79</v>
      </c>
      <c r="Q476" s="11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108</v>
      </c>
      <c r="P478">
        <f t="shared" si="29"/>
        <v>139.24</v>
      </c>
      <c r="Q478" s="11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295</v>
      </c>
      <c r="P479">
        <f t="shared" si="29"/>
        <v>90.18</v>
      </c>
      <c r="Q479" s="11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108</v>
      </c>
      <c r="P480">
        <f t="shared" si="29"/>
        <v>92.1</v>
      </c>
      <c r="Q480" s="11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101</v>
      </c>
      <c r="P481">
        <f t="shared" si="29"/>
        <v>462.86</v>
      </c>
      <c r="Q481" s="11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108</v>
      </c>
      <c r="P482">
        <f t="shared" si="29"/>
        <v>39.92</v>
      </c>
      <c r="Q482" s="11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107</v>
      </c>
      <c r="P483">
        <f t="shared" si="29"/>
        <v>117.85</v>
      </c>
      <c r="Q483" s="11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114</v>
      </c>
      <c r="P484">
        <f t="shared" si="29"/>
        <v>81.63</v>
      </c>
      <c r="Q484" s="11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159</v>
      </c>
      <c r="P485">
        <f t="shared" si="29"/>
        <v>68.11</v>
      </c>
      <c r="Q485" s="11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106</v>
      </c>
      <c r="P486">
        <f t="shared" si="29"/>
        <v>77.33</v>
      </c>
      <c r="Q486" s="11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636</v>
      </c>
      <c r="P487">
        <f t="shared" si="29"/>
        <v>38.54</v>
      </c>
      <c r="Q487" s="11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105</v>
      </c>
      <c r="P489">
        <f t="shared" si="29"/>
        <v>152.41</v>
      </c>
      <c r="Q489" s="11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524</v>
      </c>
      <c r="P491">
        <f t="shared" si="29"/>
        <v>63.23</v>
      </c>
      <c r="Q491" s="11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105</v>
      </c>
      <c r="P492">
        <f t="shared" si="29"/>
        <v>44.17</v>
      </c>
      <c r="Q492" s="11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101</v>
      </c>
      <c r="P493">
        <f t="shared" si="29"/>
        <v>67.77</v>
      </c>
      <c r="Q493" s="11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105</v>
      </c>
      <c r="P494">
        <f t="shared" si="29"/>
        <v>54.91</v>
      </c>
      <c r="Q494" s="11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157</v>
      </c>
      <c r="P495">
        <f t="shared" si="29"/>
        <v>327.08</v>
      </c>
      <c r="Q495" s="11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105</v>
      </c>
      <c r="P496">
        <f t="shared" si="29"/>
        <v>146.69</v>
      </c>
      <c r="Q496" s="11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157</v>
      </c>
      <c r="P497">
        <f t="shared" si="29"/>
        <v>89.59</v>
      </c>
      <c r="Q497" s="11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112</v>
      </c>
      <c r="P498">
        <f t="shared" si="29"/>
        <v>36.97</v>
      </c>
      <c r="Q498" s="11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104</v>
      </c>
      <c r="P500">
        <f t="shared" si="29"/>
        <v>85.05</v>
      </c>
      <c r="Q500" s="11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156</v>
      </c>
      <c r="P503">
        <f t="shared" si="29"/>
        <v>239.94</v>
      </c>
      <c r="Q503" s="11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104</v>
      </c>
      <c r="P504">
        <f t="shared" si="29"/>
        <v>117.23</v>
      </c>
      <c r="Q504" s="11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155</v>
      </c>
      <c r="P506">
        <f t="shared" si="29"/>
        <v>199.17</v>
      </c>
      <c r="Q506" s="11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172</v>
      </c>
      <c r="P507">
        <f t="shared" si="29"/>
        <v>207.07</v>
      </c>
      <c r="Q507" s="11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103</v>
      </c>
      <c r="P508">
        <f t="shared" si="29"/>
        <v>174.21</v>
      </c>
      <c r="Q508" s="11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154</v>
      </c>
      <c r="P509">
        <f t="shared" si="29"/>
        <v>85.53</v>
      </c>
      <c r="Q509" s="11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119</v>
      </c>
      <c r="P510">
        <f t="shared" si="29"/>
        <v>106.5</v>
      </c>
      <c r="Q510" s="11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15</v>
      </c>
      <c r="P511">
        <f t="shared" si="29"/>
        <v>61.5</v>
      </c>
      <c r="Q511" s="11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102</v>
      </c>
      <c r="P512">
        <f t="shared" si="29"/>
        <v>530.69000000000005</v>
      </c>
      <c r="Q512" s="11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ROUND(E516/D516*100,0)</f>
        <v>102</v>
      </c>
      <c r="P515">
        <f t="shared" ref="P515:P578" si="33">ROUND(E515/L515,2)</f>
        <v>88.04</v>
      </c>
      <c r="Q515" s="11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61</v>
      </c>
      <c r="P517">
        <f t="shared" si="33"/>
        <v>221.52</v>
      </c>
      <c r="Q517" s="11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305</v>
      </c>
      <c r="P518">
        <f t="shared" si="33"/>
        <v>109.94</v>
      </c>
      <c r="Q518" s="11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102</v>
      </c>
      <c r="P519">
        <f t="shared" si="33"/>
        <v>68.489999999999995</v>
      </c>
      <c r="Q519" s="11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101</v>
      </c>
      <c r="P522">
        <f t="shared" si="33"/>
        <v>67.39</v>
      </c>
      <c r="Q522" s="11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302</v>
      </c>
      <c r="P525">
        <f t="shared" si="33"/>
        <v>256.37</v>
      </c>
      <c r="Q525" s="11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101</v>
      </c>
      <c r="P526">
        <f t="shared" si="33"/>
        <v>252.02</v>
      </c>
      <c r="Q526" s="11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191</v>
      </c>
      <c r="P527">
        <f t="shared" si="33"/>
        <v>97.99</v>
      </c>
      <c r="Q527" s="11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537</v>
      </c>
      <c r="P528">
        <f t="shared" si="33"/>
        <v>259.95</v>
      </c>
      <c r="Q528" s="11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113</v>
      </c>
      <c r="P529">
        <f t="shared" si="33"/>
        <v>22.12</v>
      </c>
      <c r="Q529" s="11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143</v>
      </c>
      <c r="P530">
        <f t="shared" si="33"/>
        <v>73.02</v>
      </c>
      <c r="Q530" s="11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73</v>
      </c>
      <c r="P531">
        <f t="shared" si="33"/>
        <v>185.48</v>
      </c>
      <c r="Q531" s="11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145</v>
      </c>
      <c r="P532">
        <f t="shared" si="33"/>
        <v>405.5</v>
      </c>
      <c r="Q532" s="11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111</v>
      </c>
      <c r="P533">
        <f t="shared" si="33"/>
        <v>70.790000000000006</v>
      </c>
      <c r="Q533" s="11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144</v>
      </c>
      <c r="P534">
        <f t="shared" si="33"/>
        <v>200.69</v>
      </c>
      <c r="Q534" s="11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11</v>
      </c>
      <c r="P535">
        <f t="shared" si="33"/>
        <v>92.55</v>
      </c>
      <c r="Q535" s="11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28</v>
      </c>
      <c r="P536">
        <f t="shared" si="33"/>
        <v>51.82</v>
      </c>
      <c r="Q536" s="11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118</v>
      </c>
      <c r="P537">
        <f t="shared" si="33"/>
        <v>26.6</v>
      </c>
      <c r="Q537" s="11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283</v>
      </c>
      <c r="P538">
        <f t="shared" si="33"/>
        <v>97.19</v>
      </c>
      <c r="Q538" s="11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128</v>
      </c>
      <c r="P539">
        <f t="shared" si="33"/>
        <v>49.88</v>
      </c>
      <c r="Q539" s="11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281</v>
      </c>
      <c r="P540">
        <f t="shared" si="33"/>
        <v>118.34</v>
      </c>
      <c r="Q540" s="11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47</v>
      </c>
      <c r="P541">
        <f t="shared" si="33"/>
        <v>147.94999999999999</v>
      </c>
      <c r="Q541" s="11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117</v>
      </c>
      <c r="P542">
        <f t="shared" si="33"/>
        <v>1272.73</v>
      </c>
      <c r="Q542" s="11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111</v>
      </c>
      <c r="P543">
        <f t="shared" si="33"/>
        <v>76.92</v>
      </c>
      <c r="Q543" s="11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347</v>
      </c>
      <c r="P544">
        <f t="shared" si="33"/>
        <v>73.36</v>
      </c>
      <c r="Q544" s="11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57</v>
      </c>
      <c r="P545">
        <f t="shared" si="33"/>
        <v>29.31</v>
      </c>
      <c r="Q545" s="11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114</v>
      </c>
      <c r="P546">
        <f t="shared" si="33"/>
        <v>150.5</v>
      </c>
      <c r="Q546" s="11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171</v>
      </c>
      <c r="P547">
        <f t="shared" si="33"/>
        <v>103.22</v>
      </c>
      <c r="Q547" s="11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27</v>
      </c>
      <c r="P548">
        <f t="shared" si="33"/>
        <v>25.43</v>
      </c>
      <c r="Q548" s="11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109</v>
      </c>
      <c r="P549">
        <f t="shared" si="33"/>
        <v>402.71</v>
      </c>
      <c r="Q549" s="11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136</v>
      </c>
      <c r="P550">
        <f t="shared" si="33"/>
        <v>103.68</v>
      </c>
      <c r="Q550" s="11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1357</v>
      </c>
      <c r="P551">
        <f t="shared" si="33"/>
        <v>59.97</v>
      </c>
      <c r="Q551" s="11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271</v>
      </c>
      <c r="P552">
        <f t="shared" si="33"/>
        <v>14.37</v>
      </c>
      <c r="Q552" s="11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135</v>
      </c>
      <c r="P553">
        <f t="shared" si="33"/>
        <v>140.97999999999999</v>
      </c>
      <c r="Q553" s="11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154</v>
      </c>
      <c r="P554">
        <f t="shared" si="33"/>
        <v>79.41</v>
      </c>
      <c r="Q554" s="11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105</v>
      </c>
      <c r="P555">
        <f t="shared" si="33"/>
        <v>70.58</v>
      </c>
      <c r="Q555" s="11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103</v>
      </c>
      <c r="P556">
        <f t="shared" si="33"/>
        <v>78.66</v>
      </c>
      <c r="Q556" s="11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199</v>
      </c>
      <c r="P557">
        <f t="shared" si="33"/>
        <v>234.79</v>
      </c>
      <c r="Q557" s="11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44</v>
      </c>
      <c r="P558">
        <f t="shared" si="33"/>
        <v>94.49</v>
      </c>
      <c r="Q558" s="11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102</v>
      </c>
      <c r="P559">
        <f t="shared" si="33"/>
        <v>174.95</v>
      </c>
      <c r="Q559" s="11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111</v>
      </c>
      <c r="P560">
        <f t="shared" si="33"/>
        <v>141.41999999999999</v>
      </c>
      <c r="Q560" s="11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147</v>
      </c>
      <c r="P561">
        <f t="shared" si="33"/>
        <v>74.180000000000007</v>
      </c>
      <c r="Q561" s="11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105</v>
      </c>
      <c r="P562">
        <f t="shared" si="33"/>
        <v>52.7</v>
      </c>
      <c r="Q562" s="11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101</v>
      </c>
      <c r="P563">
        <f t="shared" si="33"/>
        <v>118.74</v>
      </c>
      <c r="Q563" s="11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109</v>
      </c>
      <c r="P564">
        <f t="shared" si="33"/>
        <v>70.77</v>
      </c>
      <c r="Q564" s="11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262</v>
      </c>
      <c r="P565">
        <f t="shared" si="33"/>
        <v>84.11</v>
      </c>
      <c r="Q565" s="11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101</v>
      </c>
      <c r="P566">
        <f t="shared" si="33"/>
        <v>127.32</v>
      </c>
      <c r="Q566" s="11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104</v>
      </c>
      <c r="P567">
        <f t="shared" si="33"/>
        <v>211.48</v>
      </c>
      <c r="Q567" s="11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132</v>
      </c>
      <c r="P568">
        <f t="shared" si="33"/>
        <v>81.849999999999994</v>
      </c>
      <c r="Q568" s="11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104</v>
      </c>
      <c r="P569">
        <f t="shared" si="33"/>
        <v>78.58</v>
      </c>
      <c r="Q569" s="11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112</v>
      </c>
      <c r="P570">
        <f t="shared" si="33"/>
        <v>56.46</v>
      </c>
      <c r="Q570" s="11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107</v>
      </c>
      <c r="P571">
        <f t="shared" si="33"/>
        <v>367.97</v>
      </c>
      <c r="Q571" s="11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21</v>
      </c>
      <c r="P572">
        <f t="shared" si="33"/>
        <v>273.83</v>
      </c>
      <c r="Q572" s="11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128</v>
      </c>
      <c r="P573">
        <f t="shared" si="33"/>
        <v>105.93</v>
      </c>
      <c r="Q573" s="11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26</v>
      </c>
      <c r="P576">
        <f t="shared" si="33"/>
        <v>90.74</v>
      </c>
      <c r="Q576" s="11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120</v>
      </c>
      <c r="P577">
        <f t="shared" si="33"/>
        <v>133.25</v>
      </c>
      <c r="Q577" s="11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127</v>
      </c>
      <c r="P578">
        <f t="shared" si="33"/>
        <v>108.24</v>
      </c>
      <c r="Q578" s="11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ROUND(E580/D580*100,0)</f>
        <v>106</v>
      </c>
      <c r="P579">
        <f t="shared" ref="P579:P642" si="37">ROUND(E579/L579,2)</f>
        <v>69.569999999999993</v>
      </c>
      <c r="Q579" s="11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253</v>
      </c>
      <c r="P580">
        <f t="shared" si="37"/>
        <v>62.71</v>
      </c>
      <c r="Q580" s="11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103</v>
      </c>
      <c r="P581">
        <f t="shared" si="37"/>
        <v>68.25</v>
      </c>
      <c r="Q581" s="11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100</v>
      </c>
      <c r="P582">
        <f t="shared" si="37"/>
        <v>93.81</v>
      </c>
      <c r="Q582" s="11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70</v>
      </c>
      <c r="P583">
        <f t="shared" si="37"/>
        <v>126.81</v>
      </c>
      <c r="Q583" s="11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31</v>
      </c>
      <c r="P584">
        <f t="shared" si="37"/>
        <v>63.56</v>
      </c>
      <c r="Q584" s="11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497</v>
      </c>
      <c r="P585">
        <f t="shared" si="37"/>
        <v>102.02</v>
      </c>
      <c r="Q585" s="11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123</v>
      </c>
      <c r="P586">
        <f t="shared" si="37"/>
        <v>51.72</v>
      </c>
      <c r="Q586" s="11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124</v>
      </c>
      <c r="P587">
        <f t="shared" si="37"/>
        <v>94.74</v>
      </c>
      <c r="Q587" s="11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103</v>
      </c>
      <c r="P589">
        <f t="shared" si="37"/>
        <v>88.24</v>
      </c>
      <c r="Q589" s="11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123</v>
      </c>
      <c r="P590">
        <f t="shared" si="37"/>
        <v>62.05</v>
      </c>
      <c r="Q590" s="11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246</v>
      </c>
      <c r="P591">
        <f t="shared" si="37"/>
        <v>71.239999999999995</v>
      </c>
      <c r="Q591" s="11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102</v>
      </c>
      <c r="P592">
        <f t="shared" si="37"/>
        <v>67.7</v>
      </c>
      <c r="Q592" s="11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122</v>
      </c>
      <c r="P595">
        <f t="shared" si="37"/>
        <v>103.64</v>
      </c>
      <c r="Q595" s="11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101</v>
      </c>
      <c r="P596">
        <f t="shared" si="37"/>
        <v>716.35</v>
      </c>
      <c r="Q596" s="11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122</v>
      </c>
      <c r="P597">
        <f t="shared" si="37"/>
        <v>139.83000000000001</v>
      </c>
      <c r="Q597" s="11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121</v>
      </c>
      <c r="P598">
        <f t="shared" si="37"/>
        <v>109.59</v>
      </c>
      <c r="Q598" s="11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110</v>
      </c>
      <c r="P599">
        <f t="shared" si="37"/>
        <v>55.81</v>
      </c>
      <c r="Q599" s="11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101</v>
      </c>
      <c r="P600">
        <f t="shared" si="37"/>
        <v>31.44</v>
      </c>
      <c r="Q600" s="11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100</v>
      </c>
      <c r="P601">
        <f t="shared" si="37"/>
        <v>60.48</v>
      </c>
      <c r="Q601" s="11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120</v>
      </c>
      <c r="P602">
        <f t="shared" si="37"/>
        <v>169.61</v>
      </c>
      <c r="Q602" s="11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100</v>
      </c>
      <c r="P603">
        <f t="shared" si="37"/>
        <v>63.38</v>
      </c>
      <c r="Q603" s="11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107</v>
      </c>
      <c r="P604">
        <f t="shared" si="37"/>
        <v>171.84</v>
      </c>
      <c r="Q604" s="11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150</v>
      </c>
      <c r="P605">
        <f t="shared" si="37"/>
        <v>71.900000000000006</v>
      </c>
      <c r="Q605" s="11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100</v>
      </c>
      <c r="P606">
        <f t="shared" si="37"/>
        <v>55.82</v>
      </c>
      <c r="Q606" s="11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124</v>
      </c>
      <c r="P607">
        <f t="shared" si="37"/>
        <v>137.93</v>
      </c>
      <c r="Q607" s="11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100</v>
      </c>
      <c r="P608">
        <f t="shared" si="37"/>
        <v>139.53</v>
      </c>
      <c r="Q608" s="11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120</v>
      </c>
      <c r="P609">
        <f t="shared" si="37"/>
        <v>1000</v>
      </c>
      <c r="Q609" s="11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141</v>
      </c>
      <c r="P610">
        <f t="shared" si="37"/>
        <v>64.16</v>
      </c>
      <c r="Q610" s="11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12</v>
      </c>
      <c r="P611">
        <f t="shared" si="37"/>
        <v>57.93</v>
      </c>
      <c r="Q611" s="11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119</v>
      </c>
      <c r="P613">
        <f t="shared" si="37"/>
        <v>78.44</v>
      </c>
      <c r="Q613" s="11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39</v>
      </c>
      <c r="P614">
        <f t="shared" si="37"/>
        <v>125.05</v>
      </c>
      <c r="Q614" s="11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118</v>
      </c>
      <c r="P615">
        <f t="shared" si="37"/>
        <v>788.53</v>
      </c>
      <c r="Q615" s="11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147</v>
      </c>
      <c r="P616">
        <f t="shared" si="37"/>
        <v>131.16999999999999</v>
      </c>
      <c r="Q616" s="11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100</v>
      </c>
      <c r="P617">
        <f t="shared" si="37"/>
        <v>42.89</v>
      </c>
      <c r="Q617" s="11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235</v>
      </c>
      <c r="P618">
        <f t="shared" si="37"/>
        <v>93.98</v>
      </c>
      <c r="Q618" s="11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1174</v>
      </c>
      <c r="P619">
        <f t="shared" si="37"/>
        <v>64.180000000000007</v>
      </c>
      <c r="Q619" s="11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</v>
      </c>
      <c r="P620">
        <f t="shared" si="37"/>
        <v>81.56</v>
      </c>
      <c r="Q620" s="11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8</v>
      </c>
      <c r="P621">
        <f t="shared" si="37"/>
        <v>45.99</v>
      </c>
      <c r="Q621" s="11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117</v>
      </c>
      <c r="P622">
        <f t="shared" si="37"/>
        <v>292.08</v>
      </c>
      <c r="Q622" s="11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155</v>
      </c>
      <c r="P623">
        <f t="shared" si="37"/>
        <v>40.76</v>
      </c>
      <c r="Q623" s="11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137</v>
      </c>
      <c r="P624">
        <f t="shared" si="37"/>
        <v>112.02</v>
      </c>
      <c r="Q624" s="11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116</v>
      </c>
      <c r="P625">
        <f t="shared" si="37"/>
        <v>63.92</v>
      </c>
      <c r="Q625" s="11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41</v>
      </c>
      <c r="P626">
        <f t="shared" si="37"/>
        <v>223.48</v>
      </c>
      <c r="Q626" s="11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116</v>
      </c>
      <c r="P627">
        <f t="shared" si="37"/>
        <v>120.77</v>
      </c>
      <c r="Q627" s="11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144</v>
      </c>
      <c r="P628">
        <f t="shared" si="37"/>
        <v>84.46</v>
      </c>
      <c r="Q628" s="11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115</v>
      </c>
      <c r="P629">
        <f t="shared" si="37"/>
        <v>40.799999999999997</v>
      </c>
      <c r="Q629" s="11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154</v>
      </c>
      <c r="P630">
        <f t="shared" si="37"/>
        <v>62.07</v>
      </c>
      <c r="Q630" s="11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100</v>
      </c>
      <c r="P631">
        <f t="shared" si="37"/>
        <v>110.87</v>
      </c>
      <c r="Q631" s="11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115</v>
      </c>
      <c r="P632">
        <f t="shared" si="37"/>
        <v>136.9</v>
      </c>
      <c r="Q632" s="11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6</v>
      </c>
      <c r="P633">
        <f t="shared" si="37"/>
        <v>67.88</v>
      </c>
      <c r="Q633" s="11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115</v>
      </c>
      <c r="P634">
        <f t="shared" si="37"/>
        <v>603.53</v>
      </c>
      <c r="Q634" s="11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5</v>
      </c>
      <c r="P635">
        <f t="shared" si="37"/>
        <v>184.68</v>
      </c>
      <c r="Q635" s="11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134</v>
      </c>
      <c r="P636">
        <f t="shared" si="37"/>
        <v>1270.22</v>
      </c>
      <c r="Q636" s="11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114</v>
      </c>
      <c r="P637">
        <f t="shared" si="37"/>
        <v>23.81</v>
      </c>
      <c r="Q637" s="11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146</v>
      </c>
      <c r="P638">
        <f t="shared" si="37"/>
        <v>72.06</v>
      </c>
      <c r="Q638" s="11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114</v>
      </c>
      <c r="P639">
        <f t="shared" si="37"/>
        <v>98.82</v>
      </c>
      <c r="Q639" s="11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126</v>
      </c>
      <c r="P640">
        <f t="shared" si="37"/>
        <v>88.77</v>
      </c>
      <c r="Q640" s="11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315</v>
      </c>
      <c r="P641">
        <f t="shared" si="37"/>
        <v>61.7</v>
      </c>
      <c r="Q641" s="11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119</v>
      </c>
      <c r="P642">
        <f t="shared" si="37"/>
        <v>105.05</v>
      </c>
      <c r="Q642" s="11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ROUND(E644/D644*100,0)</f>
        <v>287</v>
      </c>
      <c r="P643">
        <f t="shared" ref="P643:P706" si="41">ROUND(E643/L643,2)</f>
        <v>50.16</v>
      </c>
      <c r="Q643" s="11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113</v>
      </c>
      <c r="P644">
        <f t="shared" si="41"/>
        <v>41.78</v>
      </c>
      <c r="Q644" s="11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150</v>
      </c>
      <c r="P645">
        <f t="shared" si="41"/>
        <v>48.05</v>
      </c>
      <c r="Q645" s="11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112</v>
      </c>
      <c r="P646">
        <f t="shared" si="41"/>
        <v>160.44</v>
      </c>
      <c r="Q646" s="11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</v>
      </c>
      <c r="P647">
        <f t="shared" si="41"/>
        <v>181.13</v>
      </c>
      <c r="Q647" s="11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280</v>
      </c>
      <c r="P648">
        <f t="shared" si="41"/>
        <v>415.78</v>
      </c>
      <c r="Q648" s="11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112</v>
      </c>
      <c r="P649">
        <f t="shared" si="41"/>
        <v>81.27</v>
      </c>
      <c r="Q649" s="11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111</v>
      </c>
      <c r="P651">
        <f t="shared" si="41"/>
        <v>73.91</v>
      </c>
      <c r="Q651" s="11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129</v>
      </c>
      <c r="P653">
        <f t="shared" si="41"/>
        <v>62.33</v>
      </c>
      <c r="Q653" s="11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111</v>
      </c>
      <c r="P654">
        <f t="shared" si="41"/>
        <v>128.94999999999999</v>
      </c>
      <c r="Q654" s="11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105</v>
      </c>
      <c r="P656">
        <f t="shared" si="41"/>
        <v>151.46</v>
      </c>
      <c r="Q656" s="11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28</v>
      </c>
      <c r="P657">
        <f t="shared" si="41"/>
        <v>56.07</v>
      </c>
      <c r="Q657" s="11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1462</v>
      </c>
      <c r="P658">
        <f t="shared" si="41"/>
        <v>167.15</v>
      </c>
      <c r="Q658" s="11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110</v>
      </c>
      <c r="P659">
        <f t="shared" si="41"/>
        <v>40.76</v>
      </c>
      <c r="Q659" s="11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542</v>
      </c>
      <c r="P661">
        <f t="shared" si="41"/>
        <v>133.9</v>
      </c>
      <c r="Q661" s="11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22</v>
      </c>
      <c r="P662">
        <f t="shared" si="41"/>
        <v>41.23</v>
      </c>
      <c r="Q662" s="11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108</v>
      </c>
      <c r="P663">
        <f t="shared" si="41"/>
        <v>50.3</v>
      </c>
      <c r="Q663" s="11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180</v>
      </c>
      <c r="P664">
        <f t="shared" si="41"/>
        <v>58.72</v>
      </c>
      <c r="Q664" s="11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108</v>
      </c>
      <c r="P665">
        <f t="shared" si="41"/>
        <v>24.27</v>
      </c>
      <c r="Q665" s="11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22</v>
      </c>
      <c r="P666">
        <f t="shared" si="41"/>
        <v>90</v>
      </c>
      <c r="Q666" s="11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107</v>
      </c>
      <c r="P667">
        <f t="shared" si="41"/>
        <v>128.27000000000001</v>
      </c>
      <c r="Q667" s="11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102</v>
      </c>
      <c r="P668">
        <f t="shared" si="41"/>
        <v>108.48</v>
      </c>
      <c r="Q668" s="11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126</v>
      </c>
      <c r="P669">
        <f t="shared" si="41"/>
        <v>107.1</v>
      </c>
      <c r="Q669" s="11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107</v>
      </c>
      <c r="P670">
        <f t="shared" si="41"/>
        <v>21.5</v>
      </c>
      <c r="Q670" s="11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427</v>
      </c>
      <c r="P671">
        <f t="shared" si="41"/>
        <v>109.03</v>
      </c>
      <c r="Q671" s="11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214</v>
      </c>
      <c r="P672">
        <f t="shared" si="41"/>
        <v>31.69</v>
      </c>
      <c r="Q672" s="11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126</v>
      </c>
      <c r="P673">
        <f t="shared" si="41"/>
        <v>122.74</v>
      </c>
      <c r="Q673" s="11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106</v>
      </c>
      <c r="P674">
        <f t="shared" si="41"/>
        <v>187.19</v>
      </c>
      <c r="Q674" s="11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265</v>
      </c>
      <c r="P675">
        <f t="shared" si="41"/>
        <v>120.91</v>
      </c>
      <c r="Q675" s="11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106</v>
      </c>
      <c r="P676">
        <f t="shared" si="41"/>
        <v>84.21</v>
      </c>
      <c r="Q676" s="11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352</v>
      </c>
      <c r="P680">
        <f t="shared" si="41"/>
        <v>62.83</v>
      </c>
      <c r="Q680" s="11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106</v>
      </c>
      <c r="P681">
        <f t="shared" si="41"/>
        <v>22.08</v>
      </c>
      <c r="Q681" s="11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100</v>
      </c>
      <c r="P682">
        <f t="shared" si="41"/>
        <v>63.17</v>
      </c>
      <c r="Q682" s="11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105</v>
      </c>
      <c r="P683">
        <f t="shared" si="41"/>
        <v>202.42</v>
      </c>
      <c r="Q683" s="11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104</v>
      </c>
      <c r="P684">
        <f t="shared" si="41"/>
        <v>201.94</v>
      </c>
      <c r="Q684" s="11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149</v>
      </c>
      <c r="P685">
        <f t="shared" si="41"/>
        <v>145</v>
      </c>
      <c r="Q685" s="11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130</v>
      </c>
      <c r="P686">
        <f t="shared" si="41"/>
        <v>71.97</v>
      </c>
      <c r="Q686" s="11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104</v>
      </c>
      <c r="P687">
        <f t="shared" si="41"/>
        <v>43.1</v>
      </c>
      <c r="Q687" s="11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172</v>
      </c>
      <c r="P690">
        <f t="shared" si="41"/>
        <v>90.2</v>
      </c>
      <c r="Q690" s="11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103</v>
      </c>
      <c r="P691">
        <f t="shared" si="41"/>
        <v>94.05</v>
      </c>
      <c r="Q691" s="11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102</v>
      </c>
      <c r="P699">
        <f t="shared" si="41"/>
        <v>106.93</v>
      </c>
      <c r="Q699" s="11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204</v>
      </c>
      <c r="P701">
        <f t="shared" si="41"/>
        <v>105.52</v>
      </c>
      <c r="Q701" s="11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146</v>
      </c>
      <c r="P702">
        <f t="shared" si="41"/>
        <v>59.36</v>
      </c>
      <c r="Q702" s="11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128</v>
      </c>
      <c r="P703">
        <f t="shared" si="41"/>
        <v>64.62</v>
      </c>
      <c r="Q703" s="11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136</v>
      </c>
      <c r="P704">
        <f t="shared" si="41"/>
        <v>129.11000000000001</v>
      </c>
      <c r="Q704" s="11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102</v>
      </c>
      <c r="P705">
        <f t="shared" si="41"/>
        <v>97.9</v>
      </c>
      <c r="Q705" s="11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ROUND(E708/D708*100,0)</f>
        <v>101</v>
      </c>
      <c r="P707">
        <f t="shared" ref="P707:P770" si="45">ROUND(E707/L707,2)</f>
        <v>137.24</v>
      </c>
      <c r="Q707" s="11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202</v>
      </c>
      <c r="P715">
        <f t="shared" si="45"/>
        <v>63.83</v>
      </c>
      <c r="Q715" s="11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155</v>
      </c>
      <c r="P717">
        <f t="shared" si="45"/>
        <v>80.650000000000006</v>
      </c>
      <c r="Q717" s="11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336</v>
      </c>
      <c r="P718">
        <f t="shared" si="45"/>
        <v>53.01</v>
      </c>
      <c r="Q718" s="11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101</v>
      </c>
      <c r="P719">
        <f t="shared" si="45"/>
        <v>41.77</v>
      </c>
      <c r="Q719" s="11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100</v>
      </c>
      <c r="P720">
        <f t="shared" si="45"/>
        <v>145.87</v>
      </c>
      <c r="Q720" s="11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167</v>
      </c>
      <c r="P721">
        <f t="shared" si="45"/>
        <v>93.02</v>
      </c>
      <c r="Q721" s="11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33</v>
      </c>
      <c r="P722">
        <f t="shared" si="45"/>
        <v>99.46</v>
      </c>
      <c r="Q722" s="11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100</v>
      </c>
      <c r="P723">
        <f t="shared" si="45"/>
        <v>264.26</v>
      </c>
      <c r="Q723" s="11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200</v>
      </c>
      <c r="P728">
        <f t="shared" si="45"/>
        <v>169.92</v>
      </c>
      <c r="Q728" s="11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122</v>
      </c>
      <c r="P729">
        <f t="shared" si="45"/>
        <v>182.13</v>
      </c>
      <c r="Q729" s="11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100</v>
      </c>
      <c r="P730">
        <f t="shared" si="45"/>
        <v>84.14</v>
      </c>
      <c r="Q730" s="11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123</v>
      </c>
      <c r="P733">
        <f t="shared" si="45"/>
        <v>253.21</v>
      </c>
      <c r="Q733" s="11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115</v>
      </c>
      <c r="P734">
        <f t="shared" si="45"/>
        <v>169.52</v>
      </c>
      <c r="Q734" s="11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130</v>
      </c>
      <c r="P735">
        <f t="shared" si="45"/>
        <v>58.69</v>
      </c>
      <c r="Q735" s="11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102</v>
      </c>
      <c r="P736">
        <f t="shared" si="45"/>
        <v>51.72</v>
      </c>
      <c r="Q736" s="11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108</v>
      </c>
      <c r="P737">
        <f t="shared" si="45"/>
        <v>33.19</v>
      </c>
      <c r="Q737" s="11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100</v>
      </c>
      <c r="P738">
        <f t="shared" si="45"/>
        <v>112.79</v>
      </c>
      <c r="Q738" s="11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158</v>
      </c>
      <c r="P741">
        <f t="shared" si="45"/>
        <v>134.15</v>
      </c>
      <c r="Q741" s="11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126</v>
      </c>
      <c r="P742">
        <f t="shared" si="45"/>
        <v>68.349999999999994</v>
      </c>
      <c r="Q742" s="11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24</v>
      </c>
      <c r="P743">
        <f t="shared" si="45"/>
        <v>64.540000000000006</v>
      </c>
      <c r="Q743" s="11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20</v>
      </c>
      <c r="P744">
        <f t="shared" si="45"/>
        <v>51.23</v>
      </c>
      <c r="Q744" s="11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105</v>
      </c>
      <c r="P745">
        <f t="shared" si="45"/>
        <v>83.72</v>
      </c>
      <c r="Q745" s="11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189</v>
      </c>
      <c r="P746">
        <f t="shared" si="45"/>
        <v>59.41</v>
      </c>
      <c r="Q746" s="11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52</v>
      </c>
      <c r="P747">
        <f t="shared" si="45"/>
        <v>31.21</v>
      </c>
      <c r="Q747" s="11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111</v>
      </c>
      <c r="P748">
        <f t="shared" si="45"/>
        <v>94.19</v>
      </c>
      <c r="Q748" s="11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125</v>
      </c>
      <c r="P749">
        <f t="shared" si="45"/>
        <v>104.39</v>
      </c>
      <c r="Q749" s="11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104</v>
      </c>
      <c r="P750">
        <f t="shared" si="45"/>
        <v>140.1</v>
      </c>
      <c r="Q750" s="11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252</v>
      </c>
      <c r="P751">
        <f t="shared" si="45"/>
        <v>90.1</v>
      </c>
      <c r="Q751" s="11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103</v>
      </c>
      <c r="P752">
        <f t="shared" si="45"/>
        <v>55.61</v>
      </c>
      <c r="Q752" s="11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930250</v>
      </c>
      <c r="P753">
        <f t="shared" si="45"/>
        <v>64.16</v>
      </c>
      <c r="Q753" s="11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185</v>
      </c>
      <c r="P754">
        <f t="shared" si="45"/>
        <v>4.57</v>
      </c>
      <c r="Q754" s="11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102</v>
      </c>
      <c r="P755">
        <f t="shared" si="45"/>
        <v>85.44</v>
      </c>
      <c r="Q755" s="11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115</v>
      </c>
      <c r="P756">
        <f t="shared" si="45"/>
        <v>196.34</v>
      </c>
      <c r="Q756" s="11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110</v>
      </c>
      <c r="P757">
        <f t="shared" si="45"/>
        <v>57.52</v>
      </c>
      <c r="Q757" s="11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102</v>
      </c>
      <c r="P758">
        <f t="shared" si="45"/>
        <v>96.53</v>
      </c>
      <c r="Q758" s="11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114</v>
      </c>
      <c r="P759">
        <f t="shared" si="45"/>
        <v>51.04</v>
      </c>
      <c r="Q759" s="11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101</v>
      </c>
      <c r="P760">
        <f t="shared" si="45"/>
        <v>67.13</v>
      </c>
      <c r="Q760" s="11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261</v>
      </c>
      <c r="P761">
        <f t="shared" si="45"/>
        <v>126.72</v>
      </c>
      <c r="Q761" s="11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104</v>
      </c>
      <c r="P762">
        <f t="shared" si="45"/>
        <v>54.62</v>
      </c>
      <c r="Q762" s="11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101</v>
      </c>
      <c r="P763">
        <f t="shared" si="45"/>
        <v>130.16</v>
      </c>
      <c r="Q763" s="11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361</v>
      </c>
      <c r="P765">
        <f t="shared" si="45"/>
        <v>347.85</v>
      </c>
      <c r="Q765" s="11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113</v>
      </c>
      <c r="P766">
        <f t="shared" si="45"/>
        <v>96.06</v>
      </c>
      <c r="Q766" s="11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112</v>
      </c>
      <c r="P767">
        <f t="shared" si="45"/>
        <v>107.32</v>
      </c>
      <c r="Q767" s="11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22</v>
      </c>
      <c r="P768">
        <f t="shared" si="45"/>
        <v>61.3</v>
      </c>
      <c r="Q768" s="11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110</v>
      </c>
      <c r="P769">
        <f t="shared" si="45"/>
        <v>23.95</v>
      </c>
      <c r="Q769" s="11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15</v>
      </c>
      <c r="P770">
        <f t="shared" si="45"/>
        <v>65.91</v>
      </c>
      <c r="Q770" s="11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ROUND(E772/D772*100,0)</f>
        <v>18</v>
      </c>
      <c r="P771">
        <f t="shared" ref="P771:P834" si="49">ROUND(E771/L771,2)</f>
        <v>93.9</v>
      </c>
      <c r="Q771" s="11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489</v>
      </c>
      <c r="P772">
        <f t="shared" si="49"/>
        <v>115.99</v>
      </c>
      <c r="Q772" s="11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176</v>
      </c>
      <c r="P773">
        <f t="shared" si="49"/>
        <v>31.57</v>
      </c>
      <c r="Q773" s="11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103</v>
      </c>
      <c r="P774">
        <f t="shared" si="49"/>
        <v>56</v>
      </c>
      <c r="Q774" s="11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104</v>
      </c>
      <c r="P775">
        <f t="shared" si="49"/>
        <v>94.41</v>
      </c>
      <c r="Q775" s="11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175</v>
      </c>
      <c r="P776">
        <f t="shared" si="49"/>
        <v>194.44</v>
      </c>
      <c r="Q776" s="11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117</v>
      </c>
      <c r="P777">
        <f t="shared" si="49"/>
        <v>264.85000000000002</v>
      </c>
      <c r="Q777" s="11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103</v>
      </c>
      <c r="P778">
        <f t="shared" si="49"/>
        <v>60.27</v>
      </c>
      <c r="Q778" s="11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109</v>
      </c>
      <c r="P779">
        <f t="shared" si="49"/>
        <v>109.19</v>
      </c>
      <c r="Q779" s="11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51</v>
      </c>
      <c r="P780">
        <f t="shared" si="49"/>
        <v>86.44</v>
      </c>
      <c r="Q780" s="11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103</v>
      </c>
      <c r="P781">
        <f t="shared" si="49"/>
        <v>147.88</v>
      </c>
      <c r="Q781" s="11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174</v>
      </c>
      <c r="P782">
        <f t="shared" si="49"/>
        <v>242.28</v>
      </c>
      <c r="Q782" s="11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103</v>
      </c>
      <c r="P783">
        <f t="shared" si="49"/>
        <v>51.85</v>
      </c>
      <c r="Q783" s="11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116</v>
      </c>
      <c r="P784">
        <f t="shared" si="49"/>
        <v>173.7</v>
      </c>
      <c r="Q784" s="11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173</v>
      </c>
      <c r="P785">
        <f t="shared" si="49"/>
        <v>144.43</v>
      </c>
      <c r="Q785" s="11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102</v>
      </c>
      <c r="P786">
        <f t="shared" si="49"/>
        <v>75.13</v>
      </c>
      <c r="Q786" s="11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108</v>
      </c>
      <c r="P788">
        <f t="shared" si="49"/>
        <v>95.91</v>
      </c>
      <c r="Q788" s="11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11</v>
      </c>
      <c r="P789">
        <f t="shared" si="49"/>
        <v>88.87</v>
      </c>
      <c r="Q789" s="11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107</v>
      </c>
      <c r="P790">
        <f t="shared" si="49"/>
        <v>72.760000000000005</v>
      </c>
      <c r="Q790" s="11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101</v>
      </c>
      <c r="P791">
        <f t="shared" si="49"/>
        <v>49.32</v>
      </c>
      <c r="Q791" s="11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107</v>
      </c>
      <c r="P792">
        <f t="shared" si="49"/>
        <v>125.99</v>
      </c>
      <c r="Q792" s="11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9</v>
      </c>
      <c r="P793">
        <f t="shared" si="49"/>
        <v>45.42</v>
      </c>
      <c r="Q793" s="11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107</v>
      </c>
      <c r="P794">
        <f t="shared" si="49"/>
        <v>29.24</v>
      </c>
      <c r="Q794" s="11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142</v>
      </c>
      <c r="P795">
        <f t="shared" si="49"/>
        <v>90.82</v>
      </c>
      <c r="Q795" s="11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106</v>
      </c>
      <c r="P796">
        <f t="shared" si="49"/>
        <v>193.84</v>
      </c>
      <c r="Q796" s="11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11</v>
      </c>
      <c r="P797">
        <f t="shared" si="49"/>
        <v>146.88</v>
      </c>
      <c r="Q797" s="11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282</v>
      </c>
      <c r="P798">
        <f t="shared" si="49"/>
        <v>117.65</v>
      </c>
      <c r="Q798" s="11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105</v>
      </c>
      <c r="P799">
        <f t="shared" si="49"/>
        <v>52.79</v>
      </c>
      <c r="Q799" s="11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168</v>
      </c>
      <c r="P800">
        <f t="shared" si="49"/>
        <v>158.96</v>
      </c>
      <c r="Q800" s="11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104</v>
      </c>
      <c r="P802">
        <f t="shared" si="49"/>
        <v>75.67</v>
      </c>
      <c r="Q802" s="11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166</v>
      </c>
      <c r="P805">
        <f t="shared" si="49"/>
        <v>177.62</v>
      </c>
      <c r="Q805" s="11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22</v>
      </c>
      <c r="P806">
        <f t="shared" si="49"/>
        <v>177.02</v>
      </c>
      <c r="Q806" s="11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138</v>
      </c>
      <c r="P807">
        <f t="shared" si="49"/>
        <v>66.52</v>
      </c>
      <c r="Q807" s="11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332</v>
      </c>
      <c r="P808">
        <f t="shared" si="49"/>
        <v>87.44</v>
      </c>
      <c r="Q808" s="11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111</v>
      </c>
      <c r="P809">
        <f t="shared" si="49"/>
        <v>21.23</v>
      </c>
      <c r="Q809" s="11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165</v>
      </c>
      <c r="P810">
        <f t="shared" si="49"/>
        <v>61.03</v>
      </c>
      <c r="Q810" s="11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24</v>
      </c>
      <c r="P811">
        <f t="shared" si="49"/>
        <v>81.099999999999994</v>
      </c>
      <c r="Q811" s="11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103</v>
      </c>
      <c r="P812">
        <f t="shared" si="49"/>
        <v>305.77999999999997</v>
      </c>
      <c r="Q812" s="11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109</v>
      </c>
      <c r="P818">
        <f t="shared" si="49"/>
        <v>70.78</v>
      </c>
      <c r="Q818" s="11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36</v>
      </c>
      <c r="P819">
        <f t="shared" si="49"/>
        <v>151.97999999999999</v>
      </c>
      <c r="Q819" s="11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10</v>
      </c>
      <c r="P820">
        <f t="shared" si="49"/>
        <v>67.14</v>
      </c>
      <c r="Q820" s="11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327</v>
      </c>
      <c r="P821">
        <f t="shared" si="49"/>
        <v>744.55</v>
      </c>
      <c r="Q821" s="11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102</v>
      </c>
      <c r="P822">
        <f t="shared" si="49"/>
        <v>97.3</v>
      </c>
      <c r="Q822" s="11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163</v>
      </c>
      <c r="P823">
        <f t="shared" si="49"/>
        <v>255.17</v>
      </c>
      <c r="Q823" s="11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125</v>
      </c>
      <c r="P824">
        <f t="shared" si="49"/>
        <v>34.869999999999997</v>
      </c>
      <c r="Q824" s="11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113</v>
      </c>
      <c r="P825">
        <f t="shared" si="49"/>
        <v>77.64</v>
      </c>
      <c r="Q825" s="11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102</v>
      </c>
      <c r="P826">
        <f t="shared" si="49"/>
        <v>50.22</v>
      </c>
      <c r="Q826" s="11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101</v>
      </c>
      <c r="P827">
        <f t="shared" si="49"/>
        <v>116</v>
      </c>
      <c r="Q827" s="11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108</v>
      </c>
      <c r="P829">
        <f t="shared" si="49"/>
        <v>142.28</v>
      </c>
      <c r="Q829" s="11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203</v>
      </c>
      <c r="P830">
        <f t="shared" si="49"/>
        <v>37.200000000000003</v>
      </c>
      <c r="Q830" s="11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103</v>
      </c>
      <c r="P831">
        <f t="shared" si="49"/>
        <v>47.68</v>
      </c>
      <c r="Q831" s="11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101</v>
      </c>
      <c r="P832">
        <f t="shared" si="49"/>
        <v>80.180000000000007</v>
      </c>
      <c r="Q832" s="11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108</v>
      </c>
      <c r="P833">
        <f t="shared" si="49"/>
        <v>74.95</v>
      </c>
      <c r="Q833" s="11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101</v>
      </c>
      <c r="P834">
        <f t="shared" si="49"/>
        <v>74.23</v>
      </c>
      <c r="Q834" s="11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ROUND(E836/D836*100,0)</f>
        <v>101</v>
      </c>
      <c r="P835">
        <f t="shared" ref="P835:P898" si="53">ROUND(E835/L835,2)</f>
        <v>104.99</v>
      </c>
      <c r="Q835" s="11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9</v>
      </c>
      <c r="P836">
        <f t="shared" si="53"/>
        <v>87.83</v>
      </c>
      <c r="Q836" s="11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29</v>
      </c>
      <c r="P837">
        <f t="shared" si="53"/>
        <v>65.67</v>
      </c>
      <c r="Q837" s="11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101</v>
      </c>
      <c r="P838">
        <f t="shared" si="53"/>
        <v>34.22</v>
      </c>
      <c r="Q838" s="11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806</v>
      </c>
      <c r="P839">
        <f t="shared" si="53"/>
        <v>116.96</v>
      </c>
      <c r="Q839" s="11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115</v>
      </c>
      <c r="P840">
        <f t="shared" si="53"/>
        <v>49.47</v>
      </c>
      <c r="Q840" s="11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101</v>
      </c>
      <c r="P841">
        <f t="shared" si="53"/>
        <v>39.31</v>
      </c>
      <c r="Q841" s="11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100</v>
      </c>
      <c r="P842">
        <f t="shared" si="53"/>
        <v>83.89</v>
      </c>
      <c r="Q842" s="11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267</v>
      </c>
      <c r="P844">
        <f t="shared" si="53"/>
        <v>100.33</v>
      </c>
      <c r="Q844" s="11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100</v>
      </c>
      <c r="P845">
        <f t="shared" si="53"/>
        <v>63.1</v>
      </c>
      <c r="Q845" s="11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107</v>
      </c>
      <c r="P846">
        <f t="shared" si="53"/>
        <v>70.88</v>
      </c>
      <c r="Q846" s="11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100</v>
      </c>
      <c r="P847">
        <f t="shared" si="53"/>
        <v>65.08</v>
      </c>
      <c r="Q847" s="11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107</v>
      </c>
      <c r="P848">
        <f t="shared" si="53"/>
        <v>421.11</v>
      </c>
      <c r="Q848" s="11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114</v>
      </c>
      <c r="P849">
        <f t="shared" si="53"/>
        <v>89.89</v>
      </c>
      <c r="Q849" s="11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113</v>
      </c>
      <c r="P850">
        <f t="shared" si="53"/>
        <v>89.67</v>
      </c>
      <c r="Q850" s="11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132</v>
      </c>
      <c r="P851">
        <f t="shared" si="53"/>
        <v>74.22</v>
      </c>
      <c r="Q851" s="11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106</v>
      </c>
      <c r="P852">
        <f t="shared" si="53"/>
        <v>74.150000000000006</v>
      </c>
      <c r="Q852" s="11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20</v>
      </c>
      <c r="P853">
        <f t="shared" si="53"/>
        <v>60.9</v>
      </c>
      <c r="Q853" s="11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113</v>
      </c>
      <c r="P854">
        <f t="shared" si="53"/>
        <v>272.58999999999997</v>
      </c>
      <c r="Q854" s="11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131</v>
      </c>
      <c r="P855">
        <f t="shared" si="53"/>
        <v>64.27</v>
      </c>
      <c r="Q855" s="11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232</v>
      </c>
      <c r="P856">
        <f t="shared" si="53"/>
        <v>48.33</v>
      </c>
      <c r="Q856" s="11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22</v>
      </c>
      <c r="P857">
        <f t="shared" si="53"/>
        <v>106.43</v>
      </c>
      <c r="Q857" s="11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101</v>
      </c>
      <c r="P858">
        <f t="shared" si="53"/>
        <v>157.46</v>
      </c>
      <c r="Q858" s="11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131</v>
      </c>
      <c r="P859">
        <f t="shared" si="53"/>
        <v>302.31</v>
      </c>
      <c r="Q859" s="11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104</v>
      </c>
      <c r="P861">
        <f t="shared" si="53"/>
        <v>147.81</v>
      </c>
      <c r="Q861" s="11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156</v>
      </c>
      <c r="P862">
        <f t="shared" si="53"/>
        <v>340.57</v>
      </c>
      <c r="Q862" s="11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780</v>
      </c>
      <c r="P863">
        <f t="shared" si="53"/>
        <v>38.28</v>
      </c>
      <c r="Q863" s="11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26</v>
      </c>
      <c r="P864">
        <f t="shared" si="53"/>
        <v>37.119999999999997</v>
      </c>
      <c r="Q864" s="11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104</v>
      </c>
      <c r="P865">
        <f t="shared" si="53"/>
        <v>90.62</v>
      </c>
      <c r="Q865" s="11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19</v>
      </c>
      <c r="P867">
        <f t="shared" si="53"/>
        <v>90.52</v>
      </c>
      <c r="Q867" s="11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111</v>
      </c>
      <c r="P868">
        <f t="shared" si="53"/>
        <v>55.46</v>
      </c>
      <c r="Q868" s="11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103</v>
      </c>
      <c r="P869">
        <f t="shared" si="53"/>
        <v>104.73</v>
      </c>
      <c r="Q869" s="11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110</v>
      </c>
      <c r="P870">
        <f t="shared" si="53"/>
        <v>69.67</v>
      </c>
      <c r="Q870" s="11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103</v>
      </c>
      <c r="P871">
        <f t="shared" si="53"/>
        <v>68.239999999999995</v>
      </c>
      <c r="Q871" s="11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102</v>
      </c>
      <c r="P872">
        <f t="shared" si="53"/>
        <v>79.400000000000006</v>
      </c>
      <c r="Q872" s="11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170</v>
      </c>
      <c r="P873">
        <f t="shared" si="53"/>
        <v>111.38</v>
      </c>
      <c r="Q873" s="11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128</v>
      </c>
      <c r="P874">
        <f t="shared" si="53"/>
        <v>84.29</v>
      </c>
      <c r="Q874" s="11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10</v>
      </c>
      <c r="P875">
        <f t="shared" si="53"/>
        <v>117.92</v>
      </c>
      <c r="Q875" s="11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102</v>
      </c>
      <c r="P876">
        <f t="shared" si="53"/>
        <v>94.51</v>
      </c>
      <c r="Q876" s="11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109</v>
      </c>
      <c r="P878">
        <f t="shared" si="53"/>
        <v>177.21</v>
      </c>
      <c r="Q878" s="11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101</v>
      </c>
      <c r="P880">
        <f t="shared" si="53"/>
        <v>73.03</v>
      </c>
      <c r="Q880" s="11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126</v>
      </c>
      <c r="P881">
        <f t="shared" si="53"/>
        <v>270.57</v>
      </c>
      <c r="Q881" s="11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302</v>
      </c>
      <c r="P882">
        <f t="shared" si="53"/>
        <v>28.63</v>
      </c>
      <c r="Q882" s="11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75</v>
      </c>
      <c r="P883">
        <f t="shared" si="53"/>
        <v>52.1</v>
      </c>
      <c r="Q883" s="11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50</v>
      </c>
      <c r="P884">
        <f t="shared" si="53"/>
        <v>251.33</v>
      </c>
      <c r="Q884" s="11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108</v>
      </c>
      <c r="P885">
        <f t="shared" si="53"/>
        <v>51.22</v>
      </c>
      <c r="Q885" s="11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100</v>
      </c>
      <c r="P886">
        <f t="shared" si="53"/>
        <v>132.05000000000001</v>
      </c>
      <c r="Q886" s="11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107</v>
      </c>
      <c r="P888">
        <f t="shared" si="53"/>
        <v>81.739999999999995</v>
      </c>
      <c r="Q888" s="11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20</v>
      </c>
      <c r="P889">
        <f t="shared" si="53"/>
        <v>58.63</v>
      </c>
      <c r="Q889" s="11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107</v>
      </c>
      <c r="P890">
        <f t="shared" si="53"/>
        <v>500</v>
      </c>
      <c r="Q890" s="11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248</v>
      </c>
      <c r="P891">
        <f t="shared" si="53"/>
        <v>107.07</v>
      </c>
      <c r="Q891" s="11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59</v>
      </c>
      <c r="P892">
        <f t="shared" si="53"/>
        <v>27.47</v>
      </c>
      <c r="Q892" s="11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148</v>
      </c>
      <c r="P893">
        <f t="shared" si="53"/>
        <v>72.17</v>
      </c>
      <c r="Q893" s="11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124</v>
      </c>
      <c r="P894">
        <f t="shared" si="53"/>
        <v>322.39</v>
      </c>
      <c r="Q894" s="11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148</v>
      </c>
      <c r="P895">
        <f t="shared" si="53"/>
        <v>89.3</v>
      </c>
      <c r="Q895" s="11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105</v>
      </c>
      <c r="P896">
        <f t="shared" si="53"/>
        <v>493.13</v>
      </c>
      <c r="Q896" s="11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29</v>
      </c>
      <c r="P898">
        <f t="shared" si="53"/>
        <v>98.2</v>
      </c>
      <c r="Q898" s="11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ROUND(E900/D900*100,0)</f>
        <v>105</v>
      </c>
      <c r="P899">
        <f t="shared" ref="P899:P962" si="57">ROUND(E899/L899,2)</f>
        <v>43.98</v>
      </c>
      <c r="Q899" s="11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978</v>
      </c>
      <c r="P900">
        <f t="shared" si="57"/>
        <v>68.599999999999994</v>
      </c>
      <c r="Q900" s="11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297</v>
      </c>
      <c r="P901">
        <f t="shared" si="57"/>
        <v>21.64</v>
      </c>
      <c r="Q901" s="11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146</v>
      </c>
      <c r="P902">
        <f t="shared" si="57"/>
        <v>7.19</v>
      </c>
      <c r="Q902" s="11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131</v>
      </c>
      <c r="P903">
        <f t="shared" si="57"/>
        <v>65.209999999999994</v>
      </c>
      <c r="Q903" s="11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144</v>
      </c>
      <c r="P904">
        <f t="shared" si="57"/>
        <v>50.53</v>
      </c>
      <c r="Q904" s="11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147</v>
      </c>
      <c r="P905">
        <f t="shared" si="57"/>
        <v>126.67</v>
      </c>
      <c r="Q905" s="11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131</v>
      </c>
      <c r="P906">
        <f t="shared" si="57"/>
        <v>48.45</v>
      </c>
      <c r="Q906" s="11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103</v>
      </c>
      <c r="P907">
        <f t="shared" si="57"/>
        <v>96.08</v>
      </c>
      <c r="Q907" s="11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60</v>
      </c>
      <c r="P908">
        <f t="shared" si="57"/>
        <v>156.16999999999999</v>
      </c>
      <c r="Q908" s="11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102</v>
      </c>
      <c r="P909">
        <f t="shared" si="57"/>
        <v>61.31</v>
      </c>
      <c r="Q909" s="11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110</v>
      </c>
      <c r="P910">
        <f t="shared" si="57"/>
        <v>193.62</v>
      </c>
      <c r="Q910" s="11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143</v>
      </c>
      <c r="P911">
        <f t="shared" si="57"/>
        <v>42.87</v>
      </c>
      <c r="Q911" s="11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119</v>
      </c>
      <c r="P912">
        <f t="shared" si="57"/>
        <v>162.27000000000001</v>
      </c>
      <c r="Q912" s="11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101</v>
      </c>
      <c r="P913">
        <f t="shared" si="57"/>
        <v>66.11</v>
      </c>
      <c r="Q913" s="11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109</v>
      </c>
      <c r="P914">
        <f t="shared" si="57"/>
        <v>46.77</v>
      </c>
      <c r="Q914" s="11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141</v>
      </c>
      <c r="P915">
        <f t="shared" si="57"/>
        <v>68.48</v>
      </c>
      <c r="Q915" s="11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101</v>
      </c>
      <c r="P916">
        <f t="shared" si="57"/>
        <v>90.38</v>
      </c>
      <c r="Q916" s="11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102</v>
      </c>
      <c r="P917">
        <f t="shared" si="57"/>
        <v>234.67</v>
      </c>
      <c r="Q917" s="11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117</v>
      </c>
      <c r="P918">
        <f t="shared" si="57"/>
        <v>107.98</v>
      </c>
      <c r="Q918" s="11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506</v>
      </c>
      <c r="P919">
        <f t="shared" si="57"/>
        <v>81.569999999999993</v>
      </c>
      <c r="Q919" s="11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100</v>
      </c>
      <c r="P920">
        <f t="shared" si="57"/>
        <v>36.33</v>
      </c>
      <c r="Q920" s="11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14</v>
      </c>
      <c r="P922">
        <f t="shared" si="57"/>
        <v>57.38</v>
      </c>
      <c r="Q922" s="11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115</v>
      </c>
      <c r="P924">
        <f t="shared" si="57"/>
        <v>153.88999999999999</v>
      </c>
      <c r="Q924" s="11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114</v>
      </c>
      <c r="P925">
        <f t="shared" si="57"/>
        <v>123.29</v>
      </c>
      <c r="Q925" s="11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171</v>
      </c>
      <c r="P926">
        <f t="shared" si="57"/>
        <v>55.8</v>
      </c>
      <c r="Q926" s="11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342</v>
      </c>
      <c r="P927">
        <f t="shared" si="57"/>
        <v>62.87</v>
      </c>
      <c r="Q927" s="11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12</v>
      </c>
      <c r="P928">
        <f t="shared" si="57"/>
        <v>43.03</v>
      </c>
      <c r="Q928" s="11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68</v>
      </c>
      <c r="P929">
        <f t="shared" si="57"/>
        <v>356.84</v>
      </c>
      <c r="Q929" s="11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135</v>
      </c>
      <c r="P930">
        <f t="shared" si="57"/>
        <v>48.25</v>
      </c>
      <c r="Q930" s="11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134</v>
      </c>
      <c r="P931">
        <f t="shared" si="57"/>
        <v>60.18</v>
      </c>
      <c r="Q931" s="11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112</v>
      </c>
      <c r="P932">
        <f t="shared" si="57"/>
        <v>108.15</v>
      </c>
      <c r="Q932" s="11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39</v>
      </c>
      <c r="P933">
        <f t="shared" si="57"/>
        <v>159.52000000000001</v>
      </c>
      <c r="Q933" s="11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67</v>
      </c>
      <c r="P934">
        <f t="shared" si="57"/>
        <v>393.59</v>
      </c>
      <c r="Q934" s="11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134</v>
      </c>
      <c r="P935">
        <f t="shared" si="57"/>
        <v>99.76</v>
      </c>
      <c r="Q935" s="11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</v>
      </c>
      <c r="P936">
        <f t="shared" si="57"/>
        <v>31.66</v>
      </c>
      <c r="Q936" s="11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111</v>
      </c>
      <c r="P937">
        <f t="shared" si="57"/>
        <v>69.41</v>
      </c>
      <c r="Q937" s="11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123</v>
      </c>
      <c r="P938">
        <f t="shared" si="57"/>
        <v>93.77</v>
      </c>
      <c r="Q938" s="11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102</v>
      </c>
      <c r="P939">
        <f t="shared" si="57"/>
        <v>114.59</v>
      </c>
      <c r="Q939" s="11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25</v>
      </c>
      <c r="P940">
        <f t="shared" si="57"/>
        <v>61.53</v>
      </c>
      <c r="Q940" s="11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121</v>
      </c>
      <c r="P941">
        <f t="shared" si="57"/>
        <v>58.18</v>
      </c>
      <c r="Q941" s="11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114</v>
      </c>
      <c r="P942">
        <f t="shared" si="57"/>
        <v>83.95</v>
      </c>
      <c r="Q942" s="11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13</v>
      </c>
      <c r="P943">
        <f t="shared" si="57"/>
        <v>105.21</v>
      </c>
      <c r="Q943" s="11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120</v>
      </c>
      <c r="P944">
        <f t="shared" si="57"/>
        <v>161.22</v>
      </c>
      <c r="Q944" s="11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13</v>
      </c>
      <c r="P945">
        <f t="shared" si="57"/>
        <v>49.19</v>
      </c>
      <c r="Q945" s="11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101</v>
      </c>
      <c r="P946">
        <f t="shared" si="57"/>
        <v>65</v>
      </c>
      <c r="Q946" s="11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12</v>
      </c>
      <c r="P947">
        <f t="shared" si="57"/>
        <v>43.7</v>
      </c>
      <c r="Q947" s="11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109</v>
      </c>
      <c r="P948">
        <f t="shared" si="57"/>
        <v>38.479999999999997</v>
      </c>
      <c r="Q948" s="11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118</v>
      </c>
      <c r="P949">
        <f t="shared" si="57"/>
        <v>94.64</v>
      </c>
      <c r="Q949" s="11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43</v>
      </c>
      <c r="P950">
        <f t="shared" si="57"/>
        <v>93.07</v>
      </c>
      <c r="Q950" s="11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102</v>
      </c>
      <c r="P951">
        <f t="shared" si="57"/>
        <v>89.19</v>
      </c>
      <c r="Q951" s="11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100</v>
      </c>
      <c r="P952">
        <f t="shared" si="57"/>
        <v>35.549999999999997</v>
      </c>
      <c r="Q952" s="11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130</v>
      </c>
      <c r="P953">
        <f t="shared" si="57"/>
        <v>209.84</v>
      </c>
      <c r="Q953" s="11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100</v>
      </c>
      <c r="P954">
        <f t="shared" si="57"/>
        <v>39.159999999999997</v>
      </c>
      <c r="Q954" s="11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108</v>
      </c>
      <c r="P955">
        <f t="shared" si="57"/>
        <v>135.41999999999999</v>
      </c>
      <c r="Q955" s="11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107</v>
      </c>
      <c r="P956">
        <f t="shared" si="57"/>
        <v>72.87</v>
      </c>
      <c r="Q956" s="11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106</v>
      </c>
      <c r="P958">
        <f t="shared" si="57"/>
        <v>59.82</v>
      </c>
      <c r="Q958" s="11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128</v>
      </c>
      <c r="P959">
        <f t="shared" si="57"/>
        <v>375.76</v>
      </c>
      <c r="Q959" s="11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14</v>
      </c>
      <c r="P960">
        <f t="shared" si="57"/>
        <v>63.87</v>
      </c>
      <c r="Q960" s="11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21</v>
      </c>
      <c r="P961">
        <f t="shared" si="57"/>
        <v>43.42</v>
      </c>
      <c r="Q961" s="11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106</v>
      </c>
      <c r="P962">
        <f t="shared" si="57"/>
        <v>108.05</v>
      </c>
      <c r="Q962" s="11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ROUND(E964/D964*100,0)</f>
        <v>106</v>
      </c>
      <c r="P963">
        <f t="shared" ref="P963:P1026" si="61">ROUND(E963/L963,2)</f>
        <v>108.02</v>
      </c>
      <c r="Q963" s="11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126</v>
      </c>
      <c r="P965">
        <f t="shared" si="61"/>
        <v>69.89</v>
      </c>
      <c r="Q965" s="11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42</v>
      </c>
      <c r="P966">
        <f t="shared" si="61"/>
        <v>88.85</v>
      </c>
      <c r="Q966" s="11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126</v>
      </c>
      <c r="P967">
        <f t="shared" si="61"/>
        <v>105.03</v>
      </c>
      <c r="Q967" s="11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39</v>
      </c>
      <c r="P970">
        <f t="shared" si="61"/>
        <v>67.739999999999995</v>
      </c>
      <c r="Q970" s="11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104</v>
      </c>
      <c r="P971">
        <f t="shared" si="61"/>
        <v>69.53</v>
      </c>
      <c r="Q971" s="11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156</v>
      </c>
      <c r="P972">
        <f t="shared" si="61"/>
        <v>82.33</v>
      </c>
      <c r="Q972" s="11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125</v>
      </c>
      <c r="P973">
        <f t="shared" si="61"/>
        <v>55.22</v>
      </c>
      <c r="Q973" s="11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104</v>
      </c>
      <c r="P974">
        <f t="shared" si="61"/>
        <v>168.51</v>
      </c>
      <c r="Q974" s="11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183</v>
      </c>
      <c r="P975">
        <f t="shared" si="61"/>
        <v>75.849999999999994</v>
      </c>
      <c r="Q975" s="11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104</v>
      </c>
      <c r="P976">
        <f t="shared" si="61"/>
        <v>71.44</v>
      </c>
      <c r="Q976" s="11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207</v>
      </c>
      <c r="P977">
        <f t="shared" si="61"/>
        <v>81.78</v>
      </c>
      <c r="Q977" s="11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106</v>
      </c>
      <c r="P978">
        <f t="shared" si="61"/>
        <v>221.79</v>
      </c>
      <c r="Q978" s="11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155</v>
      </c>
      <c r="P979">
        <f t="shared" si="61"/>
        <v>59.7</v>
      </c>
      <c r="Q979" s="11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124</v>
      </c>
      <c r="P980">
        <f t="shared" si="61"/>
        <v>46.67</v>
      </c>
      <c r="Q980" s="11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106</v>
      </c>
      <c r="P981">
        <f t="shared" si="61"/>
        <v>80.27</v>
      </c>
      <c r="Q981" s="11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102</v>
      </c>
      <c r="P982">
        <f t="shared" si="61"/>
        <v>136.78</v>
      </c>
      <c r="Q982" s="11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26</v>
      </c>
      <c r="P983">
        <f t="shared" si="61"/>
        <v>55.37</v>
      </c>
      <c r="Q983" s="11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15</v>
      </c>
      <c r="P984">
        <f t="shared" si="61"/>
        <v>65.34</v>
      </c>
      <c r="Q984" s="11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122</v>
      </c>
      <c r="P985">
        <f t="shared" si="61"/>
        <v>45.41</v>
      </c>
      <c r="Q985" s="11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27</v>
      </c>
      <c r="P986">
        <f t="shared" si="61"/>
        <v>56.67</v>
      </c>
      <c r="Q986" s="11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102</v>
      </c>
      <c r="P987">
        <f t="shared" si="61"/>
        <v>291.33</v>
      </c>
      <c r="Q987" s="11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101</v>
      </c>
      <c r="P991">
        <f t="shared" si="61"/>
        <v>78.209999999999994</v>
      </c>
      <c r="Q991" s="11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122</v>
      </c>
      <c r="P993">
        <f t="shared" si="61"/>
        <v>81.069999999999993</v>
      </c>
      <c r="Q993" s="11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101</v>
      </c>
      <c r="P994">
        <f t="shared" si="61"/>
        <v>129.36000000000001</v>
      </c>
      <c r="Q994" s="11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202</v>
      </c>
      <c r="P995">
        <f t="shared" si="61"/>
        <v>110.49</v>
      </c>
      <c r="Q995" s="11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26</v>
      </c>
      <c r="P996">
        <f t="shared" si="61"/>
        <v>55.7</v>
      </c>
      <c r="Q996" s="11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121</v>
      </c>
      <c r="P997">
        <f t="shared" si="61"/>
        <v>116.56</v>
      </c>
      <c r="Q997" s="11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101</v>
      </c>
      <c r="P998">
        <f t="shared" si="61"/>
        <v>163.78</v>
      </c>
      <c r="Q998" s="11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121</v>
      </c>
      <c r="P999">
        <f t="shared" si="61"/>
        <v>147.71</v>
      </c>
      <c r="Q999" s="11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101</v>
      </c>
      <c r="P1000">
        <f t="shared" si="61"/>
        <v>37.130000000000003</v>
      </c>
      <c r="Q1000" s="11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109</v>
      </c>
      <c r="P1002">
        <f t="shared" si="61"/>
        <v>137.31</v>
      </c>
      <c r="Q1002" s="11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503</v>
      </c>
      <c r="P1003">
        <f t="shared" si="61"/>
        <v>40.549999999999997</v>
      </c>
      <c r="Q1003" s="11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121</v>
      </c>
      <c r="P1004">
        <f t="shared" si="61"/>
        <v>68.63</v>
      </c>
      <c r="Q1004" s="11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126</v>
      </c>
      <c r="P1005">
        <f t="shared" si="61"/>
        <v>71.790000000000006</v>
      </c>
      <c r="Q1005" s="11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100</v>
      </c>
      <c r="P1006">
        <f t="shared" si="61"/>
        <v>58.53</v>
      </c>
      <c r="Q1006" s="11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121</v>
      </c>
      <c r="P1007">
        <f t="shared" si="61"/>
        <v>215.25</v>
      </c>
      <c r="Q1007" s="11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100</v>
      </c>
      <c r="P1008">
        <f t="shared" si="61"/>
        <v>80.33</v>
      </c>
      <c r="Q1008" s="11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120</v>
      </c>
      <c r="P1010">
        <f t="shared" si="61"/>
        <v>188.13</v>
      </c>
      <c r="Q1010" s="11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</v>
      </c>
      <c r="P1011">
        <f t="shared" si="61"/>
        <v>34.01</v>
      </c>
      <c r="Q1011" s="11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100</v>
      </c>
      <c r="P1012">
        <f t="shared" si="61"/>
        <v>859.86</v>
      </c>
      <c r="Q1012" s="11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120</v>
      </c>
      <c r="P1013">
        <f t="shared" si="61"/>
        <v>127.81</v>
      </c>
      <c r="Q1013" s="11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100</v>
      </c>
      <c r="P1014">
        <f t="shared" si="61"/>
        <v>46.88</v>
      </c>
      <c r="Q1014" s="11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120</v>
      </c>
      <c r="P1015">
        <f t="shared" si="61"/>
        <v>93.76</v>
      </c>
      <c r="Q1015" s="11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240</v>
      </c>
      <c r="P1016">
        <f t="shared" si="61"/>
        <v>98.36</v>
      </c>
      <c r="Q1016" s="11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100</v>
      </c>
      <c r="P1017">
        <f t="shared" si="61"/>
        <v>41.38</v>
      </c>
      <c r="Q1017" s="11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102</v>
      </c>
      <c r="P1020">
        <f t="shared" si="61"/>
        <v>72.290000000000006</v>
      </c>
      <c r="Q1020" s="11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119</v>
      </c>
      <c r="P1021">
        <f t="shared" si="61"/>
        <v>230.19</v>
      </c>
      <c r="Q1021" s="11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148</v>
      </c>
      <c r="P1022">
        <f t="shared" si="61"/>
        <v>97.38</v>
      </c>
      <c r="Q1022" s="11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118</v>
      </c>
      <c r="P1023">
        <f t="shared" si="61"/>
        <v>120.86</v>
      </c>
      <c r="Q1023" s="11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169</v>
      </c>
      <c r="P1024">
        <f t="shared" si="61"/>
        <v>64.95</v>
      </c>
      <c r="Q1024" s="11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148</v>
      </c>
      <c r="P1025">
        <f t="shared" si="61"/>
        <v>32.82</v>
      </c>
      <c r="Q1025" s="11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49</v>
      </c>
      <c r="P1026">
        <f t="shared" si="61"/>
        <v>95.23</v>
      </c>
      <c r="Q1026" s="11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ROUND(E1028/D1028*100,0)</f>
        <v>12</v>
      </c>
      <c r="P1027">
        <f t="shared" ref="P1027:P1090" si="65">ROUND(E1027/L1027,2)</f>
        <v>42.16</v>
      </c>
      <c r="Q1027" s="11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108</v>
      </c>
      <c r="P1029">
        <f t="shared" si="65"/>
        <v>69.12</v>
      </c>
      <c r="Q1029" s="11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23</v>
      </c>
      <c r="P1030">
        <f t="shared" si="65"/>
        <v>61.03</v>
      </c>
      <c r="Q1030" s="11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106</v>
      </c>
      <c r="P1031">
        <f t="shared" si="65"/>
        <v>130.09</v>
      </c>
      <c r="Q1031" s="11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117</v>
      </c>
      <c r="P1032">
        <f t="shared" si="65"/>
        <v>56.2</v>
      </c>
      <c r="Q1032" s="11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194</v>
      </c>
      <c r="P1034">
        <f t="shared" si="65"/>
        <v>60.74</v>
      </c>
      <c r="Q1034" s="11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116</v>
      </c>
      <c r="P1035">
        <f t="shared" si="65"/>
        <v>36.630000000000003</v>
      </c>
      <c r="Q1035" s="11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105</v>
      </c>
      <c r="P1037">
        <f t="shared" si="65"/>
        <v>414.29</v>
      </c>
      <c r="Q1037" s="11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12</v>
      </c>
      <c r="P1038">
        <f t="shared" si="65"/>
        <v>65.58</v>
      </c>
      <c r="Q1038" s="11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191</v>
      </c>
      <c r="P1039">
        <f t="shared" si="65"/>
        <v>127.93</v>
      </c>
      <c r="Q1039" s="11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114</v>
      </c>
      <c r="P1040">
        <f t="shared" si="65"/>
        <v>358.69</v>
      </c>
      <c r="Q1040" s="11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21</v>
      </c>
      <c r="P1043">
        <f t="shared" si="65"/>
        <v>80.23</v>
      </c>
      <c r="Q1043" s="11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113</v>
      </c>
      <c r="P1044">
        <f t="shared" si="65"/>
        <v>189.33</v>
      </c>
      <c r="Q1044" s="11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378</v>
      </c>
      <c r="P1046">
        <f t="shared" si="65"/>
        <v>107</v>
      </c>
      <c r="Q1046" s="11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113</v>
      </c>
      <c r="P1047">
        <f t="shared" si="65"/>
        <v>40.76</v>
      </c>
      <c r="Q1047" s="11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142</v>
      </c>
      <c r="P1048">
        <f t="shared" si="65"/>
        <v>68.25</v>
      </c>
      <c r="Q1048" s="11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103</v>
      </c>
      <c r="P1049">
        <f t="shared" si="65"/>
        <v>115.51</v>
      </c>
      <c r="Q1049" s="11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113</v>
      </c>
      <c r="P1050">
        <f t="shared" si="65"/>
        <v>47.13</v>
      </c>
      <c r="Q1050" s="11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103</v>
      </c>
      <c r="P1051">
        <f t="shared" si="65"/>
        <v>144.91</v>
      </c>
      <c r="Q1051" s="11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113</v>
      </c>
      <c r="P1052">
        <f t="shared" si="65"/>
        <v>68.010000000000005</v>
      </c>
      <c r="Q1052" s="11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102</v>
      </c>
      <c r="P1054">
        <f t="shared" si="65"/>
        <v>110.47</v>
      </c>
      <c r="Q1054" s="11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19</v>
      </c>
      <c r="P1055">
        <f t="shared" si="65"/>
        <v>66.150000000000006</v>
      </c>
      <c r="Q1055" s="11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107</v>
      </c>
      <c r="P1056">
        <f t="shared" si="65"/>
        <v>95.28</v>
      </c>
      <c r="Q1056" s="11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112</v>
      </c>
      <c r="P1057">
        <f t="shared" si="65"/>
        <v>70.209999999999994</v>
      </c>
      <c r="Q1057" s="11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102</v>
      </c>
      <c r="P1058">
        <f t="shared" si="65"/>
        <v>69.19</v>
      </c>
      <c r="Q1058" s="11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160</v>
      </c>
      <c r="P1059">
        <f t="shared" si="65"/>
        <v>62.92</v>
      </c>
      <c r="Q1059" s="11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112</v>
      </c>
      <c r="P1060">
        <f t="shared" si="65"/>
        <v>109.78</v>
      </c>
      <c r="Q1060" s="11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101</v>
      </c>
      <c r="P1061">
        <f t="shared" si="65"/>
        <v>53.19</v>
      </c>
      <c r="Q1061" s="11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279</v>
      </c>
      <c r="P1062">
        <f t="shared" si="65"/>
        <v>113.88</v>
      </c>
      <c r="Q1062" s="11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111</v>
      </c>
      <c r="P1063">
        <f t="shared" si="65"/>
        <v>23.52</v>
      </c>
      <c r="Q1063" s="11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25</v>
      </c>
      <c r="P1064">
        <f t="shared" si="65"/>
        <v>50.18</v>
      </c>
      <c r="Q1064" s="11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111</v>
      </c>
      <c r="P1065">
        <f t="shared" si="65"/>
        <v>168.39</v>
      </c>
      <c r="Q1065" s="11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120</v>
      </c>
      <c r="P1068">
        <f t="shared" si="65"/>
        <v>63.62</v>
      </c>
      <c r="Q1068" s="11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111</v>
      </c>
      <c r="P1069">
        <f t="shared" si="65"/>
        <v>48.13</v>
      </c>
      <c r="Q1069" s="11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100</v>
      </c>
      <c r="P1070">
        <f t="shared" si="65"/>
        <v>40.630000000000003</v>
      </c>
      <c r="Q1070" s="11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110</v>
      </c>
      <c r="P1071">
        <f t="shared" si="65"/>
        <v>69.819999999999993</v>
      </c>
      <c r="Q1071" s="11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220</v>
      </c>
      <c r="P1072">
        <f t="shared" si="65"/>
        <v>166.97</v>
      </c>
      <c r="Q1072" s="11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110</v>
      </c>
      <c r="P1073">
        <f t="shared" si="65"/>
        <v>37.479999999999997</v>
      </c>
      <c r="Q1073" s="11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100</v>
      </c>
      <c r="P1074">
        <f t="shared" si="65"/>
        <v>68.86</v>
      </c>
      <c r="Q1074" s="11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110</v>
      </c>
      <c r="P1075">
        <f t="shared" si="65"/>
        <v>125.09</v>
      </c>
      <c r="Q1075" s="11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100</v>
      </c>
      <c r="P1076">
        <f t="shared" si="65"/>
        <v>72.38</v>
      </c>
      <c r="Q1076" s="11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137</v>
      </c>
      <c r="P1077">
        <f t="shared" si="65"/>
        <v>305.56</v>
      </c>
      <c r="Q1077" s="11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110</v>
      </c>
      <c r="P1078">
        <f t="shared" si="65"/>
        <v>69.569999999999993</v>
      </c>
      <c r="Q1078" s="11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109</v>
      </c>
      <c r="P1080">
        <f t="shared" si="65"/>
        <v>91.3</v>
      </c>
      <c r="Q1080" s="11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137</v>
      </c>
      <c r="P1081">
        <f t="shared" si="65"/>
        <v>54.69</v>
      </c>
      <c r="Q1081" s="11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109</v>
      </c>
      <c r="P1082">
        <f t="shared" si="65"/>
        <v>70.06</v>
      </c>
      <c r="Q1082" s="11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136</v>
      </c>
      <c r="P1083">
        <f t="shared" si="65"/>
        <v>74.819999999999993</v>
      </c>
      <c r="Q1083" s="11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35</v>
      </c>
      <c r="P1084">
        <f t="shared" si="65"/>
        <v>160.47</v>
      </c>
      <c r="Q1084" s="11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156</v>
      </c>
      <c r="P1085">
        <f t="shared" si="65"/>
        <v>104.85</v>
      </c>
      <c r="Q1085" s="11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272</v>
      </c>
      <c r="P1086">
        <f t="shared" si="65"/>
        <v>36.53</v>
      </c>
      <c r="Q1086" s="11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109</v>
      </c>
      <c r="P1087">
        <f t="shared" si="65"/>
        <v>48.54</v>
      </c>
      <c r="Q1087" s="11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32</v>
      </c>
      <c r="P1088">
        <f t="shared" si="65"/>
        <v>61.04</v>
      </c>
      <c r="Q1088" s="11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109</v>
      </c>
      <c r="P1089">
        <f t="shared" si="65"/>
        <v>115.55</v>
      </c>
      <c r="Q1089" s="11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15</v>
      </c>
      <c r="P1090">
        <f t="shared" si="65"/>
        <v>54.3</v>
      </c>
      <c r="Q1090" s="11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ROUND(E1092/D1092*100,0)</f>
        <v>271</v>
      </c>
      <c r="P1091">
        <f t="shared" ref="P1091:P1154" si="69">ROUND(E1091/L1091,2)</f>
        <v>71.34</v>
      </c>
      <c r="Q1091" s="11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155</v>
      </c>
      <c r="P1092">
        <f t="shared" si="69"/>
        <v>53.08</v>
      </c>
      <c r="Q1092" s="11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108</v>
      </c>
      <c r="P1093">
        <f t="shared" si="69"/>
        <v>102.08</v>
      </c>
      <c r="Q1093" s="11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120</v>
      </c>
      <c r="P1094">
        <f t="shared" si="69"/>
        <v>94.91</v>
      </c>
      <c r="Q1094" s="11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108</v>
      </c>
      <c r="P1095">
        <f t="shared" si="69"/>
        <v>50.93</v>
      </c>
      <c r="Q1095" s="11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31</v>
      </c>
      <c r="P1096">
        <f t="shared" si="69"/>
        <v>154.16999999999999</v>
      </c>
      <c r="Q1096" s="11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108</v>
      </c>
      <c r="P1097">
        <f t="shared" si="69"/>
        <v>71.87</v>
      </c>
      <c r="Q1097" s="11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90</v>
      </c>
      <c r="P1099">
        <f t="shared" si="69"/>
        <v>76.87</v>
      </c>
      <c r="Q1099" s="11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108</v>
      </c>
      <c r="P1100">
        <f t="shared" si="69"/>
        <v>145.41</v>
      </c>
      <c r="Q1100" s="11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139</v>
      </c>
      <c r="P1101">
        <f t="shared" si="69"/>
        <v>76.8</v>
      </c>
      <c r="Q1101" s="11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102</v>
      </c>
      <c r="P1102">
        <f t="shared" si="69"/>
        <v>116.65</v>
      </c>
      <c r="Q1102" s="11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107</v>
      </c>
      <c r="P1103">
        <f t="shared" si="69"/>
        <v>83.75</v>
      </c>
      <c r="Q1103" s="11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160</v>
      </c>
      <c r="P1104">
        <f t="shared" si="69"/>
        <v>68.709999999999994</v>
      </c>
      <c r="Q1104" s="11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107</v>
      </c>
      <c r="P1105">
        <f t="shared" si="69"/>
        <v>40.29</v>
      </c>
      <c r="Q1105" s="11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127</v>
      </c>
      <c r="P1107">
        <f t="shared" si="69"/>
        <v>74.209999999999994</v>
      </c>
      <c r="Q1107" s="11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107</v>
      </c>
      <c r="P1108">
        <f t="shared" si="69"/>
        <v>59.23</v>
      </c>
      <c r="Q1108" s="11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27</v>
      </c>
      <c r="P1109">
        <f t="shared" si="69"/>
        <v>108.78</v>
      </c>
      <c r="Q1109" s="11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177</v>
      </c>
      <c r="P1110">
        <f t="shared" si="69"/>
        <v>70.11</v>
      </c>
      <c r="Q1110" s="11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116</v>
      </c>
      <c r="P1111">
        <f t="shared" si="69"/>
        <v>81.89</v>
      </c>
      <c r="Q1111" s="11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133</v>
      </c>
      <c r="P1112">
        <f t="shared" si="69"/>
        <v>50.69</v>
      </c>
      <c r="Q1112" s="11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106</v>
      </c>
      <c r="P1113">
        <f t="shared" si="69"/>
        <v>82.94</v>
      </c>
      <c r="Q1113" s="11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132</v>
      </c>
      <c r="P1114">
        <f t="shared" si="69"/>
        <v>189.29</v>
      </c>
      <c r="Q1114" s="11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106</v>
      </c>
      <c r="P1115">
        <f t="shared" si="69"/>
        <v>48.15</v>
      </c>
      <c r="Q1115" s="11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105</v>
      </c>
      <c r="P1118">
        <f t="shared" si="69"/>
        <v>41.94</v>
      </c>
      <c r="Q1118" s="11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112</v>
      </c>
      <c r="P1122">
        <f t="shared" si="69"/>
        <v>122.33</v>
      </c>
      <c r="Q1122" s="11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117</v>
      </c>
      <c r="P1123">
        <f t="shared" si="69"/>
        <v>105.18</v>
      </c>
      <c r="Q1123" s="11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</v>
      </c>
      <c r="P1124">
        <f t="shared" si="69"/>
        <v>52.58</v>
      </c>
      <c r="Q1124" s="11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105</v>
      </c>
      <c r="P1125">
        <f t="shared" si="69"/>
        <v>437.5</v>
      </c>
      <c r="Q1125" s="11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2</v>
      </c>
      <c r="P1129">
        <f t="shared" si="69"/>
        <v>36.86</v>
      </c>
      <c r="Q1129" s="11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105</v>
      </c>
      <c r="P1130">
        <f t="shared" si="69"/>
        <v>307.82</v>
      </c>
      <c r="Q1130" s="11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131</v>
      </c>
      <c r="P1131">
        <f t="shared" si="69"/>
        <v>93.43</v>
      </c>
      <c r="Q1131" s="11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105</v>
      </c>
      <c r="P1132">
        <f t="shared" si="69"/>
        <v>43.55</v>
      </c>
      <c r="Q1132" s="11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104</v>
      </c>
      <c r="P1133">
        <f t="shared" si="69"/>
        <v>80.400000000000006</v>
      </c>
      <c r="Q1133" s="11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116</v>
      </c>
      <c r="P1134">
        <f t="shared" si="69"/>
        <v>64.47</v>
      </c>
      <c r="Q1134" s="11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26</v>
      </c>
      <c r="P1136">
        <f t="shared" si="69"/>
        <v>50.2</v>
      </c>
      <c r="Q1136" s="11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104</v>
      </c>
      <c r="P1137">
        <f t="shared" si="69"/>
        <v>65.97</v>
      </c>
      <c r="Q1137" s="11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103</v>
      </c>
      <c r="P1144">
        <f t="shared" si="69"/>
        <v>63.11</v>
      </c>
      <c r="Q1144" s="11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129</v>
      </c>
      <c r="P1145">
        <f t="shared" si="69"/>
        <v>172.23</v>
      </c>
      <c r="Q1145" s="11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103</v>
      </c>
      <c r="P1146">
        <f t="shared" si="69"/>
        <v>53.16</v>
      </c>
      <c r="Q1146" s="11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102</v>
      </c>
      <c r="P1148">
        <f t="shared" si="69"/>
        <v>66.69</v>
      </c>
      <c r="Q1148" s="11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128</v>
      </c>
      <c r="P1153">
        <f t="shared" si="69"/>
        <v>58.62</v>
      </c>
      <c r="Q1153" s="11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102</v>
      </c>
      <c r="P1154">
        <f t="shared" si="69"/>
        <v>82.26</v>
      </c>
      <c r="Q1154" s="11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ROUND(E1156/D1156*100,0)</f>
        <v>154</v>
      </c>
      <c r="P1155">
        <f t="shared" ref="P1155:P1218" si="73">ROUND(E1155/L1155,2)</f>
        <v>51.47</v>
      </c>
      <c r="Q1155" s="11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127</v>
      </c>
      <c r="P1156">
        <f t="shared" si="73"/>
        <v>28.1</v>
      </c>
      <c r="Q1156" s="11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254</v>
      </c>
      <c r="P1157">
        <f t="shared" si="73"/>
        <v>80.73</v>
      </c>
      <c r="Q1157" s="11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508</v>
      </c>
      <c r="P1158">
        <f t="shared" si="73"/>
        <v>51.31</v>
      </c>
      <c r="Q1158" s="11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101</v>
      </c>
      <c r="P1159">
        <f t="shared" si="73"/>
        <v>101.56</v>
      </c>
      <c r="Q1159" s="11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112</v>
      </c>
      <c r="P1162">
        <f t="shared" si="73"/>
        <v>53.89</v>
      </c>
      <c r="Q1162" s="11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101</v>
      </c>
      <c r="P1163">
        <f t="shared" si="73"/>
        <v>23.96</v>
      </c>
      <c r="Q1163" s="11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112</v>
      </c>
      <c r="P1164">
        <f t="shared" si="73"/>
        <v>93.61</v>
      </c>
      <c r="Q1164" s="11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3</v>
      </c>
      <c r="P1165">
        <f t="shared" si="73"/>
        <v>87.1</v>
      </c>
      <c r="Q1165" s="11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101</v>
      </c>
      <c r="P1166">
        <f t="shared" si="73"/>
        <v>34.130000000000003</v>
      </c>
      <c r="Q1166" s="11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126</v>
      </c>
      <c r="P1168">
        <f t="shared" si="73"/>
        <v>55.5</v>
      </c>
      <c r="Q1168" s="11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101</v>
      </c>
      <c r="P1169">
        <f t="shared" si="73"/>
        <v>53.72</v>
      </c>
      <c r="Q1169" s="11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126</v>
      </c>
      <c r="P1170">
        <f t="shared" si="73"/>
        <v>109.71</v>
      </c>
      <c r="Q1170" s="11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101</v>
      </c>
      <c r="P1171">
        <f t="shared" si="73"/>
        <v>84.08</v>
      </c>
      <c r="Q1171" s="11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100</v>
      </c>
      <c r="P1175">
        <f t="shared" si="73"/>
        <v>186.11</v>
      </c>
      <c r="Q1175" s="11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</v>
      </c>
      <c r="P1178">
        <f t="shared" si="73"/>
        <v>200.49</v>
      </c>
      <c r="Q1178" s="11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100</v>
      </c>
      <c r="P1179">
        <f t="shared" si="73"/>
        <v>178.93</v>
      </c>
      <c r="Q1179" s="11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108</v>
      </c>
      <c r="P1187">
        <f t="shared" si="73"/>
        <v>178.57</v>
      </c>
      <c r="Q1187" s="11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20</v>
      </c>
      <c r="P1188">
        <f t="shared" si="73"/>
        <v>65.16</v>
      </c>
      <c r="Q1188" s="11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14</v>
      </c>
      <c r="P1189">
        <f t="shared" si="73"/>
        <v>308.75</v>
      </c>
      <c r="Q1189" s="11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110</v>
      </c>
      <c r="P1190">
        <f t="shared" si="73"/>
        <v>129.97</v>
      </c>
      <c r="Q1190" s="11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10</v>
      </c>
      <c r="P1191">
        <f t="shared" si="73"/>
        <v>94.9</v>
      </c>
      <c r="Q1191" s="11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2</v>
      </c>
      <c r="P1192">
        <f t="shared" si="73"/>
        <v>54.67</v>
      </c>
      <c r="Q1192" s="11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100</v>
      </c>
      <c r="P1193">
        <f t="shared" si="73"/>
        <v>39.57</v>
      </c>
      <c r="Q1193" s="11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196</v>
      </c>
      <c r="P1194">
        <f t="shared" si="73"/>
        <v>148.47999999999999</v>
      </c>
      <c r="Q1194" s="11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33</v>
      </c>
      <c r="P1195">
        <f t="shared" si="73"/>
        <v>40.75</v>
      </c>
      <c r="Q1195" s="11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106</v>
      </c>
      <c r="P1196">
        <f t="shared" si="73"/>
        <v>88.8</v>
      </c>
      <c r="Q1196" s="11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20</v>
      </c>
      <c r="P1197">
        <f t="shared" si="73"/>
        <v>64.75</v>
      </c>
      <c r="Q1197" s="11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110</v>
      </c>
      <c r="P1198">
        <f t="shared" si="73"/>
        <v>44.94</v>
      </c>
      <c r="Q1198" s="11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138</v>
      </c>
      <c r="P1199">
        <f t="shared" si="73"/>
        <v>74.25</v>
      </c>
      <c r="Q1199" s="11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320</v>
      </c>
      <c r="P1200">
        <f t="shared" si="73"/>
        <v>34.17</v>
      </c>
      <c r="Q1200" s="11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107</v>
      </c>
      <c r="P1201">
        <f t="shared" si="73"/>
        <v>24.76</v>
      </c>
      <c r="Q1201" s="11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120</v>
      </c>
      <c r="P1202">
        <f t="shared" si="73"/>
        <v>28.58</v>
      </c>
      <c r="Q1202" s="11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114</v>
      </c>
      <c r="P1203">
        <f t="shared" si="73"/>
        <v>41.7</v>
      </c>
      <c r="Q1203" s="11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120</v>
      </c>
      <c r="P1204">
        <f t="shared" si="73"/>
        <v>77.34</v>
      </c>
      <c r="Q1204" s="11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237</v>
      </c>
      <c r="P1205">
        <f t="shared" si="73"/>
        <v>159.47</v>
      </c>
      <c r="Q1205" s="11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3</v>
      </c>
      <c r="P1206">
        <f t="shared" si="73"/>
        <v>36.21</v>
      </c>
      <c r="Q1206" s="11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117</v>
      </c>
      <c r="P1207">
        <f t="shared" si="73"/>
        <v>81.239999999999995</v>
      </c>
      <c r="Q1207" s="11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134</v>
      </c>
      <c r="P1208">
        <f t="shared" si="73"/>
        <v>85.18</v>
      </c>
      <c r="Q1208" s="11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212</v>
      </c>
      <c r="P1209">
        <f t="shared" si="73"/>
        <v>62.38</v>
      </c>
      <c r="Q1209" s="11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</v>
      </c>
      <c r="P1210">
        <f t="shared" si="73"/>
        <v>50.25</v>
      </c>
      <c r="Q1210" s="11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72</v>
      </c>
      <c r="P1211">
        <f t="shared" si="73"/>
        <v>424.45</v>
      </c>
      <c r="Q1211" s="11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104</v>
      </c>
      <c r="P1212">
        <f t="shared" si="73"/>
        <v>49.12</v>
      </c>
      <c r="Q1212" s="11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155</v>
      </c>
      <c r="P1213">
        <f t="shared" si="73"/>
        <v>53.56</v>
      </c>
      <c r="Q1213" s="11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103</v>
      </c>
      <c r="P1214">
        <f t="shared" si="73"/>
        <v>83.14</v>
      </c>
      <c r="Q1214" s="11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155</v>
      </c>
      <c r="P1215">
        <f t="shared" si="73"/>
        <v>43.04</v>
      </c>
      <c r="Q1215" s="11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31</v>
      </c>
      <c r="P1217">
        <f t="shared" si="73"/>
        <v>69.27</v>
      </c>
      <c r="Q1217" s="11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4</v>
      </c>
      <c r="P1218">
        <f t="shared" si="73"/>
        <v>231.75</v>
      </c>
      <c r="Q1218" s="11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ROUND(E1220/D1220*100,0)</f>
        <v>31</v>
      </c>
      <c r="P1219">
        <f t="shared" ref="P1219:P1282" si="77">ROUND(E1219/L1219,2)</f>
        <v>125.27</v>
      </c>
      <c r="Q1219" s="11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107</v>
      </c>
      <c r="P1220">
        <f t="shared" si="77"/>
        <v>124.92</v>
      </c>
      <c r="Q1220" s="11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102</v>
      </c>
      <c r="P1221">
        <f t="shared" si="77"/>
        <v>100.22</v>
      </c>
      <c r="Q1221" s="11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153</v>
      </c>
      <c r="P1222">
        <f t="shared" si="77"/>
        <v>72.89</v>
      </c>
      <c r="Q1222" s="11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102</v>
      </c>
      <c r="P1223">
        <f t="shared" si="77"/>
        <v>70.459999999999994</v>
      </c>
      <c r="Q1223" s="11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30</v>
      </c>
      <c r="P1224">
        <f t="shared" si="77"/>
        <v>80.16</v>
      </c>
      <c r="Q1224" s="11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101</v>
      </c>
      <c r="P1225">
        <f t="shared" si="77"/>
        <v>51.29</v>
      </c>
      <c r="Q1225" s="11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130</v>
      </c>
      <c r="P1226">
        <f t="shared" si="77"/>
        <v>114.13</v>
      </c>
      <c r="Q1226" s="11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103</v>
      </c>
      <c r="P1227">
        <f t="shared" si="77"/>
        <v>42.21</v>
      </c>
      <c r="Q1227" s="11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101</v>
      </c>
      <c r="P1228">
        <f t="shared" si="77"/>
        <v>77.27</v>
      </c>
      <c r="Q1228" s="11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114</v>
      </c>
      <c r="P1229">
        <f t="shared" si="77"/>
        <v>267.64999999999998</v>
      </c>
      <c r="Q1229" s="11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101</v>
      </c>
      <c r="P1231">
        <f t="shared" si="77"/>
        <v>39.869999999999997</v>
      </c>
      <c r="Q1231" s="11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174</v>
      </c>
      <c r="P1232">
        <f t="shared" si="77"/>
        <v>64.709999999999994</v>
      </c>
      <c r="Q1232" s="11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100</v>
      </c>
      <c r="P1233">
        <f t="shared" si="77"/>
        <v>32.32</v>
      </c>
      <c r="Q1233" s="11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113</v>
      </c>
      <c r="P1234">
        <f t="shared" si="77"/>
        <v>167.49</v>
      </c>
      <c r="Q1234" s="11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100</v>
      </c>
      <c r="P1235">
        <f t="shared" si="77"/>
        <v>136.91</v>
      </c>
      <c r="Q1235" s="11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113</v>
      </c>
      <c r="P1236">
        <f t="shared" si="77"/>
        <v>74.069999999999993</v>
      </c>
      <c r="Q1236" s="11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100</v>
      </c>
      <c r="P1237">
        <f t="shared" si="77"/>
        <v>47.54</v>
      </c>
      <c r="Q1237" s="11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113</v>
      </c>
      <c r="P1238">
        <f t="shared" si="77"/>
        <v>65.38</v>
      </c>
      <c r="Q1238" s="11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100</v>
      </c>
      <c r="P1239">
        <f t="shared" si="77"/>
        <v>80.55</v>
      </c>
      <c r="Q1239" s="11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36</v>
      </c>
      <c r="P1241">
        <f t="shared" si="77"/>
        <v>145.16</v>
      </c>
      <c r="Q1241" s="11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111</v>
      </c>
      <c r="P1242">
        <f t="shared" si="77"/>
        <v>373.5</v>
      </c>
      <c r="Q1242" s="11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127</v>
      </c>
      <c r="P1243">
        <f t="shared" si="77"/>
        <v>61.9</v>
      </c>
      <c r="Q1243" s="11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111</v>
      </c>
      <c r="P1244">
        <f t="shared" si="77"/>
        <v>72.95</v>
      </c>
      <c r="Q1244" s="11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164</v>
      </c>
      <c r="P1245">
        <f t="shared" si="77"/>
        <v>68.349999999999994</v>
      </c>
      <c r="Q1245" s="11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110</v>
      </c>
      <c r="P1246">
        <f t="shared" si="77"/>
        <v>70.290000000000006</v>
      </c>
      <c r="Q1246" s="11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103</v>
      </c>
      <c r="P1247">
        <f t="shared" si="77"/>
        <v>50.11</v>
      </c>
      <c r="Q1247" s="11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110</v>
      </c>
      <c r="P1248">
        <f t="shared" si="77"/>
        <v>49.55</v>
      </c>
      <c r="Q1248" s="11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147</v>
      </c>
      <c r="P1249">
        <f t="shared" si="77"/>
        <v>49.44</v>
      </c>
      <c r="Q1249" s="11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126</v>
      </c>
      <c r="P1250">
        <f t="shared" si="77"/>
        <v>191.13</v>
      </c>
      <c r="Q1250" s="11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110</v>
      </c>
      <c r="P1251">
        <f t="shared" si="77"/>
        <v>57.08</v>
      </c>
      <c r="Q1251" s="11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878</v>
      </c>
      <c r="P1252">
        <f t="shared" si="77"/>
        <v>93.4</v>
      </c>
      <c r="Q1252" s="11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219</v>
      </c>
      <c r="P1253">
        <f t="shared" si="77"/>
        <v>27.6</v>
      </c>
      <c r="Q1253" s="11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146</v>
      </c>
      <c r="P1254">
        <f t="shared" si="77"/>
        <v>67.260000000000005</v>
      </c>
      <c r="Q1254" s="11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17</v>
      </c>
      <c r="P1255">
        <f t="shared" si="77"/>
        <v>104.07</v>
      </c>
      <c r="Q1255" s="11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124</v>
      </c>
      <c r="P1256">
        <f t="shared" si="77"/>
        <v>111.41</v>
      </c>
      <c r="Q1256" s="11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109</v>
      </c>
      <c r="P1257">
        <f t="shared" si="77"/>
        <v>68.94</v>
      </c>
      <c r="Q1257" s="11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124</v>
      </c>
      <c r="P1258">
        <f t="shared" si="77"/>
        <v>28.94</v>
      </c>
      <c r="Q1258" s="11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173</v>
      </c>
      <c r="P1259">
        <f t="shared" si="77"/>
        <v>135.63</v>
      </c>
      <c r="Q1259" s="11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22</v>
      </c>
      <c r="P1260">
        <f t="shared" si="77"/>
        <v>100.47</v>
      </c>
      <c r="Q1260" s="11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127</v>
      </c>
      <c r="P1261">
        <f t="shared" si="77"/>
        <v>110.64</v>
      </c>
      <c r="Q1261" s="11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123</v>
      </c>
      <c r="P1262">
        <f t="shared" si="77"/>
        <v>52.6</v>
      </c>
      <c r="Q1262" s="11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168</v>
      </c>
      <c r="P1263">
        <f t="shared" si="77"/>
        <v>93.7</v>
      </c>
      <c r="Q1263" s="11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108</v>
      </c>
      <c r="P1264">
        <f t="shared" si="77"/>
        <v>10.51</v>
      </c>
      <c r="Q1264" s="11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43</v>
      </c>
      <c r="P1265">
        <f t="shared" si="77"/>
        <v>74.239999999999995</v>
      </c>
      <c r="Q1265" s="11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107</v>
      </c>
      <c r="P1266">
        <f t="shared" si="77"/>
        <v>40.98</v>
      </c>
      <c r="Q1266" s="11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122</v>
      </c>
      <c r="P1269">
        <f t="shared" si="77"/>
        <v>99.53</v>
      </c>
      <c r="Q1269" s="11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107</v>
      </c>
      <c r="P1271">
        <f t="shared" si="77"/>
        <v>85.5</v>
      </c>
      <c r="Q1271" s="11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106</v>
      </c>
      <c r="P1272">
        <f t="shared" si="77"/>
        <v>106.53</v>
      </c>
      <c r="Q1272" s="11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142</v>
      </c>
      <c r="P1273">
        <f t="shared" si="77"/>
        <v>184.78</v>
      </c>
      <c r="Q1273" s="11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106</v>
      </c>
      <c r="P1274">
        <f t="shared" si="77"/>
        <v>25.13</v>
      </c>
      <c r="Q1274" s="11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101</v>
      </c>
      <c r="P1275">
        <f t="shared" si="77"/>
        <v>90.28</v>
      </c>
      <c r="Q1275" s="11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384</v>
      </c>
      <c r="P1276">
        <f t="shared" si="77"/>
        <v>103.17</v>
      </c>
      <c r="Q1276" s="11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121</v>
      </c>
      <c r="P1277">
        <f t="shared" si="77"/>
        <v>22.12</v>
      </c>
      <c r="Q1277" s="11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105</v>
      </c>
      <c r="P1278">
        <f t="shared" si="77"/>
        <v>58.6</v>
      </c>
      <c r="Q1278" s="11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22</v>
      </c>
      <c r="P1280">
        <f t="shared" si="77"/>
        <v>73.77</v>
      </c>
      <c r="Q1280" s="11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105</v>
      </c>
      <c r="P1281">
        <f t="shared" si="77"/>
        <v>48.72</v>
      </c>
      <c r="Q1281" s="11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119</v>
      </c>
      <c r="P1282">
        <f t="shared" si="77"/>
        <v>42.72</v>
      </c>
      <c r="Q1282" s="11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ROUND(E1284/D1284*100,0)</f>
        <v>119</v>
      </c>
      <c r="P1283">
        <f t="shared" ref="P1283:P1346" si="81">ROUND(E1283/L1283,2)</f>
        <v>44.96</v>
      </c>
      <c r="Q1283" s="11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139</v>
      </c>
      <c r="P1284">
        <f t="shared" si="81"/>
        <v>46.4</v>
      </c>
      <c r="Q1284" s="11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60</v>
      </c>
      <c r="P1285">
        <f t="shared" si="81"/>
        <v>62.33</v>
      </c>
      <c r="Q1285" s="11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119</v>
      </c>
      <c r="P1286">
        <f t="shared" si="81"/>
        <v>174</v>
      </c>
      <c r="Q1286" s="11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166</v>
      </c>
      <c r="P1287">
        <f t="shared" si="81"/>
        <v>63.18</v>
      </c>
      <c r="Q1287" s="11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104</v>
      </c>
      <c r="P1288">
        <f t="shared" si="81"/>
        <v>46.65</v>
      </c>
      <c r="Q1288" s="11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138</v>
      </c>
      <c r="P1289">
        <f t="shared" si="81"/>
        <v>79.83</v>
      </c>
      <c r="Q1289" s="11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104</v>
      </c>
      <c r="P1291">
        <f t="shared" si="81"/>
        <v>109.08</v>
      </c>
      <c r="Q1291" s="11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103</v>
      </c>
      <c r="P1292">
        <f t="shared" si="81"/>
        <v>76.67</v>
      </c>
      <c r="Q1292" s="11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176</v>
      </c>
      <c r="P1293">
        <f t="shared" si="81"/>
        <v>36.61</v>
      </c>
      <c r="Q1293" s="11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39</v>
      </c>
      <c r="P1294">
        <f t="shared" si="81"/>
        <v>56.64</v>
      </c>
      <c r="Q1294" s="11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137</v>
      </c>
      <c r="P1295">
        <f t="shared" si="81"/>
        <v>64.53</v>
      </c>
      <c r="Q1295" s="11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103</v>
      </c>
      <c r="P1296">
        <f t="shared" si="81"/>
        <v>50.29</v>
      </c>
      <c r="Q1296" s="11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29</v>
      </c>
      <c r="P1298">
        <f t="shared" si="81"/>
        <v>62.17</v>
      </c>
      <c r="Q1298" s="11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102</v>
      </c>
      <c r="P1299">
        <f t="shared" si="81"/>
        <v>44.48</v>
      </c>
      <c r="Q1299" s="11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136</v>
      </c>
      <c r="P1301">
        <f t="shared" si="81"/>
        <v>57.54</v>
      </c>
      <c r="Q1301" s="11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102</v>
      </c>
      <c r="P1302">
        <f t="shared" si="81"/>
        <v>46.42</v>
      </c>
      <c r="Q1302" s="11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203</v>
      </c>
      <c r="P1305">
        <f t="shared" si="81"/>
        <v>84.85</v>
      </c>
      <c r="Q1305" s="11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41</v>
      </c>
      <c r="P1306">
        <f t="shared" si="81"/>
        <v>30.58</v>
      </c>
      <c r="Q1306" s="11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102</v>
      </c>
      <c r="P1307">
        <f t="shared" si="81"/>
        <v>81.319999999999993</v>
      </c>
      <c r="Q1307" s="11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101</v>
      </c>
      <c r="P1308">
        <f t="shared" si="81"/>
        <v>86.49</v>
      </c>
      <c r="Q1308" s="11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108</v>
      </c>
      <c r="P1309">
        <f t="shared" si="81"/>
        <v>126.72</v>
      </c>
      <c r="Q1309" s="11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101</v>
      </c>
      <c r="P1310">
        <f t="shared" si="81"/>
        <v>46.61</v>
      </c>
      <c r="Q1310" s="11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135</v>
      </c>
      <c r="P1311">
        <f t="shared" si="81"/>
        <v>76.45</v>
      </c>
      <c r="Q1311" s="11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119</v>
      </c>
      <c r="P1312">
        <f t="shared" si="81"/>
        <v>168.75</v>
      </c>
      <c r="Q1312" s="11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108</v>
      </c>
      <c r="P1313">
        <f t="shared" si="81"/>
        <v>176.09</v>
      </c>
      <c r="Q1313" s="11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115</v>
      </c>
      <c r="P1314">
        <f t="shared" si="81"/>
        <v>56.98</v>
      </c>
      <c r="Q1314" s="11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101</v>
      </c>
      <c r="P1315">
        <f t="shared" si="81"/>
        <v>85.96</v>
      </c>
      <c r="Q1315" s="11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161</v>
      </c>
      <c r="P1320">
        <f t="shared" si="81"/>
        <v>115.09</v>
      </c>
      <c r="Q1320" s="11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115</v>
      </c>
      <c r="P1321">
        <f t="shared" si="81"/>
        <v>41.04</v>
      </c>
      <c r="Q1321" s="11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100</v>
      </c>
      <c r="P1322">
        <f t="shared" si="81"/>
        <v>46.22</v>
      </c>
      <c r="Q1322" s="11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115</v>
      </c>
      <c r="P1324">
        <f t="shared" si="81"/>
        <v>34.92</v>
      </c>
      <c r="Q1324" s="11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100</v>
      </c>
      <c r="P1325">
        <f t="shared" si="81"/>
        <v>72.91</v>
      </c>
      <c r="Q1325" s="11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133</v>
      </c>
      <c r="P1326">
        <f t="shared" si="81"/>
        <v>121.36</v>
      </c>
      <c r="Q1326" s="11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100</v>
      </c>
      <c r="P1327">
        <f t="shared" si="81"/>
        <v>57.2</v>
      </c>
      <c r="Q1327" s="11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105</v>
      </c>
      <c r="P1329">
        <f t="shared" si="81"/>
        <v>40.01</v>
      </c>
      <c r="Q1329" s="11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100</v>
      </c>
      <c r="P1330">
        <f t="shared" si="81"/>
        <v>114.29</v>
      </c>
      <c r="Q1330" s="11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107</v>
      </c>
      <c r="P1331">
        <f t="shared" si="81"/>
        <v>129.03</v>
      </c>
      <c r="Q1331" s="11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100</v>
      </c>
      <c r="P1332">
        <f t="shared" si="81"/>
        <v>74.069999999999993</v>
      </c>
      <c r="Q1332" s="11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36</v>
      </c>
      <c r="P1333">
        <f t="shared" si="81"/>
        <v>307.69</v>
      </c>
      <c r="Q1333" s="11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114</v>
      </c>
      <c r="P1334">
        <f t="shared" si="81"/>
        <v>104.89</v>
      </c>
      <c r="Q1334" s="11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179</v>
      </c>
      <c r="P1336">
        <f t="shared" si="81"/>
        <v>69.790000000000006</v>
      </c>
      <c r="Q1336" s="11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132</v>
      </c>
      <c r="P1337">
        <f t="shared" si="81"/>
        <v>53.73</v>
      </c>
      <c r="Q1337" s="11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101</v>
      </c>
      <c r="P1339">
        <f t="shared" si="81"/>
        <v>70.63</v>
      </c>
      <c r="Q1339" s="11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171</v>
      </c>
      <c r="P1340">
        <f t="shared" si="81"/>
        <v>53.95</v>
      </c>
      <c r="Q1340" s="11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112</v>
      </c>
      <c r="P1341">
        <f t="shared" si="81"/>
        <v>46.18</v>
      </c>
      <c r="Q1341" s="11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130</v>
      </c>
      <c r="P1343">
        <f t="shared" si="81"/>
        <v>60.15</v>
      </c>
      <c r="Q1343" s="11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195</v>
      </c>
      <c r="P1344">
        <f t="shared" si="81"/>
        <v>61.06</v>
      </c>
      <c r="Q1344" s="11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78</v>
      </c>
      <c r="P1345">
        <f t="shared" si="81"/>
        <v>64.03</v>
      </c>
      <c r="Q1345" s="11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118</v>
      </c>
      <c r="P1346">
        <f t="shared" si="81"/>
        <v>105.54</v>
      </c>
      <c r="Q1346" s="11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ROUND(E1348/D1348*100,0)</f>
        <v>111</v>
      </c>
      <c r="P1347">
        <f t="shared" ref="P1347:P1410" si="85">ROUND(E1347/L1347,2)</f>
        <v>100.06</v>
      </c>
      <c r="Q1347" s="11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35</v>
      </c>
      <c r="P1349">
        <f t="shared" si="85"/>
        <v>58.79</v>
      </c>
      <c r="Q1349" s="11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110</v>
      </c>
      <c r="P1350">
        <f t="shared" si="85"/>
        <v>84.28</v>
      </c>
      <c r="Q1350" s="11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385</v>
      </c>
      <c r="P1351">
        <f t="shared" si="85"/>
        <v>55.22</v>
      </c>
      <c r="Q1351" s="11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101</v>
      </c>
      <c r="P1352">
        <f t="shared" si="85"/>
        <v>32.1</v>
      </c>
      <c r="Q1352" s="11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109</v>
      </c>
      <c r="P1353">
        <f t="shared" si="85"/>
        <v>47.19</v>
      </c>
      <c r="Q1353" s="11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152</v>
      </c>
      <c r="P1356">
        <f t="shared" si="85"/>
        <v>75.959999999999994</v>
      </c>
      <c r="Q1356" s="11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126</v>
      </c>
      <c r="P1357">
        <f t="shared" si="85"/>
        <v>64.25</v>
      </c>
      <c r="Q1357" s="11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5</v>
      </c>
      <c r="P1358">
        <f t="shared" si="85"/>
        <v>47.91</v>
      </c>
      <c r="Q1358" s="11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103</v>
      </c>
      <c r="P1359">
        <f t="shared" si="85"/>
        <v>135.04</v>
      </c>
      <c r="Q1359" s="11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126</v>
      </c>
      <c r="P1360">
        <f t="shared" si="85"/>
        <v>67.42</v>
      </c>
      <c r="Q1360" s="11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107</v>
      </c>
      <c r="P1361">
        <f t="shared" si="85"/>
        <v>62.88</v>
      </c>
      <c r="Q1361" s="11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114</v>
      </c>
      <c r="P1362">
        <f t="shared" si="85"/>
        <v>62.67</v>
      </c>
      <c r="Q1362" s="11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125</v>
      </c>
      <c r="P1363">
        <f t="shared" si="85"/>
        <v>50.69</v>
      </c>
      <c r="Q1363" s="11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107</v>
      </c>
      <c r="P1364">
        <f t="shared" si="85"/>
        <v>75</v>
      </c>
      <c r="Q1364" s="11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124</v>
      </c>
      <c r="P1367">
        <f t="shared" si="85"/>
        <v>67.91</v>
      </c>
      <c r="Q1367" s="11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107</v>
      </c>
      <c r="P1368">
        <f t="shared" si="85"/>
        <v>47.85</v>
      </c>
      <c r="Q1368" s="11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106</v>
      </c>
      <c r="P1369">
        <f t="shared" si="85"/>
        <v>71.73</v>
      </c>
      <c r="Q1369" s="11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123</v>
      </c>
      <c r="P1370">
        <f t="shared" si="85"/>
        <v>78.94</v>
      </c>
      <c r="Q1370" s="11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247</v>
      </c>
      <c r="P1371">
        <f t="shared" si="85"/>
        <v>31.62</v>
      </c>
      <c r="Q1371" s="11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37</v>
      </c>
      <c r="P1372">
        <f t="shared" si="85"/>
        <v>78.72</v>
      </c>
      <c r="Q1372" s="11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123</v>
      </c>
      <c r="P1373">
        <f t="shared" si="85"/>
        <v>147.4</v>
      </c>
      <c r="Q1373" s="11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105</v>
      </c>
      <c r="P1374">
        <f t="shared" si="85"/>
        <v>54.99</v>
      </c>
      <c r="Q1374" s="11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108</v>
      </c>
      <c r="P1375">
        <f t="shared" si="85"/>
        <v>59.26</v>
      </c>
      <c r="Q1375" s="11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105</v>
      </c>
      <c r="P1376">
        <f t="shared" si="85"/>
        <v>126.55</v>
      </c>
      <c r="Q1376" s="11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104</v>
      </c>
      <c r="P1378">
        <f t="shared" si="85"/>
        <v>79.540000000000006</v>
      </c>
      <c r="Q1378" s="11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121</v>
      </c>
      <c r="P1379">
        <f t="shared" si="85"/>
        <v>71.67</v>
      </c>
      <c r="Q1379" s="11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104</v>
      </c>
      <c r="P1380">
        <f t="shared" si="85"/>
        <v>46.09</v>
      </c>
      <c r="Q1380" s="11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121</v>
      </c>
      <c r="P1381">
        <f t="shared" si="85"/>
        <v>125.45</v>
      </c>
      <c r="Q1381" s="11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103</v>
      </c>
      <c r="P1382">
        <f t="shared" si="85"/>
        <v>125.38</v>
      </c>
      <c r="Q1382" s="11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120</v>
      </c>
      <c r="P1383">
        <f t="shared" si="85"/>
        <v>60</v>
      </c>
      <c r="Q1383" s="11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51</v>
      </c>
      <c r="P1384">
        <f t="shared" si="85"/>
        <v>78.260000000000005</v>
      </c>
      <c r="Q1384" s="11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103</v>
      </c>
      <c r="P1385">
        <f t="shared" si="85"/>
        <v>63.12</v>
      </c>
      <c r="Q1385" s="11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119</v>
      </c>
      <c r="P1386">
        <f t="shared" si="85"/>
        <v>132.96</v>
      </c>
      <c r="Q1386" s="11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128</v>
      </c>
      <c r="P1387">
        <f t="shared" si="85"/>
        <v>51.81</v>
      </c>
      <c r="Q1387" s="11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18</v>
      </c>
      <c r="P1388">
        <f t="shared" si="85"/>
        <v>37.21</v>
      </c>
      <c r="Q1388" s="11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119</v>
      </c>
      <c r="P1389">
        <f t="shared" si="85"/>
        <v>43.98</v>
      </c>
      <c r="Q1389" s="11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4</v>
      </c>
      <c r="P1390">
        <f t="shared" si="85"/>
        <v>57.34</v>
      </c>
      <c r="Q1390" s="11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118</v>
      </c>
      <c r="P1391">
        <f t="shared" si="85"/>
        <v>591.66999999999996</v>
      </c>
      <c r="Q1391" s="11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101</v>
      </c>
      <c r="P1392">
        <f t="shared" si="85"/>
        <v>57.26</v>
      </c>
      <c r="Q1392" s="11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71</v>
      </c>
      <c r="P1396">
        <f t="shared" si="85"/>
        <v>88.25</v>
      </c>
      <c r="Q1396" s="11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101</v>
      </c>
      <c r="P1397">
        <f t="shared" si="85"/>
        <v>106.97</v>
      </c>
      <c r="Q1397" s="11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100</v>
      </c>
      <c r="P1398">
        <f t="shared" si="85"/>
        <v>76.650000000000006</v>
      </c>
      <c r="Q1398" s="11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153</v>
      </c>
      <c r="P1399">
        <f t="shared" si="85"/>
        <v>103.35</v>
      </c>
      <c r="Q1399" s="11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103</v>
      </c>
      <c r="P1400">
        <f t="shared" si="85"/>
        <v>57.54</v>
      </c>
      <c r="Q1400" s="11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117</v>
      </c>
      <c r="P1401">
        <f t="shared" si="85"/>
        <v>87.7</v>
      </c>
      <c r="Q1401" s="11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100</v>
      </c>
      <c r="P1402">
        <f t="shared" si="85"/>
        <v>100.17</v>
      </c>
      <c r="Q1402" s="11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233</v>
      </c>
      <c r="P1404">
        <f t="shared" si="85"/>
        <v>100</v>
      </c>
      <c r="Q1404" s="11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175</v>
      </c>
      <c r="P1405">
        <f t="shared" si="85"/>
        <v>175</v>
      </c>
      <c r="Q1405" s="11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140</v>
      </c>
      <c r="P1406">
        <f t="shared" si="85"/>
        <v>62.5</v>
      </c>
      <c r="Q1406" s="11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116</v>
      </c>
      <c r="P1407">
        <f t="shared" si="85"/>
        <v>42.67</v>
      </c>
      <c r="Q1407" s="11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108</v>
      </c>
      <c r="P1409">
        <f t="shared" si="85"/>
        <v>63.36</v>
      </c>
      <c r="Q1409" s="11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139</v>
      </c>
      <c r="P1410">
        <f t="shared" si="85"/>
        <v>46.89</v>
      </c>
      <c r="Q1410" s="11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ROUND(E1412/D1412*100,0)</f>
        <v>7</v>
      </c>
      <c r="P1411">
        <f t="shared" ref="P1411:P1474" si="89">ROUND(E1411/L1411,2)</f>
        <v>29.62</v>
      </c>
      <c r="Q1411" s="11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116</v>
      </c>
      <c r="P1412">
        <f t="shared" si="89"/>
        <v>115.53</v>
      </c>
      <c r="Q1412" s="11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115</v>
      </c>
      <c r="P1414">
        <f t="shared" si="89"/>
        <v>30.94</v>
      </c>
      <c r="Q1414" s="11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173</v>
      </c>
      <c r="P1415">
        <f t="shared" si="89"/>
        <v>82.38</v>
      </c>
      <c r="Q1415" s="11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105</v>
      </c>
      <c r="P1416">
        <f t="shared" si="89"/>
        <v>49.34</v>
      </c>
      <c r="Q1416" s="11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34</v>
      </c>
      <c r="P1417">
        <f t="shared" si="89"/>
        <v>86.23</v>
      </c>
      <c r="Q1417" s="11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115</v>
      </c>
      <c r="P1418">
        <f t="shared" si="89"/>
        <v>132.35</v>
      </c>
      <c r="Q1418" s="11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114</v>
      </c>
      <c r="P1419">
        <f t="shared" si="89"/>
        <v>110.97</v>
      </c>
      <c r="Q1419" s="11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122</v>
      </c>
      <c r="P1420">
        <f t="shared" si="89"/>
        <v>104</v>
      </c>
      <c r="Q1420" s="11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</v>
      </c>
      <c r="P1421">
        <f t="shared" si="89"/>
        <v>48.84</v>
      </c>
      <c r="Q1421" s="11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18</v>
      </c>
      <c r="P1422">
        <f t="shared" si="89"/>
        <v>100.5</v>
      </c>
      <c r="Q1422" s="11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14</v>
      </c>
      <c r="P1423">
        <f t="shared" si="89"/>
        <v>126.48</v>
      </c>
      <c r="Q1423" s="11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6</v>
      </c>
      <c r="P1424">
        <f t="shared" si="89"/>
        <v>155</v>
      </c>
      <c r="Q1424" s="11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114</v>
      </c>
      <c r="P1425">
        <f t="shared" si="89"/>
        <v>113.57</v>
      </c>
      <c r="Q1425" s="11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62</v>
      </c>
      <c r="P1426">
        <f t="shared" si="89"/>
        <v>113.57</v>
      </c>
      <c r="Q1426" s="11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106</v>
      </c>
      <c r="P1427">
        <f t="shared" si="89"/>
        <v>486.43</v>
      </c>
      <c r="Q1427" s="11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136</v>
      </c>
      <c r="P1428">
        <f t="shared" si="89"/>
        <v>56.67</v>
      </c>
      <c r="Q1428" s="11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105</v>
      </c>
      <c r="P1429">
        <f t="shared" si="89"/>
        <v>66.67</v>
      </c>
      <c r="Q1429" s="11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170</v>
      </c>
      <c r="P1430">
        <f t="shared" si="89"/>
        <v>91.84</v>
      </c>
      <c r="Q1430" s="11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110</v>
      </c>
      <c r="P1431">
        <f t="shared" si="89"/>
        <v>47.18</v>
      </c>
      <c r="Q1431" s="11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130</v>
      </c>
      <c r="P1432">
        <f t="shared" si="89"/>
        <v>45.88</v>
      </c>
      <c r="Q1432" s="11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6</v>
      </c>
      <c r="P1433">
        <f t="shared" si="89"/>
        <v>49.88</v>
      </c>
      <c r="Q1433" s="11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226</v>
      </c>
      <c r="P1434">
        <f t="shared" si="89"/>
        <v>89.21</v>
      </c>
      <c r="Q1434" s="11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113</v>
      </c>
      <c r="P1435">
        <f t="shared" si="89"/>
        <v>94.03</v>
      </c>
      <c r="Q1435" s="11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101</v>
      </c>
      <c r="P1437">
        <f t="shared" si="89"/>
        <v>99.5</v>
      </c>
      <c r="Q1437" s="11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135</v>
      </c>
      <c r="P1438">
        <f t="shared" si="89"/>
        <v>41.73</v>
      </c>
      <c r="Q1438" s="11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112</v>
      </c>
      <c r="P1439">
        <f t="shared" si="89"/>
        <v>59.16</v>
      </c>
      <c r="Q1439" s="11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102</v>
      </c>
      <c r="P1440">
        <f t="shared" si="89"/>
        <v>44.32</v>
      </c>
      <c r="Q1440" s="11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112</v>
      </c>
      <c r="P1441">
        <f t="shared" si="89"/>
        <v>99</v>
      </c>
      <c r="Q1441" s="11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105</v>
      </c>
      <c r="P1442">
        <f t="shared" si="89"/>
        <v>44.25</v>
      </c>
      <c r="Q1442" s="11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112</v>
      </c>
      <c r="P1443">
        <f t="shared" si="89"/>
        <v>61.1</v>
      </c>
      <c r="Q1443" s="11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102</v>
      </c>
      <c r="P1445">
        <f t="shared" si="89"/>
        <v>68.37</v>
      </c>
      <c r="Q1445" s="11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100</v>
      </c>
      <c r="P1446">
        <f t="shared" si="89"/>
        <v>145.65</v>
      </c>
      <c r="Q1446" s="11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111</v>
      </c>
      <c r="P1447">
        <f t="shared" si="89"/>
        <v>119.64</v>
      </c>
      <c r="Q1447" s="11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33</v>
      </c>
      <c r="P1451">
        <f t="shared" si="89"/>
        <v>63.85</v>
      </c>
      <c r="Q1451" s="11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111</v>
      </c>
      <c r="P1452">
        <f t="shared" si="89"/>
        <v>70.62</v>
      </c>
      <c r="Q1452" s="11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7</v>
      </c>
      <c r="P1454">
        <f t="shared" si="89"/>
        <v>34.21</v>
      </c>
      <c r="Q1454" s="11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100</v>
      </c>
      <c r="P1455">
        <f t="shared" si="89"/>
        <v>89.65</v>
      </c>
      <c r="Q1455" s="11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118</v>
      </c>
      <c r="P1456">
        <f t="shared" si="89"/>
        <v>67.650000000000006</v>
      </c>
      <c r="Q1456" s="11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661</v>
      </c>
      <c r="P1457">
        <f t="shared" si="89"/>
        <v>75.34</v>
      </c>
      <c r="Q1457" s="11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132</v>
      </c>
      <c r="P1458">
        <f t="shared" si="89"/>
        <v>21.9</v>
      </c>
      <c r="Q1458" s="11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18</v>
      </c>
      <c r="P1459">
        <f t="shared" si="89"/>
        <v>75.11</v>
      </c>
      <c r="Q1459" s="11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110</v>
      </c>
      <c r="P1460">
        <f t="shared" si="89"/>
        <v>122</v>
      </c>
      <c r="Q1460" s="11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109</v>
      </c>
      <c r="P1462">
        <f t="shared" si="89"/>
        <v>28.11</v>
      </c>
      <c r="Q1462" s="11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102</v>
      </c>
      <c r="P1467">
        <f t="shared" si="89"/>
        <v>57.39</v>
      </c>
      <c r="Q1467" s="11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109</v>
      </c>
      <c r="P1468">
        <f t="shared" si="89"/>
        <v>46.71</v>
      </c>
      <c r="Q1468" s="11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105</v>
      </c>
      <c r="P1469">
        <f t="shared" si="89"/>
        <v>53.41</v>
      </c>
      <c r="Q1469" s="11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109</v>
      </c>
      <c r="P1470">
        <f t="shared" si="89"/>
        <v>85.74</v>
      </c>
      <c r="Q1470" s="11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108</v>
      </c>
      <c r="P1472">
        <f t="shared" si="89"/>
        <v>135.63</v>
      </c>
      <c r="Q1472" s="11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ROUND(E1476/D1476*100,0)</f>
        <v>108</v>
      </c>
      <c r="P1475">
        <f t="shared" ref="P1475:P1538" si="93">ROUND(E1475/L1475,2)</f>
        <v>41.96</v>
      </c>
      <c r="Q1475" s="11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129</v>
      </c>
      <c r="P1476">
        <f t="shared" si="93"/>
        <v>45.44</v>
      </c>
      <c r="Q1476" s="11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108</v>
      </c>
      <c r="P1477">
        <f t="shared" si="93"/>
        <v>38.869999999999997</v>
      </c>
      <c r="Q1477" s="11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147</v>
      </c>
      <c r="P1478">
        <f t="shared" si="93"/>
        <v>76.790000000000006</v>
      </c>
      <c r="Q1478" s="11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107</v>
      </c>
      <c r="P1479">
        <f t="shared" si="93"/>
        <v>15.72</v>
      </c>
      <c r="Q1479" s="11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16</v>
      </c>
      <c r="P1481">
        <f t="shared" si="93"/>
        <v>134.21</v>
      </c>
      <c r="Q1481" s="11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161</v>
      </c>
      <c r="P1482">
        <f t="shared" si="93"/>
        <v>214.07</v>
      </c>
      <c r="Q1482" s="11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100</v>
      </c>
      <c r="P1483">
        <f t="shared" si="93"/>
        <v>37.78</v>
      </c>
      <c r="Q1483" s="11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107</v>
      </c>
      <c r="P1485">
        <f t="shared" si="93"/>
        <v>74.53</v>
      </c>
      <c r="Q1485" s="11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40</v>
      </c>
      <c r="P1486">
        <f t="shared" si="93"/>
        <v>49.25</v>
      </c>
      <c r="Q1486" s="11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5</v>
      </c>
      <c r="P1487">
        <f t="shared" si="93"/>
        <v>44.44</v>
      </c>
      <c r="Q1487" s="11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107</v>
      </c>
      <c r="P1488">
        <f t="shared" si="93"/>
        <v>640</v>
      </c>
      <c r="Q1488" s="11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106</v>
      </c>
      <c r="P1489">
        <f t="shared" si="93"/>
        <v>177.5</v>
      </c>
      <c r="Q1489" s="11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206</v>
      </c>
      <c r="P1490">
        <f t="shared" si="93"/>
        <v>96.67</v>
      </c>
      <c r="Q1490" s="11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4</v>
      </c>
      <c r="P1491">
        <f t="shared" si="93"/>
        <v>106.2</v>
      </c>
      <c r="Q1491" s="11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106</v>
      </c>
      <c r="P1492">
        <f t="shared" si="93"/>
        <v>176.94</v>
      </c>
      <c r="Q1492" s="11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113</v>
      </c>
      <c r="P1493">
        <f t="shared" si="93"/>
        <v>44.14</v>
      </c>
      <c r="Q1493" s="11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21</v>
      </c>
      <c r="P1494">
        <f t="shared" si="93"/>
        <v>50.4</v>
      </c>
      <c r="Q1494" s="11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127</v>
      </c>
      <c r="P1495">
        <f t="shared" si="93"/>
        <v>453.14</v>
      </c>
      <c r="Q1495" s="11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106</v>
      </c>
      <c r="P1496">
        <f t="shared" si="93"/>
        <v>57.65</v>
      </c>
      <c r="Q1496" s="11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105</v>
      </c>
      <c r="P1497">
        <f t="shared" si="93"/>
        <v>45.94</v>
      </c>
      <c r="Q1497" s="11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158</v>
      </c>
      <c r="P1498">
        <f t="shared" si="93"/>
        <v>47.88</v>
      </c>
      <c r="Q1498" s="11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21</v>
      </c>
      <c r="P1499">
        <f t="shared" si="93"/>
        <v>38.99</v>
      </c>
      <c r="Q1499" s="11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105</v>
      </c>
      <c r="P1500">
        <f t="shared" si="93"/>
        <v>73.37</v>
      </c>
      <c r="Q1500" s="11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112</v>
      </c>
      <c r="P1502">
        <f t="shared" si="93"/>
        <v>80.72</v>
      </c>
      <c r="Q1502" s="11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105</v>
      </c>
      <c r="P1503">
        <f t="shared" si="93"/>
        <v>39.81</v>
      </c>
      <c r="Q1503" s="11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104</v>
      </c>
      <c r="P1504">
        <f t="shared" si="93"/>
        <v>48.98</v>
      </c>
      <c r="Q1504" s="11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31</v>
      </c>
      <c r="P1506">
        <f t="shared" si="93"/>
        <v>46.07</v>
      </c>
      <c r="Q1506" s="11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260</v>
      </c>
      <c r="P1507">
        <f t="shared" si="93"/>
        <v>80.13</v>
      </c>
      <c r="Q1507" s="11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125</v>
      </c>
      <c r="P1508">
        <f t="shared" si="93"/>
        <v>34.69</v>
      </c>
      <c r="Q1508" s="11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124</v>
      </c>
      <c r="P1510">
        <f t="shared" si="93"/>
        <v>69.33</v>
      </c>
      <c r="Q1510" s="11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104</v>
      </c>
      <c r="P1511">
        <f t="shared" si="93"/>
        <v>50.9</v>
      </c>
      <c r="Q1511" s="11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103</v>
      </c>
      <c r="P1512">
        <f t="shared" si="93"/>
        <v>70.569999999999993</v>
      </c>
      <c r="Q1512" s="11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16</v>
      </c>
      <c r="P1513">
        <f t="shared" si="93"/>
        <v>88.57</v>
      </c>
      <c r="Q1513" s="11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103</v>
      </c>
      <c r="P1514">
        <f t="shared" si="93"/>
        <v>129.16999999999999</v>
      </c>
      <c r="Q1514" s="11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155</v>
      </c>
      <c r="P1515">
        <f t="shared" si="93"/>
        <v>60.78</v>
      </c>
      <c r="Q1515" s="11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103</v>
      </c>
      <c r="P1516">
        <f t="shared" si="93"/>
        <v>39.74</v>
      </c>
      <c r="Q1516" s="11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119</v>
      </c>
      <c r="P1518">
        <f t="shared" si="93"/>
        <v>39.54</v>
      </c>
      <c r="Q1518" s="11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103</v>
      </c>
      <c r="P1519">
        <f t="shared" si="93"/>
        <v>49.69</v>
      </c>
      <c r="Q1519" s="11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123</v>
      </c>
      <c r="P1521">
        <f t="shared" si="93"/>
        <v>39.49</v>
      </c>
      <c r="Q1521" s="11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153</v>
      </c>
      <c r="P1522">
        <f t="shared" si="93"/>
        <v>25.35</v>
      </c>
      <c r="Q1522" s="11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102</v>
      </c>
      <c r="P1523">
        <f t="shared" si="93"/>
        <v>57.77</v>
      </c>
      <c r="Q1523" s="11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122</v>
      </c>
      <c r="P1524">
        <f t="shared" si="93"/>
        <v>235.46</v>
      </c>
      <c r="Q1524" s="11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31</v>
      </c>
      <c r="P1525">
        <f t="shared" si="93"/>
        <v>34.380000000000003</v>
      </c>
      <c r="Q1525" s="11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102</v>
      </c>
      <c r="P1526">
        <f t="shared" si="93"/>
        <v>191.25</v>
      </c>
      <c r="Q1526" s="11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109</v>
      </c>
      <c r="P1527">
        <f t="shared" si="93"/>
        <v>55.6</v>
      </c>
      <c r="Q1527" s="11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102</v>
      </c>
      <c r="P1528">
        <f t="shared" si="93"/>
        <v>160.79</v>
      </c>
      <c r="Q1528" s="11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122</v>
      </c>
      <c r="P1531">
        <f t="shared" si="93"/>
        <v>53.44</v>
      </c>
      <c r="Q1531" s="11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102</v>
      </c>
      <c r="P1532">
        <f t="shared" si="93"/>
        <v>49.11</v>
      </c>
      <c r="Q1532" s="11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61</v>
      </c>
      <c r="P1533">
        <f t="shared" si="93"/>
        <v>105</v>
      </c>
      <c r="Q1533" s="11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108</v>
      </c>
      <c r="P1534">
        <f t="shared" si="93"/>
        <v>179.12</v>
      </c>
      <c r="Q1534" s="11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101</v>
      </c>
      <c r="P1535">
        <f t="shared" si="93"/>
        <v>55.2</v>
      </c>
      <c r="Q1535" s="11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ROUND(E1540/D1540*100,0)</f>
        <v>101</v>
      </c>
      <c r="P1539">
        <f t="shared" ref="P1539:P1602" si="97">ROUND(E1539/L1539,2)</f>
        <v>116.73</v>
      </c>
      <c r="Q1539" s="11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25</v>
      </c>
      <c r="P1540">
        <f t="shared" si="97"/>
        <v>131.91</v>
      </c>
      <c r="Q1540" s="11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101</v>
      </c>
      <c r="P1541">
        <f t="shared" si="97"/>
        <v>91.82</v>
      </c>
      <c r="Q1541" s="11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121</v>
      </c>
      <c r="P1544">
        <f t="shared" si="97"/>
        <v>63.03</v>
      </c>
      <c r="Q1544" s="11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101</v>
      </c>
      <c r="P1545">
        <f t="shared" si="97"/>
        <v>79.53</v>
      </c>
      <c r="Q1545" s="11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108</v>
      </c>
      <c r="P1547">
        <f t="shared" si="97"/>
        <v>88.74</v>
      </c>
      <c r="Q1547" s="11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101</v>
      </c>
      <c r="P1548">
        <f t="shared" si="97"/>
        <v>86.16</v>
      </c>
      <c r="Q1548" s="11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151</v>
      </c>
      <c r="P1549">
        <f t="shared" si="97"/>
        <v>158.68</v>
      </c>
      <c r="Q1549" s="11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100</v>
      </c>
      <c r="P1550">
        <f t="shared" si="97"/>
        <v>100.5</v>
      </c>
      <c r="Q1550" s="11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120</v>
      </c>
      <c r="P1551">
        <f t="shared" si="97"/>
        <v>107.64</v>
      </c>
      <c r="Q1551" s="11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153</v>
      </c>
      <c r="P1553">
        <f t="shared" si="97"/>
        <v>48.55</v>
      </c>
      <c r="Q1553" s="11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100</v>
      </c>
      <c r="P1554">
        <f t="shared" si="97"/>
        <v>143.1</v>
      </c>
      <c r="Q1554" s="11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18</v>
      </c>
      <c r="P1556">
        <f t="shared" si="97"/>
        <v>75.05</v>
      </c>
      <c r="Q1556" s="11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60</v>
      </c>
      <c r="P1557">
        <f t="shared" si="97"/>
        <v>32.979999999999997</v>
      </c>
      <c r="Q1557" s="11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100</v>
      </c>
      <c r="P1558">
        <f t="shared" si="97"/>
        <v>3000</v>
      </c>
      <c r="Q1558" s="11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120</v>
      </c>
      <c r="P1563">
        <f t="shared" si="97"/>
        <v>115.38</v>
      </c>
      <c r="Q1563" s="11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5</v>
      </c>
      <c r="P1566">
        <f t="shared" si="97"/>
        <v>100</v>
      </c>
      <c r="Q1566" s="11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37</v>
      </c>
      <c r="P1567">
        <f t="shared" si="97"/>
        <v>136.09</v>
      </c>
      <c r="Q1567" s="11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120</v>
      </c>
      <c r="P1568">
        <f t="shared" si="97"/>
        <v>83.14</v>
      </c>
      <c r="Q1568" s="11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5</v>
      </c>
      <c r="P1569">
        <f t="shared" si="97"/>
        <v>30.2</v>
      </c>
      <c r="Q1569" s="11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59</v>
      </c>
      <c r="P1570">
        <f t="shared" si="97"/>
        <v>80.3</v>
      </c>
      <c r="Q1570" s="11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30</v>
      </c>
      <c r="P1571">
        <f t="shared" si="97"/>
        <v>70.599999999999994</v>
      </c>
      <c r="Q1571" s="11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102</v>
      </c>
      <c r="P1572">
        <f t="shared" si="97"/>
        <v>134.55000000000001</v>
      </c>
      <c r="Q1572" s="11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118</v>
      </c>
      <c r="P1573">
        <f t="shared" si="97"/>
        <v>44.76</v>
      </c>
      <c r="Q1573" s="11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109</v>
      </c>
      <c r="P1574">
        <f t="shared" si="97"/>
        <v>39.81</v>
      </c>
      <c r="Q1574" s="11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117</v>
      </c>
      <c r="P1575">
        <f t="shared" si="97"/>
        <v>89.24</v>
      </c>
      <c r="Q1575" s="11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147</v>
      </c>
      <c r="P1576">
        <f t="shared" si="97"/>
        <v>57.55</v>
      </c>
      <c r="Q1576" s="11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195</v>
      </c>
      <c r="P1577">
        <f t="shared" si="97"/>
        <v>91.63</v>
      </c>
      <c r="Q1577" s="11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107</v>
      </c>
      <c r="P1578">
        <f t="shared" si="97"/>
        <v>27.39</v>
      </c>
      <c r="Q1578" s="11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293</v>
      </c>
      <c r="P1579">
        <f t="shared" si="97"/>
        <v>63.7</v>
      </c>
      <c r="Q1579" s="11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103</v>
      </c>
      <c r="P1580">
        <f t="shared" si="97"/>
        <v>36.61</v>
      </c>
      <c r="Q1580" s="11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108</v>
      </c>
      <c r="P1581">
        <f t="shared" si="97"/>
        <v>83.57</v>
      </c>
      <c r="Q1581" s="11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145</v>
      </c>
      <c r="P1582">
        <f t="shared" si="97"/>
        <v>83.51</v>
      </c>
      <c r="Q1582" s="11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2</v>
      </c>
      <c r="P1583">
        <f t="shared" si="97"/>
        <v>47.67</v>
      </c>
      <c r="Q1583" s="11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192</v>
      </c>
      <c r="P1584">
        <f t="shared" si="97"/>
        <v>160.5</v>
      </c>
      <c r="Q1584" s="11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125</v>
      </c>
      <c r="P1585">
        <f t="shared" si="97"/>
        <v>23.65</v>
      </c>
      <c r="Q1585" s="11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339</v>
      </c>
      <c r="P1586">
        <f t="shared" si="97"/>
        <v>32.01</v>
      </c>
      <c r="Q1586" s="11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128</v>
      </c>
      <c r="P1587">
        <f t="shared" si="97"/>
        <v>62.59</v>
      </c>
      <c r="Q1587" s="11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19</v>
      </c>
      <c r="P1588">
        <f t="shared" si="97"/>
        <v>57.52</v>
      </c>
      <c r="Q1588" s="11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287</v>
      </c>
      <c r="P1589">
        <f t="shared" si="97"/>
        <v>358.88</v>
      </c>
      <c r="Q1589" s="11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115</v>
      </c>
      <c r="P1590">
        <f t="shared" si="97"/>
        <v>58.57</v>
      </c>
      <c r="Q1590" s="11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143</v>
      </c>
      <c r="P1591">
        <f t="shared" si="97"/>
        <v>30.19</v>
      </c>
      <c r="Q1591" s="11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110</v>
      </c>
      <c r="P1592">
        <f t="shared" si="97"/>
        <v>48.54</v>
      </c>
      <c r="Q1592" s="11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114</v>
      </c>
      <c r="P1593">
        <f t="shared" si="97"/>
        <v>77.22</v>
      </c>
      <c r="Q1593" s="11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3</v>
      </c>
      <c r="P1594">
        <f t="shared" si="97"/>
        <v>64.91</v>
      </c>
      <c r="Q1594" s="11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189</v>
      </c>
      <c r="P1595">
        <f t="shared" si="97"/>
        <v>74.790000000000006</v>
      </c>
      <c r="Q1595" s="11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114</v>
      </c>
      <c r="P1596">
        <f t="shared" si="97"/>
        <v>43.06</v>
      </c>
      <c r="Q1596" s="11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</v>
      </c>
      <c r="P1597">
        <f t="shared" si="97"/>
        <v>27.32</v>
      </c>
      <c r="Q1597" s="11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123</v>
      </c>
      <c r="P1598">
        <f t="shared" si="97"/>
        <v>33.76</v>
      </c>
      <c r="Q1598" s="11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142</v>
      </c>
      <c r="P1599">
        <f t="shared" si="97"/>
        <v>74.61</v>
      </c>
      <c r="Q1599" s="11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103</v>
      </c>
      <c r="P1601">
        <f t="shared" si="97"/>
        <v>88.47</v>
      </c>
      <c r="Q1601" s="11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47</v>
      </c>
      <c r="P1602">
        <f t="shared" si="97"/>
        <v>88.33</v>
      </c>
      <c r="Q1602" s="11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ROUND(E1604/D1604*100,0)</f>
        <v>112</v>
      </c>
      <c r="P1603">
        <f t="shared" ref="P1603:P1666" si="101">ROUND(E1603/L1603,2)</f>
        <v>166.06</v>
      </c>
      <c r="Q1603" s="11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140</v>
      </c>
      <c r="P1604">
        <f t="shared" si="101"/>
        <v>41.24</v>
      </c>
      <c r="Q1604" s="11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112</v>
      </c>
      <c r="P1605">
        <f t="shared" si="101"/>
        <v>50.98</v>
      </c>
      <c r="Q1605" s="11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23</v>
      </c>
      <c r="P1606">
        <f t="shared" si="101"/>
        <v>56</v>
      </c>
      <c r="Q1606" s="11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140</v>
      </c>
      <c r="P1607">
        <f t="shared" si="101"/>
        <v>96.55</v>
      </c>
      <c r="Q1607" s="11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43</v>
      </c>
      <c r="P1608">
        <f t="shared" si="101"/>
        <v>53.75</v>
      </c>
      <c r="Q1608" s="11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110</v>
      </c>
      <c r="P1609">
        <f t="shared" si="101"/>
        <v>58.08</v>
      </c>
      <c r="Q1609" s="11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100</v>
      </c>
      <c r="P1611">
        <f t="shared" si="101"/>
        <v>41.68</v>
      </c>
      <c r="Q1611" s="11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23</v>
      </c>
      <c r="P1612">
        <f t="shared" si="101"/>
        <v>125</v>
      </c>
      <c r="Q1612" s="11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110</v>
      </c>
      <c r="P1613">
        <f t="shared" si="101"/>
        <v>39.229999999999997</v>
      </c>
      <c r="Q1613" s="11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144</v>
      </c>
      <c r="P1614">
        <f t="shared" si="101"/>
        <v>61.02</v>
      </c>
      <c r="Q1614" s="11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109</v>
      </c>
      <c r="P1615">
        <f t="shared" si="101"/>
        <v>66.709999999999994</v>
      </c>
      <c r="Q1615" s="11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55</v>
      </c>
      <c r="P1617">
        <f t="shared" si="101"/>
        <v>24.15</v>
      </c>
      <c r="Q1617" s="11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9</v>
      </c>
      <c r="P1618">
        <f t="shared" si="101"/>
        <v>109.04</v>
      </c>
      <c r="Q1618" s="11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109</v>
      </c>
      <c r="P1619">
        <f t="shared" si="101"/>
        <v>389.29</v>
      </c>
      <c r="Q1619" s="11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</v>
      </c>
      <c r="P1620">
        <f t="shared" si="101"/>
        <v>40.07</v>
      </c>
      <c r="Q1620" s="11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181</v>
      </c>
      <c r="P1621">
        <f t="shared" si="101"/>
        <v>49.38</v>
      </c>
      <c r="Q1621" s="11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108</v>
      </c>
      <c r="P1622">
        <f t="shared" si="101"/>
        <v>40.49</v>
      </c>
      <c r="Q1622" s="11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42</v>
      </c>
      <c r="P1625">
        <f t="shared" si="101"/>
        <v>47.46</v>
      </c>
      <c r="Q1625" s="11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108</v>
      </c>
      <c r="P1626">
        <f t="shared" si="101"/>
        <v>34.18</v>
      </c>
      <c r="Q1626" s="11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5</v>
      </c>
      <c r="P1627">
        <f t="shared" si="101"/>
        <v>72.97</v>
      </c>
      <c r="Q1627" s="11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101</v>
      </c>
      <c r="P1628">
        <f t="shared" si="101"/>
        <v>450</v>
      </c>
      <c r="Q1628" s="11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128</v>
      </c>
      <c r="P1629">
        <f t="shared" si="101"/>
        <v>299.22000000000003</v>
      </c>
      <c r="Q1629" s="11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108</v>
      </c>
      <c r="P1630">
        <f t="shared" si="101"/>
        <v>45.59</v>
      </c>
      <c r="Q1630" s="11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134</v>
      </c>
      <c r="P1631">
        <f t="shared" si="101"/>
        <v>70.760000000000005</v>
      </c>
      <c r="Q1631" s="11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107</v>
      </c>
      <c r="P1632">
        <f t="shared" si="101"/>
        <v>70.55</v>
      </c>
      <c r="Q1632" s="11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3</v>
      </c>
      <c r="P1633">
        <f t="shared" si="101"/>
        <v>81.239999999999995</v>
      </c>
      <c r="Q1633" s="11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107</v>
      </c>
      <c r="P1634">
        <f t="shared" si="101"/>
        <v>106.8</v>
      </c>
      <c r="Q1634" s="11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408</v>
      </c>
      <c r="P1637">
        <f t="shared" si="101"/>
        <v>35.04</v>
      </c>
      <c r="Q1637" s="11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106</v>
      </c>
      <c r="P1638">
        <f t="shared" si="101"/>
        <v>33.549999999999997</v>
      </c>
      <c r="Q1638" s="11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132</v>
      </c>
      <c r="P1640">
        <f t="shared" si="101"/>
        <v>46.43</v>
      </c>
      <c r="Q1640" s="11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146</v>
      </c>
      <c r="P1641">
        <f t="shared" si="101"/>
        <v>105.44</v>
      </c>
      <c r="Q1641" s="11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103</v>
      </c>
      <c r="P1642">
        <f t="shared" si="101"/>
        <v>292.77999999999997</v>
      </c>
      <c r="Q1642" s="11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11</v>
      </c>
      <c r="P1643">
        <f t="shared" si="101"/>
        <v>77.349999999999994</v>
      </c>
      <c r="Q1643" s="11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175</v>
      </c>
      <c r="P1644">
        <f t="shared" si="101"/>
        <v>97.41</v>
      </c>
      <c r="Q1644" s="11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105</v>
      </c>
      <c r="P1645">
        <f t="shared" si="101"/>
        <v>48.7</v>
      </c>
      <c r="Q1645" s="11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174</v>
      </c>
      <c r="P1647">
        <f t="shared" si="101"/>
        <v>32.32</v>
      </c>
      <c r="Q1647" s="11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105</v>
      </c>
      <c r="P1648">
        <f t="shared" si="101"/>
        <v>68.84</v>
      </c>
      <c r="Q1648" s="11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130</v>
      </c>
      <c r="P1649">
        <f t="shared" si="101"/>
        <v>104.6</v>
      </c>
      <c r="Q1649" s="11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104</v>
      </c>
      <c r="P1650">
        <f t="shared" si="101"/>
        <v>37.270000000000003</v>
      </c>
      <c r="Q1650" s="11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52</v>
      </c>
      <c r="P1651">
        <f t="shared" si="101"/>
        <v>66.87</v>
      </c>
      <c r="Q1651" s="11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3</v>
      </c>
      <c r="P1652">
        <f t="shared" si="101"/>
        <v>49.21</v>
      </c>
      <c r="Q1652" s="11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104</v>
      </c>
      <c r="P1653">
        <f t="shared" si="101"/>
        <v>108.63</v>
      </c>
      <c r="Q1653" s="11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173</v>
      </c>
      <c r="P1658">
        <f t="shared" si="101"/>
        <v>866.67</v>
      </c>
      <c r="Q1658" s="11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106</v>
      </c>
      <c r="P1659">
        <f t="shared" si="101"/>
        <v>32.07</v>
      </c>
      <c r="Q1659" s="11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104</v>
      </c>
      <c r="P1660">
        <f t="shared" si="101"/>
        <v>54.08</v>
      </c>
      <c r="Q1660" s="11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103</v>
      </c>
      <c r="P1661">
        <f t="shared" si="101"/>
        <v>66.510000000000005</v>
      </c>
      <c r="Q1661" s="11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215</v>
      </c>
      <c r="P1663">
        <f t="shared" si="101"/>
        <v>76.03</v>
      </c>
      <c r="Q1663" s="11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172</v>
      </c>
      <c r="P1664">
        <f t="shared" si="101"/>
        <v>78.180000000000007</v>
      </c>
      <c r="Q1664" s="11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103</v>
      </c>
      <c r="P1665">
        <f t="shared" si="101"/>
        <v>33.03</v>
      </c>
      <c r="Q1665" s="11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ROUND(E1668/D1668*100,0)</f>
        <v>128</v>
      </c>
      <c r="P1667">
        <f t="shared" ref="P1667:P1730" si="105">ROUND(E1667/L1667,2)</f>
        <v>47.57</v>
      </c>
      <c r="Q1667" s="11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103</v>
      </c>
      <c r="P1668">
        <f t="shared" si="105"/>
        <v>30.95</v>
      </c>
      <c r="Q1668" s="11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102</v>
      </c>
      <c r="P1671">
        <f t="shared" si="105"/>
        <v>77.73</v>
      </c>
      <c r="Q1671" s="11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128</v>
      </c>
      <c r="P1672">
        <f t="shared" si="105"/>
        <v>121.9</v>
      </c>
      <c r="Q1672" s="11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102</v>
      </c>
      <c r="P1673">
        <f t="shared" si="105"/>
        <v>60.95</v>
      </c>
      <c r="Q1673" s="11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171</v>
      </c>
      <c r="P1674">
        <f t="shared" si="105"/>
        <v>47.41</v>
      </c>
      <c r="Q1674" s="11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102</v>
      </c>
      <c r="P1675">
        <f t="shared" si="105"/>
        <v>44.91</v>
      </c>
      <c r="Q1675" s="11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128</v>
      </c>
      <c r="P1676">
        <f t="shared" si="105"/>
        <v>82.42</v>
      </c>
      <c r="Q1676" s="11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102</v>
      </c>
      <c r="P1677">
        <f t="shared" si="105"/>
        <v>38.71</v>
      </c>
      <c r="Q1677" s="11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13</v>
      </c>
      <c r="P1678">
        <f t="shared" si="105"/>
        <v>134.21</v>
      </c>
      <c r="Q1678" s="11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46</v>
      </c>
      <c r="P1679">
        <f t="shared" si="105"/>
        <v>110.87</v>
      </c>
      <c r="Q1679" s="11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102</v>
      </c>
      <c r="P1680">
        <f t="shared" si="105"/>
        <v>70.83</v>
      </c>
      <c r="Q1680" s="11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127</v>
      </c>
      <c r="P1682">
        <f t="shared" si="105"/>
        <v>37.47</v>
      </c>
      <c r="Q1682" s="11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18</v>
      </c>
      <c r="P1683">
        <f t="shared" si="105"/>
        <v>72.709999999999994</v>
      </c>
      <c r="Q1683" s="11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51</v>
      </c>
      <c r="P1684">
        <f t="shared" si="105"/>
        <v>52.92</v>
      </c>
      <c r="Q1684" s="11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101</v>
      </c>
      <c r="P1685">
        <f t="shared" si="105"/>
        <v>74.62</v>
      </c>
      <c r="Q1685" s="11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106</v>
      </c>
      <c r="P1687">
        <f t="shared" si="105"/>
        <v>97.5</v>
      </c>
      <c r="Q1687" s="11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20</v>
      </c>
      <c r="P1688">
        <f t="shared" si="105"/>
        <v>45.21</v>
      </c>
      <c r="Q1688" s="11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101</v>
      </c>
      <c r="P1689">
        <f t="shared" si="105"/>
        <v>114.82</v>
      </c>
      <c r="Q1689" s="11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17</v>
      </c>
      <c r="P1690">
        <f t="shared" si="105"/>
        <v>66.45</v>
      </c>
      <c r="Q1690" s="11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36</v>
      </c>
      <c r="P1691">
        <f t="shared" si="105"/>
        <v>315.5</v>
      </c>
      <c r="Q1691" s="11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105</v>
      </c>
      <c r="P1692">
        <f t="shared" si="105"/>
        <v>57.3</v>
      </c>
      <c r="Q1692" s="11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101</v>
      </c>
      <c r="P1693">
        <f t="shared" si="105"/>
        <v>70.03</v>
      </c>
      <c r="Q1693" s="11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126</v>
      </c>
      <c r="P1695">
        <f t="shared" si="105"/>
        <v>63</v>
      </c>
      <c r="Q1695" s="11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100</v>
      </c>
      <c r="P1696">
        <f t="shared" si="105"/>
        <v>78.5</v>
      </c>
      <c r="Q1696" s="11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125</v>
      </c>
      <c r="P1697">
        <f t="shared" si="105"/>
        <v>41.85</v>
      </c>
      <c r="Q1697" s="11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100</v>
      </c>
      <c r="P1700">
        <f t="shared" si="105"/>
        <v>119.29</v>
      </c>
      <c r="Q1700" s="11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15</v>
      </c>
      <c r="P1702">
        <f t="shared" si="105"/>
        <v>43.91</v>
      </c>
      <c r="Q1702" s="11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100</v>
      </c>
      <c r="P1703">
        <f t="shared" si="105"/>
        <v>69.47</v>
      </c>
      <c r="Q1703" s="11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167</v>
      </c>
      <c r="P1704">
        <f t="shared" si="105"/>
        <v>61</v>
      </c>
      <c r="Q1704" s="11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100</v>
      </c>
      <c r="P1705">
        <f t="shared" si="105"/>
        <v>75.77</v>
      </c>
      <c r="Q1705" s="11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31</v>
      </c>
      <c r="P1712">
        <f t="shared" si="105"/>
        <v>100</v>
      </c>
      <c r="Q1712" s="11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6</v>
      </c>
      <c r="P1713">
        <f t="shared" si="105"/>
        <v>1250</v>
      </c>
      <c r="Q1713" s="11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86</v>
      </c>
      <c r="P1714">
        <f t="shared" si="105"/>
        <v>41.58</v>
      </c>
      <c r="Q1714" s="11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2</v>
      </c>
      <c r="P1715">
        <f t="shared" si="105"/>
        <v>248.5</v>
      </c>
      <c r="Q1715" s="11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41</v>
      </c>
      <c r="P1716">
        <f t="shared" si="105"/>
        <v>155.25</v>
      </c>
      <c r="Q1716" s="11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42</v>
      </c>
      <c r="P1717">
        <f t="shared" si="105"/>
        <v>47.77</v>
      </c>
      <c r="Q1717" s="11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12</v>
      </c>
      <c r="P1718">
        <f t="shared" si="105"/>
        <v>79.87</v>
      </c>
      <c r="Q1718" s="11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123</v>
      </c>
      <c r="P1719">
        <f t="shared" si="105"/>
        <v>72.59</v>
      </c>
      <c r="Q1719" s="11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111</v>
      </c>
      <c r="P1720">
        <f t="shared" si="105"/>
        <v>32.32</v>
      </c>
      <c r="Q1720" s="11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41</v>
      </c>
      <c r="P1721">
        <f t="shared" si="105"/>
        <v>23.8</v>
      </c>
      <c r="Q1721" s="11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121</v>
      </c>
      <c r="P1722">
        <f t="shared" si="105"/>
        <v>143.82</v>
      </c>
      <c r="Q1722" s="11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120</v>
      </c>
      <c r="P1725">
        <f t="shared" si="105"/>
        <v>40.85</v>
      </c>
      <c r="Q1725" s="11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100</v>
      </c>
      <c r="P1728">
        <f t="shared" si="105"/>
        <v>44.54</v>
      </c>
      <c r="Q1728" s="11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160</v>
      </c>
      <c r="P1730">
        <f t="shared" si="105"/>
        <v>171.43</v>
      </c>
      <c r="Q1730" s="11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ROUND(E1732/D1732*100,0)</f>
        <v>48</v>
      </c>
      <c r="P1731">
        <f t="shared" ref="P1731:P1794" si="109">ROUND(E1731/L1731,2)</f>
        <v>25</v>
      </c>
      <c r="Q1731" s="11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119</v>
      </c>
      <c r="P1732">
        <f t="shared" si="109"/>
        <v>159.33000000000001</v>
      </c>
      <c r="Q1732" s="11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108</v>
      </c>
      <c r="P1733">
        <f t="shared" si="109"/>
        <v>108.59</v>
      </c>
      <c r="Q1733" s="11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119</v>
      </c>
      <c r="P1734">
        <f t="shared" si="109"/>
        <v>58.17</v>
      </c>
      <c r="Q1734" s="11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158</v>
      </c>
      <c r="P1736">
        <f t="shared" si="109"/>
        <v>103.04</v>
      </c>
      <c r="Q1736" s="11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32</v>
      </c>
      <c r="P1737">
        <f t="shared" si="109"/>
        <v>158</v>
      </c>
      <c r="Q1737" s="11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107</v>
      </c>
      <c r="P1738">
        <f t="shared" si="109"/>
        <v>60.67</v>
      </c>
      <c r="Q1738" s="11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131</v>
      </c>
      <c r="P1739">
        <f t="shared" si="109"/>
        <v>39.380000000000003</v>
      </c>
      <c r="Q1739" s="11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9</v>
      </c>
      <c r="P1740">
        <f t="shared" si="109"/>
        <v>41.42</v>
      </c>
      <c r="Q1740" s="11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20</v>
      </c>
      <c r="P1741">
        <f t="shared" si="109"/>
        <v>73.760000000000005</v>
      </c>
      <c r="Q1741" s="11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14</v>
      </c>
      <c r="P1742">
        <f t="shared" si="109"/>
        <v>58.95</v>
      </c>
      <c r="Q1742" s="11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107</v>
      </c>
      <c r="P1743">
        <f t="shared" si="109"/>
        <v>63.65</v>
      </c>
      <c r="Q1743" s="11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131</v>
      </c>
      <c r="P1744">
        <f t="shared" si="109"/>
        <v>53.52</v>
      </c>
      <c r="Q1744" s="11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117</v>
      </c>
      <c r="P1745">
        <f t="shared" si="109"/>
        <v>112.14</v>
      </c>
      <c r="Q1745" s="11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42</v>
      </c>
      <c r="P1748">
        <f t="shared" si="109"/>
        <v>61.58</v>
      </c>
      <c r="Q1748" s="11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117</v>
      </c>
      <c r="P1749">
        <f t="shared" si="109"/>
        <v>83.43</v>
      </c>
      <c r="Q1749" s="11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156</v>
      </c>
      <c r="P1750">
        <f t="shared" si="109"/>
        <v>41.7</v>
      </c>
      <c r="Q1750" s="11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106</v>
      </c>
      <c r="P1751">
        <f t="shared" si="109"/>
        <v>38.880000000000003</v>
      </c>
      <c r="Q1751" s="11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116</v>
      </c>
      <c r="P1752">
        <f t="shared" si="109"/>
        <v>34.79</v>
      </c>
      <c r="Q1752" s="11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46</v>
      </c>
      <c r="P1755">
        <f t="shared" si="109"/>
        <v>80.03</v>
      </c>
      <c r="Q1755" s="11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116</v>
      </c>
      <c r="P1756">
        <f t="shared" si="109"/>
        <v>20.34</v>
      </c>
      <c r="Q1756" s="11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110</v>
      </c>
      <c r="P1757">
        <f t="shared" si="109"/>
        <v>36.11</v>
      </c>
      <c r="Q1757" s="11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115</v>
      </c>
      <c r="P1758">
        <f t="shared" si="109"/>
        <v>51.22</v>
      </c>
      <c r="Q1758" s="11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7</v>
      </c>
      <c r="P1759">
        <f t="shared" si="109"/>
        <v>79.31</v>
      </c>
      <c r="Q1759" s="11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460</v>
      </c>
      <c r="P1760">
        <f t="shared" si="109"/>
        <v>383.33</v>
      </c>
      <c r="Q1760" s="11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115</v>
      </c>
      <c r="P1761">
        <f t="shared" si="109"/>
        <v>11.67</v>
      </c>
      <c r="Q1761" s="11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46</v>
      </c>
      <c r="P1762">
        <f t="shared" si="109"/>
        <v>31.05</v>
      </c>
      <c r="Q1762" s="11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23</v>
      </c>
      <c r="P1763">
        <f t="shared" si="109"/>
        <v>164</v>
      </c>
      <c r="Q1763" s="11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15</v>
      </c>
      <c r="P1764">
        <f t="shared" si="109"/>
        <v>65.459999999999994</v>
      </c>
      <c r="Q1764" s="11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114</v>
      </c>
      <c r="P1765">
        <f t="shared" si="109"/>
        <v>57.25</v>
      </c>
      <c r="Q1765" s="11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46</v>
      </c>
      <c r="P1766">
        <f t="shared" si="109"/>
        <v>87.96</v>
      </c>
      <c r="Q1766" s="11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152</v>
      </c>
      <c r="P1767">
        <f t="shared" si="109"/>
        <v>58.62</v>
      </c>
      <c r="Q1767" s="11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114</v>
      </c>
      <c r="P1768">
        <f t="shared" si="109"/>
        <v>40.75</v>
      </c>
      <c r="Q1768" s="11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113</v>
      </c>
      <c r="P1770">
        <f t="shared" si="109"/>
        <v>35.47</v>
      </c>
      <c r="Q1770" s="11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15</v>
      </c>
      <c r="P1772">
        <f t="shared" si="109"/>
        <v>39.6</v>
      </c>
      <c r="Q1772" s="11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112</v>
      </c>
      <c r="P1773">
        <f t="shared" si="109"/>
        <v>80.319999999999993</v>
      </c>
      <c r="Q1773" s="11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124</v>
      </c>
      <c r="P1774">
        <f t="shared" si="109"/>
        <v>31.62</v>
      </c>
      <c r="Q1774" s="11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112</v>
      </c>
      <c r="P1775">
        <f t="shared" si="109"/>
        <v>69.72</v>
      </c>
      <c r="Q1775" s="11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45</v>
      </c>
      <c r="P1776">
        <f t="shared" si="109"/>
        <v>43.73</v>
      </c>
      <c r="Q1776" s="11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148</v>
      </c>
      <c r="P1777">
        <f t="shared" si="109"/>
        <v>185.83</v>
      </c>
      <c r="Q1777" s="11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111</v>
      </c>
      <c r="P1778">
        <f t="shared" si="109"/>
        <v>63.49</v>
      </c>
      <c r="Q1778" s="11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126</v>
      </c>
      <c r="P1780">
        <f t="shared" si="109"/>
        <v>110.75</v>
      </c>
      <c r="Q1780" s="11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100</v>
      </c>
      <c r="P1781">
        <f t="shared" si="109"/>
        <v>147.33000000000001</v>
      </c>
      <c r="Q1781" s="11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110</v>
      </c>
      <c r="P1782">
        <f t="shared" si="109"/>
        <v>110.5</v>
      </c>
      <c r="Q1782" s="11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6</v>
      </c>
      <c r="P1784">
        <f t="shared" si="109"/>
        <v>73.400000000000006</v>
      </c>
      <c r="Q1784" s="11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137</v>
      </c>
      <c r="P1785">
        <f t="shared" si="109"/>
        <v>220</v>
      </c>
      <c r="Q1785" s="11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34</v>
      </c>
      <c r="P1786">
        <f t="shared" si="109"/>
        <v>30.96</v>
      </c>
      <c r="Q1786" s="11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220</v>
      </c>
      <c r="P1787">
        <f t="shared" si="109"/>
        <v>137.25</v>
      </c>
      <c r="Q1787" s="11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110</v>
      </c>
      <c r="P1788">
        <f t="shared" si="109"/>
        <v>46.7</v>
      </c>
      <c r="Q1788" s="11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14</v>
      </c>
      <c r="P1791">
        <f t="shared" si="109"/>
        <v>199.18</v>
      </c>
      <c r="Q1791" s="11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115</v>
      </c>
      <c r="P1792">
        <f t="shared" si="109"/>
        <v>58.97</v>
      </c>
      <c r="Q1792" s="11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145</v>
      </c>
      <c r="P1793">
        <f t="shared" si="109"/>
        <v>39.67</v>
      </c>
      <c r="Q1793" s="11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109</v>
      </c>
      <c r="P1794">
        <f t="shared" si="109"/>
        <v>35.74</v>
      </c>
      <c r="Q1794" s="11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ROUND(E1796/D1796*100,0)</f>
        <v>109</v>
      </c>
      <c r="P1795">
        <f t="shared" ref="P1795:P1858" si="113">ROUND(E1795/L1795,2)</f>
        <v>63.97</v>
      </c>
      <c r="Q1795" s="11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144</v>
      </c>
      <c r="P1796">
        <f t="shared" si="113"/>
        <v>30.15</v>
      </c>
      <c r="Q1796" s="11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108</v>
      </c>
      <c r="P1797">
        <f t="shared" si="113"/>
        <v>45.98</v>
      </c>
      <c r="Q1797" s="11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20</v>
      </c>
      <c r="P1799">
        <f t="shared" si="113"/>
        <v>56.82</v>
      </c>
      <c r="Q1799" s="11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108</v>
      </c>
      <c r="P1800">
        <f t="shared" si="113"/>
        <v>55.28</v>
      </c>
      <c r="Q1800" s="11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18</v>
      </c>
      <c r="P1802">
        <f t="shared" si="113"/>
        <v>37.15</v>
      </c>
      <c r="Q1802" s="11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108</v>
      </c>
      <c r="P1803">
        <f t="shared" si="113"/>
        <v>74.209999999999994</v>
      </c>
      <c r="Q1803" s="11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134</v>
      </c>
      <c r="P1804">
        <f t="shared" si="113"/>
        <v>89.67</v>
      </c>
      <c r="Q1804" s="11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107</v>
      </c>
      <c r="P1805">
        <f t="shared" si="113"/>
        <v>39.82</v>
      </c>
      <c r="Q1805" s="11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143</v>
      </c>
      <c r="P1809">
        <f t="shared" si="113"/>
        <v>36.97</v>
      </c>
      <c r="Q1809" s="11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107</v>
      </c>
      <c r="P1810">
        <f t="shared" si="113"/>
        <v>44.65</v>
      </c>
      <c r="Q1810" s="11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143</v>
      </c>
      <c r="P1812">
        <f t="shared" si="113"/>
        <v>125.94</v>
      </c>
      <c r="Q1812" s="11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107</v>
      </c>
      <c r="P1814">
        <f t="shared" si="113"/>
        <v>164.62</v>
      </c>
      <c r="Q1814" s="11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15</v>
      </c>
      <c r="P1816">
        <f t="shared" si="113"/>
        <v>48.45</v>
      </c>
      <c r="Q1816" s="11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107</v>
      </c>
      <c r="P1817">
        <f t="shared" si="113"/>
        <v>163.85</v>
      </c>
      <c r="Q1817" s="11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16</v>
      </c>
      <c r="P1818">
        <f t="shared" si="113"/>
        <v>54.62</v>
      </c>
      <c r="Q1818" s="11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106</v>
      </c>
      <c r="P1819">
        <f t="shared" si="113"/>
        <v>49.51</v>
      </c>
      <c r="Q1819" s="11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101</v>
      </c>
      <c r="P1820">
        <f t="shared" si="113"/>
        <v>51.85</v>
      </c>
      <c r="Q1820" s="11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49</v>
      </c>
      <c r="P1821">
        <f t="shared" si="113"/>
        <v>78.52</v>
      </c>
      <c r="Q1821" s="11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7</v>
      </c>
      <c r="P1822">
        <f t="shared" si="113"/>
        <v>132.19</v>
      </c>
      <c r="Q1822" s="11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2</v>
      </c>
      <c r="P1823">
        <f t="shared" si="113"/>
        <v>75.459999999999994</v>
      </c>
      <c r="Q1823" s="11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211</v>
      </c>
      <c r="P1824">
        <f t="shared" si="113"/>
        <v>21.34</v>
      </c>
      <c r="Q1824" s="11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106</v>
      </c>
      <c r="P1825">
        <f t="shared" si="113"/>
        <v>95.93</v>
      </c>
      <c r="Q1825" s="11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105</v>
      </c>
      <c r="P1826">
        <f t="shared" si="113"/>
        <v>60.29</v>
      </c>
      <c r="Q1826" s="11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0</v>
      </c>
      <c r="P1827">
        <f t="shared" si="113"/>
        <v>123.94</v>
      </c>
      <c r="Q1827" s="11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105</v>
      </c>
      <c r="P1828">
        <f t="shared" si="113"/>
        <v>420.6</v>
      </c>
      <c r="Q1828" s="11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140</v>
      </c>
      <c r="P1829">
        <f t="shared" si="113"/>
        <v>28.41</v>
      </c>
      <c r="Q1829" s="11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105</v>
      </c>
      <c r="P1830">
        <f t="shared" si="113"/>
        <v>61.82</v>
      </c>
      <c r="Q1830" s="11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11</v>
      </c>
      <c r="P1832">
        <f t="shared" si="113"/>
        <v>150</v>
      </c>
      <c r="Q1832" s="11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105</v>
      </c>
      <c r="P1833">
        <f t="shared" si="113"/>
        <v>91.3</v>
      </c>
      <c r="Q1833" s="11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300</v>
      </c>
      <c r="P1834">
        <f t="shared" si="113"/>
        <v>51.22</v>
      </c>
      <c r="Q1834" s="11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107</v>
      </c>
      <c r="P1835">
        <f t="shared" si="113"/>
        <v>53.85</v>
      </c>
      <c r="Q1835" s="11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105</v>
      </c>
      <c r="P1836">
        <f t="shared" si="113"/>
        <v>27.94</v>
      </c>
      <c r="Q1836" s="11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104</v>
      </c>
      <c r="P1838">
        <f t="shared" si="113"/>
        <v>63.42</v>
      </c>
      <c r="Q1838" s="11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116</v>
      </c>
      <c r="P1839">
        <f t="shared" si="113"/>
        <v>39.380000000000003</v>
      </c>
      <c r="Q1839" s="11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10</v>
      </c>
      <c r="P1840">
        <f t="shared" si="113"/>
        <v>59.6</v>
      </c>
      <c r="Q1840" s="11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173</v>
      </c>
      <c r="P1841">
        <f t="shared" si="113"/>
        <v>63.1</v>
      </c>
      <c r="Q1841" s="11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104</v>
      </c>
      <c r="P1842">
        <f t="shared" si="113"/>
        <v>86.67</v>
      </c>
      <c r="Q1842" s="11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115</v>
      </c>
      <c r="P1843">
        <f t="shared" si="113"/>
        <v>46.13</v>
      </c>
      <c r="Q1843" s="11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104</v>
      </c>
      <c r="P1844">
        <f t="shared" si="113"/>
        <v>53.23</v>
      </c>
      <c r="Q1844" s="11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21</v>
      </c>
      <c r="P1846">
        <f t="shared" si="113"/>
        <v>54.55</v>
      </c>
      <c r="Q1846" s="11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28</v>
      </c>
      <c r="P1847">
        <f t="shared" si="113"/>
        <v>82.82</v>
      </c>
      <c r="Q1847" s="11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59</v>
      </c>
      <c r="P1848">
        <f t="shared" si="113"/>
        <v>55.95</v>
      </c>
      <c r="Q1848" s="11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207</v>
      </c>
      <c r="P1849">
        <f t="shared" si="113"/>
        <v>53.08</v>
      </c>
      <c r="Q1849" s="11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103</v>
      </c>
      <c r="P1850">
        <f t="shared" si="113"/>
        <v>43.02</v>
      </c>
      <c r="Q1850" s="11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53</v>
      </c>
      <c r="P1854">
        <f t="shared" si="113"/>
        <v>57.22</v>
      </c>
      <c r="Q1854" s="11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137</v>
      </c>
      <c r="P1855">
        <f t="shared" si="113"/>
        <v>44.76</v>
      </c>
      <c r="Q1855" s="11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103</v>
      </c>
      <c r="P1856">
        <f t="shared" si="113"/>
        <v>89.42</v>
      </c>
      <c r="Q1856" s="11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205</v>
      </c>
      <c r="P1858">
        <f t="shared" si="113"/>
        <v>40.29</v>
      </c>
      <c r="Q1858" s="11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ROUND(E1860/D1860*100,0)</f>
        <v>2</v>
      </c>
      <c r="P1859">
        <f t="shared" ref="P1859:P1922" si="117">ROUND(E1859/L1859,2)</f>
        <v>45.62</v>
      </c>
      <c r="Q1859" s="11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137</v>
      </c>
      <c r="P1860">
        <f t="shared" si="117"/>
        <v>39.479999999999997</v>
      </c>
      <c r="Q1860" s="11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103</v>
      </c>
      <c r="P1861">
        <f t="shared" si="117"/>
        <v>54</v>
      </c>
      <c r="Q1861" s="11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102</v>
      </c>
      <c r="P1865">
        <f t="shared" si="117"/>
        <v>66.13</v>
      </c>
      <c r="Q1865" s="11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204</v>
      </c>
      <c r="P1868">
        <f t="shared" si="117"/>
        <v>88.74</v>
      </c>
      <c r="Q1868" s="11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102</v>
      </c>
      <c r="P1869">
        <f t="shared" si="117"/>
        <v>59.85</v>
      </c>
      <c r="Q1869" s="11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14</v>
      </c>
      <c r="P1873">
        <f t="shared" si="117"/>
        <v>92.32</v>
      </c>
      <c r="Q1873" s="11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102</v>
      </c>
      <c r="P1874">
        <f t="shared" si="117"/>
        <v>78.08</v>
      </c>
      <c r="Q1874" s="11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</v>
      </c>
      <c r="P1875">
        <f t="shared" si="117"/>
        <v>106.84</v>
      </c>
      <c r="Q1875" s="11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101</v>
      </c>
      <c r="P1876">
        <f t="shared" si="117"/>
        <v>184.36</v>
      </c>
      <c r="Q1876" s="11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</v>
      </c>
      <c r="P1883">
        <f t="shared" si="117"/>
        <v>65.16</v>
      </c>
      <c r="Q1883" s="11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101</v>
      </c>
      <c r="P1884">
        <f t="shared" si="117"/>
        <v>673.33</v>
      </c>
      <c r="Q1884" s="11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126</v>
      </c>
      <c r="P1891">
        <f t="shared" si="117"/>
        <v>95.95</v>
      </c>
      <c r="Q1891" s="11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101</v>
      </c>
      <c r="P1892">
        <f t="shared" si="117"/>
        <v>55.97</v>
      </c>
      <c r="Q1892" s="11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100</v>
      </c>
      <c r="P1896">
        <f t="shared" si="117"/>
        <v>60.91</v>
      </c>
      <c r="Q1896" s="11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</v>
      </c>
      <c r="P1898">
        <f t="shared" si="117"/>
        <v>45.57</v>
      </c>
      <c r="Q1898" s="11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100</v>
      </c>
      <c r="P1899">
        <f t="shared" si="117"/>
        <v>501.25</v>
      </c>
      <c r="Q1899" s="11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133</v>
      </c>
      <c r="P1903">
        <f t="shared" si="117"/>
        <v>117.88</v>
      </c>
      <c r="Q1903" s="11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40</v>
      </c>
      <c r="P1904">
        <f t="shared" si="117"/>
        <v>38.5</v>
      </c>
      <c r="Q1904" s="11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100</v>
      </c>
      <c r="P1905">
        <f t="shared" si="117"/>
        <v>83.38</v>
      </c>
      <c r="Q1905" s="11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133</v>
      </c>
      <c r="P1909">
        <f t="shared" si="117"/>
        <v>133.33000000000001</v>
      </c>
      <c r="Q1909" s="11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100</v>
      </c>
      <c r="P1910">
        <f t="shared" si="117"/>
        <v>86.96</v>
      </c>
      <c r="Q1910" s="11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133</v>
      </c>
      <c r="P1913">
        <f t="shared" si="117"/>
        <v>250</v>
      </c>
      <c r="Q1913" s="11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100</v>
      </c>
      <c r="P1914">
        <f t="shared" si="117"/>
        <v>36.36</v>
      </c>
      <c r="Q1914" s="11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133</v>
      </c>
      <c r="P1920">
        <f t="shared" si="117"/>
        <v>100</v>
      </c>
      <c r="Q1920" s="11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40</v>
      </c>
      <c r="P1921">
        <f t="shared" si="117"/>
        <v>27.3</v>
      </c>
      <c r="Q1921" s="11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7</v>
      </c>
      <c r="P1922">
        <f t="shared" si="117"/>
        <v>60.24</v>
      </c>
      <c r="Q1922" s="11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ROUND(E1924/D1924*100,0)</f>
        <v>131</v>
      </c>
      <c r="P1923">
        <f t="shared" ref="P1923:P1986" si="121">ROUND(E1923/L1923,2)</f>
        <v>82.58</v>
      </c>
      <c r="Q1923" s="11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8</v>
      </c>
      <c r="P1924">
        <f t="shared" si="121"/>
        <v>26.59</v>
      </c>
      <c r="Q1924" s="11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112</v>
      </c>
      <c r="P1925">
        <f t="shared" si="121"/>
        <v>115.71</v>
      </c>
      <c r="Q1925" s="11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130</v>
      </c>
      <c r="P1926">
        <f t="shared" si="121"/>
        <v>65.17</v>
      </c>
      <c r="Q1926" s="11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108</v>
      </c>
      <c r="P1927">
        <f t="shared" si="121"/>
        <v>38.24</v>
      </c>
      <c r="Q1927" s="11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155</v>
      </c>
      <c r="P1928">
        <f t="shared" si="121"/>
        <v>60.66</v>
      </c>
      <c r="Q1928" s="11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4</v>
      </c>
      <c r="P1929">
        <f t="shared" si="121"/>
        <v>102.11</v>
      </c>
      <c r="Q1929" s="11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113</v>
      </c>
      <c r="P1930">
        <f t="shared" si="121"/>
        <v>48.43</v>
      </c>
      <c r="Q1930" s="11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128</v>
      </c>
      <c r="P1931">
        <f t="shared" si="121"/>
        <v>39.18</v>
      </c>
      <c r="Q1931" s="11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10</v>
      </c>
      <c r="P1934">
        <f t="shared" si="121"/>
        <v>45.55</v>
      </c>
      <c r="Q1934" s="11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19</v>
      </c>
      <c r="P1935">
        <f t="shared" si="121"/>
        <v>73.459999999999994</v>
      </c>
      <c r="Q1935" s="11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8</v>
      </c>
      <c r="P1936">
        <f t="shared" si="121"/>
        <v>381.6</v>
      </c>
      <c r="Q1936" s="11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6</v>
      </c>
      <c r="P1937">
        <f t="shared" si="121"/>
        <v>65.41</v>
      </c>
      <c r="Q1937" s="11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188</v>
      </c>
      <c r="P1938">
        <f t="shared" si="121"/>
        <v>82.09</v>
      </c>
      <c r="Q1938" s="11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157</v>
      </c>
      <c r="P1939">
        <f t="shared" si="121"/>
        <v>35.549999999999997</v>
      </c>
      <c r="Q1939" s="11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125</v>
      </c>
      <c r="P1940">
        <f t="shared" si="121"/>
        <v>37.67</v>
      </c>
      <c r="Q1940" s="11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6</v>
      </c>
      <c r="P1941">
        <f t="shared" si="121"/>
        <v>23.17</v>
      </c>
      <c r="Q1941" s="11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9</v>
      </c>
      <c r="P1942">
        <f t="shared" si="121"/>
        <v>98.79</v>
      </c>
      <c r="Q1942" s="11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125</v>
      </c>
      <c r="P1943">
        <f t="shared" si="121"/>
        <v>170.55</v>
      </c>
      <c r="Q1943" s="11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187</v>
      </c>
      <c r="P1944">
        <f t="shared" si="121"/>
        <v>36.08</v>
      </c>
      <c r="Q1944" s="11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110</v>
      </c>
      <c r="P1946">
        <f t="shared" si="121"/>
        <v>20.12</v>
      </c>
      <c r="Q1946" s="11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2</v>
      </c>
      <c r="P1947">
        <f t="shared" si="121"/>
        <v>35.96</v>
      </c>
      <c r="Q1947" s="11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107</v>
      </c>
      <c r="P1948">
        <f t="shared" si="121"/>
        <v>311.17</v>
      </c>
      <c r="Q1948" s="11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19</v>
      </c>
      <c r="P1949">
        <f t="shared" si="121"/>
        <v>45.54</v>
      </c>
      <c r="Q1949" s="11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9</v>
      </c>
      <c r="P1950">
        <f t="shared" si="121"/>
        <v>155.33000000000001</v>
      </c>
      <c r="Q1950" s="11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109</v>
      </c>
      <c r="P1951">
        <f t="shared" si="121"/>
        <v>60.06</v>
      </c>
      <c r="Q1951" s="11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186</v>
      </c>
      <c r="P1952">
        <f t="shared" si="121"/>
        <v>132.86000000000001</v>
      </c>
      <c r="Q1952" s="11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307</v>
      </c>
      <c r="P1954">
        <f t="shared" si="121"/>
        <v>41.22</v>
      </c>
      <c r="Q1954" s="11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117</v>
      </c>
      <c r="P1955">
        <f t="shared" si="121"/>
        <v>61.37</v>
      </c>
      <c r="Q1955" s="11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141</v>
      </c>
      <c r="P1956">
        <f t="shared" si="121"/>
        <v>44.85</v>
      </c>
      <c r="Q1956" s="11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122</v>
      </c>
      <c r="P1957">
        <f t="shared" si="121"/>
        <v>67.959999999999994</v>
      </c>
      <c r="Q1957" s="11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6</v>
      </c>
      <c r="P1958">
        <f t="shared" si="121"/>
        <v>73.239999999999995</v>
      </c>
      <c r="Q1958" s="11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102</v>
      </c>
      <c r="P1959">
        <f t="shared" si="121"/>
        <v>87.14</v>
      </c>
      <c r="Q1959" s="11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15</v>
      </c>
      <c r="P1960">
        <f t="shared" si="121"/>
        <v>61</v>
      </c>
      <c r="Q1960" s="11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122</v>
      </c>
      <c r="P1961">
        <f t="shared" si="121"/>
        <v>140.54</v>
      </c>
      <c r="Q1961" s="11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</v>
      </c>
      <c r="P1962">
        <f t="shared" si="121"/>
        <v>70.23</v>
      </c>
      <c r="Q1962" s="11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9</v>
      </c>
      <c r="P1963">
        <f t="shared" si="121"/>
        <v>96.05</v>
      </c>
      <c r="Q1963" s="11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121</v>
      </c>
      <c r="P1964">
        <f t="shared" si="121"/>
        <v>18.579999999999998</v>
      </c>
      <c r="Q1964" s="11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100</v>
      </c>
      <c r="P1966">
        <f t="shared" si="121"/>
        <v>38.46</v>
      </c>
      <c r="Q1966" s="11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7</v>
      </c>
      <c r="P1967">
        <f t="shared" si="121"/>
        <v>150.41999999999999</v>
      </c>
      <c r="Q1967" s="11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100</v>
      </c>
      <c r="P1968">
        <f t="shared" si="121"/>
        <v>81.95</v>
      </c>
      <c r="Q1968" s="11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0</v>
      </c>
      <c r="P1969">
        <f t="shared" si="121"/>
        <v>94.74</v>
      </c>
      <c r="Q1969" s="11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120</v>
      </c>
      <c r="P1970">
        <f t="shared" si="121"/>
        <v>300</v>
      </c>
      <c r="Q1970" s="11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119</v>
      </c>
      <c r="P1971">
        <f t="shared" si="121"/>
        <v>58.06</v>
      </c>
      <c r="Q1971" s="11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16</v>
      </c>
      <c r="P1972">
        <f t="shared" si="121"/>
        <v>48.34</v>
      </c>
      <c r="Q1972" s="11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5</v>
      </c>
      <c r="P1973">
        <f t="shared" si="121"/>
        <v>89.4</v>
      </c>
      <c r="Q1973" s="11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119</v>
      </c>
      <c r="P1974">
        <f t="shared" si="121"/>
        <v>119</v>
      </c>
      <c r="Q1974" s="11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36</v>
      </c>
      <c r="P1975">
        <f t="shared" si="121"/>
        <v>43.54</v>
      </c>
      <c r="Q1975" s="11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15</v>
      </c>
      <c r="P1976">
        <f t="shared" si="121"/>
        <v>137.08000000000001</v>
      </c>
      <c r="Q1976" s="11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118</v>
      </c>
      <c r="P1977">
        <f t="shared" si="121"/>
        <v>59.2</v>
      </c>
      <c r="Q1977" s="11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101</v>
      </c>
      <c r="P1978">
        <f t="shared" si="121"/>
        <v>36.24</v>
      </c>
      <c r="Q1978" s="11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118</v>
      </c>
      <c r="P1979">
        <f t="shared" si="121"/>
        <v>35.520000000000003</v>
      </c>
      <c r="Q1979" s="11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148</v>
      </c>
      <c r="P1980">
        <f t="shared" si="121"/>
        <v>443.75</v>
      </c>
      <c r="Q1980" s="11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44</v>
      </c>
      <c r="P1981">
        <f t="shared" si="121"/>
        <v>50.66</v>
      </c>
      <c r="Q1981" s="11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10</v>
      </c>
      <c r="P1982">
        <f t="shared" si="121"/>
        <v>253.14</v>
      </c>
      <c r="Q1982" s="11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118</v>
      </c>
      <c r="P1983">
        <f t="shared" si="121"/>
        <v>53.55</v>
      </c>
      <c r="Q1983" s="11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35</v>
      </c>
      <c r="P1984">
        <f t="shared" si="121"/>
        <v>67.92</v>
      </c>
      <c r="Q1984" s="11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4</v>
      </c>
      <c r="P1985">
        <f t="shared" si="121"/>
        <v>56.84</v>
      </c>
      <c r="Q1985" s="11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293</v>
      </c>
      <c r="P1986">
        <f t="shared" si="121"/>
        <v>65.11</v>
      </c>
      <c r="Q1986" s="11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ROUND(E1988/D1988*100,0)</f>
        <v>22</v>
      </c>
      <c r="P1987">
        <f t="shared" ref="P1987:P2050" si="125">ROUND(E1987/L1987,2)</f>
        <v>73.13</v>
      </c>
      <c r="Q1987" s="11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250</v>
      </c>
      <c r="P1988">
        <f t="shared" si="125"/>
        <v>35.729999999999997</v>
      </c>
      <c r="Q1988" s="11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</v>
      </c>
      <c r="P1989">
        <f t="shared" si="125"/>
        <v>67.31</v>
      </c>
      <c r="Q1989" s="11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24</v>
      </c>
      <c r="P1990">
        <f t="shared" si="125"/>
        <v>116.53</v>
      </c>
      <c r="Q1990" s="11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11</v>
      </c>
      <c r="P1991">
        <f t="shared" si="125"/>
        <v>45.84</v>
      </c>
      <c r="Q1991" s="11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144</v>
      </c>
      <c r="P1992">
        <f t="shared" si="125"/>
        <v>217.38</v>
      </c>
      <c r="Q1992" s="11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115</v>
      </c>
      <c r="P1993">
        <f t="shared" si="125"/>
        <v>22.74</v>
      </c>
      <c r="Q1993" s="11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17</v>
      </c>
      <c r="P1994">
        <f t="shared" si="125"/>
        <v>50.59</v>
      </c>
      <c r="Q1994" s="11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114</v>
      </c>
      <c r="P1995">
        <f t="shared" si="125"/>
        <v>40.83</v>
      </c>
      <c r="Q1995" s="11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7</v>
      </c>
      <c r="P1996">
        <f t="shared" si="125"/>
        <v>74.349999999999994</v>
      </c>
      <c r="Q1996" s="11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171</v>
      </c>
      <c r="P1997">
        <f t="shared" si="125"/>
        <v>213.38</v>
      </c>
      <c r="Q1997" s="11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4</v>
      </c>
      <c r="P1998">
        <f t="shared" si="125"/>
        <v>60.96</v>
      </c>
      <c r="Q1998" s="11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100</v>
      </c>
      <c r="P1999">
        <f t="shared" si="125"/>
        <v>41.59</v>
      </c>
      <c r="Q1999" s="11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131</v>
      </c>
      <c r="P2000">
        <f t="shared" si="125"/>
        <v>37.78</v>
      </c>
      <c r="Q2000" s="11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28</v>
      </c>
      <c r="P2001">
        <f t="shared" si="125"/>
        <v>65.38</v>
      </c>
      <c r="Q2001" s="11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48</v>
      </c>
      <c r="P2002">
        <f t="shared" si="125"/>
        <v>84.9</v>
      </c>
      <c r="Q2002" s="11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16</v>
      </c>
      <c r="P2003">
        <f t="shared" si="125"/>
        <v>94.28</v>
      </c>
      <c r="Q2003" s="11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14</v>
      </c>
      <c r="P2004">
        <f t="shared" si="125"/>
        <v>188.56</v>
      </c>
      <c r="Q2004" s="11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102</v>
      </c>
      <c r="P2005">
        <f t="shared" si="125"/>
        <v>44.5</v>
      </c>
      <c r="Q2005" s="11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112</v>
      </c>
      <c r="P2006">
        <f t="shared" si="125"/>
        <v>40.24</v>
      </c>
      <c r="Q2006" s="11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211</v>
      </c>
      <c r="P2007">
        <f t="shared" si="125"/>
        <v>35.130000000000003</v>
      </c>
      <c r="Q2007" s="11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109</v>
      </c>
      <c r="P2008">
        <f t="shared" si="125"/>
        <v>29.07</v>
      </c>
      <c r="Q2008" s="11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17</v>
      </c>
      <c r="P2009">
        <f t="shared" si="125"/>
        <v>34.409999999999997</v>
      </c>
      <c r="Q2009" s="11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111</v>
      </c>
      <c r="P2010">
        <f t="shared" si="125"/>
        <v>52.41</v>
      </c>
      <c r="Q2010" s="11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101</v>
      </c>
      <c r="P2011">
        <f t="shared" si="125"/>
        <v>38.86</v>
      </c>
      <c r="Q2011" s="11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111</v>
      </c>
      <c r="P2012">
        <f t="shared" si="125"/>
        <v>45.11</v>
      </c>
      <c r="Q2012" s="11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167</v>
      </c>
      <c r="P2013">
        <f t="shared" si="125"/>
        <v>47.66</v>
      </c>
      <c r="Q2013" s="11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111</v>
      </c>
      <c r="P2014">
        <f t="shared" si="125"/>
        <v>59.46</v>
      </c>
      <c r="Q2014" s="11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101</v>
      </c>
      <c r="P2017">
        <f t="shared" si="125"/>
        <v>92.22</v>
      </c>
      <c r="Q2017" s="11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41</v>
      </c>
      <c r="P2018">
        <f t="shared" si="125"/>
        <v>55.33</v>
      </c>
      <c r="Q2018" s="11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110</v>
      </c>
      <c r="P2019">
        <f t="shared" si="125"/>
        <v>31.85</v>
      </c>
      <c r="Q2019" s="11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8</v>
      </c>
      <c r="P2020">
        <f t="shared" si="125"/>
        <v>31.83</v>
      </c>
      <c r="Q2020" s="11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127</v>
      </c>
      <c r="P2021">
        <f t="shared" si="125"/>
        <v>45.97</v>
      </c>
      <c r="Q2021" s="11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110</v>
      </c>
      <c r="P2022">
        <f t="shared" si="125"/>
        <v>40.270000000000003</v>
      </c>
      <c r="Q2022" s="11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103</v>
      </c>
      <c r="P2024">
        <f t="shared" si="125"/>
        <v>91.67</v>
      </c>
      <c r="Q2024" s="11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5</v>
      </c>
      <c r="P2025">
        <f t="shared" si="125"/>
        <v>23.87</v>
      </c>
      <c r="Q2025" s="11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109</v>
      </c>
      <c r="P2026">
        <f t="shared" si="125"/>
        <v>109.07</v>
      </c>
      <c r="Q2026" s="11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5</v>
      </c>
      <c r="P2027">
        <f t="shared" si="125"/>
        <v>41.92</v>
      </c>
      <c r="Q2027" s="11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108</v>
      </c>
      <c r="P2028">
        <f t="shared" si="125"/>
        <v>29.04</v>
      </c>
      <c r="Q2028" s="11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163</v>
      </c>
      <c r="P2029">
        <f t="shared" si="125"/>
        <v>81.25</v>
      </c>
      <c r="Q2029" s="11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162</v>
      </c>
      <c r="P2030">
        <f t="shared" si="125"/>
        <v>95.59</v>
      </c>
      <c r="Q2030" s="11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135</v>
      </c>
      <c r="P2031">
        <f t="shared" si="125"/>
        <v>52.35</v>
      </c>
      <c r="Q2031" s="11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108</v>
      </c>
      <c r="P2032">
        <f t="shared" si="125"/>
        <v>89.79</v>
      </c>
      <c r="Q2032" s="11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161</v>
      </c>
      <c r="P2033">
        <f t="shared" si="125"/>
        <v>25.25</v>
      </c>
      <c r="Q2033" s="11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103</v>
      </c>
      <c r="P2034">
        <f t="shared" si="125"/>
        <v>76.86</v>
      </c>
      <c r="Q2034" s="11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107</v>
      </c>
      <c r="P2035">
        <f t="shared" si="125"/>
        <v>43.62</v>
      </c>
      <c r="Q2035" s="11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161</v>
      </c>
      <c r="P2036">
        <f t="shared" si="125"/>
        <v>64.44</v>
      </c>
      <c r="Q2036" s="11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8</v>
      </c>
      <c r="P2037">
        <f t="shared" si="125"/>
        <v>57.5</v>
      </c>
      <c r="Q2037" s="11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119</v>
      </c>
      <c r="P2038">
        <f t="shared" si="125"/>
        <v>200.63</v>
      </c>
      <c r="Q2038" s="11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107</v>
      </c>
      <c r="P2039">
        <f t="shared" si="125"/>
        <v>80.25</v>
      </c>
      <c r="Q2039" s="11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106</v>
      </c>
      <c r="P2040">
        <f t="shared" si="125"/>
        <v>39.049999999999997</v>
      </c>
      <c r="Q2040" s="11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79</v>
      </c>
      <c r="P2043">
        <f t="shared" si="125"/>
        <v>36.07</v>
      </c>
      <c r="Q2043" s="11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16</v>
      </c>
      <c r="P2044">
        <f t="shared" si="125"/>
        <v>131.66999999999999</v>
      </c>
      <c r="Q2044" s="11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105</v>
      </c>
      <c r="P2045">
        <f t="shared" si="125"/>
        <v>49.28</v>
      </c>
      <c r="Q2045" s="11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11</v>
      </c>
      <c r="P2047">
        <f t="shared" si="125"/>
        <v>58.33</v>
      </c>
      <c r="Q2047" s="11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315</v>
      </c>
      <c r="P2049">
        <f t="shared" si="125"/>
        <v>225</v>
      </c>
      <c r="Q2049" s="11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26</v>
      </c>
      <c r="P2050">
        <f t="shared" si="125"/>
        <v>35.799999999999997</v>
      </c>
      <c r="Q2050" s="11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ROUND(E2052/D2052*100,0)</f>
        <v>2</v>
      </c>
      <c r="P2051">
        <f t="shared" ref="P2051:P2114" si="129">ROUND(E2051/L2051,2)</f>
        <v>87.31</v>
      </c>
      <c r="Q2051" s="11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393</v>
      </c>
      <c r="P2052">
        <f t="shared" si="129"/>
        <v>224.43</v>
      </c>
      <c r="Q2052" s="11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46</v>
      </c>
      <c r="P2053">
        <f t="shared" si="129"/>
        <v>60.38</v>
      </c>
      <c r="Q2053" s="11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105</v>
      </c>
      <c r="P2054">
        <f t="shared" si="129"/>
        <v>34.130000000000003</v>
      </c>
      <c r="Q2054" s="11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130</v>
      </c>
      <c r="P2055">
        <f t="shared" si="129"/>
        <v>54.14</v>
      </c>
      <c r="Q2055" s="11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104</v>
      </c>
      <c r="P2056">
        <f t="shared" si="129"/>
        <v>86.94</v>
      </c>
      <c r="Q2056" s="11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130</v>
      </c>
      <c r="P2057">
        <f t="shared" si="129"/>
        <v>55.89</v>
      </c>
      <c r="Q2057" s="11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104</v>
      </c>
      <c r="P2058">
        <f t="shared" si="129"/>
        <v>24.42</v>
      </c>
      <c r="Q2058" s="11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312</v>
      </c>
      <c r="P2059">
        <f t="shared" si="129"/>
        <v>53.83</v>
      </c>
      <c r="Q2059" s="11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104</v>
      </c>
      <c r="P2060">
        <f t="shared" si="129"/>
        <v>91.76</v>
      </c>
      <c r="Q2060" s="11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21</v>
      </c>
      <c r="P2062">
        <f t="shared" si="129"/>
        <v>77.75</v>
      </c>
      <c r="Q2062" s="11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104</v>
      </c>
      <c r="P2063">
        <f t="shared" si="129"/>
        <v>25.49</v>
      </c>
      <c r="Q2063" s="11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111</v>
      </c>
      <c r="P2064">
        <f t="shared" si="129"/>
        <v>62.12</v>
      </c>
      <c r="Q2064" s="11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0</v>
      </c>
      <c r="P2065">
        <f t="shared" si="129"/>
        <v>67.39</v>
      </c>
      <c r="Q2065" s="11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129</v>
      </c>
      <c r="P2066">
        <f t="shared" si="129"/>
        <v>775</v>
      </c>
      <c r="Q2066" s="11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17</v>
      </c>
      <c r="P2067">
        <f t="shared" si="129"/>
        <v>64.459999999999994</v>
      </c>
      <c r="Q2067" s="11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154</v>
      </c>
      <c r="P2068">
        <f t="shared" si="129"/>
        <v>110.29</v>
      </c>
      <c r="Q2068" s="11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102</v>
      </c>
      <c r="P2069">
        <f t="shared" si="129"/>
        <v>48.06</v>
      </c>
      <c r="Q2069" s="11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256</v>
      </c>
      <c r="P2071">
        <f t="shared" si="129"/>
        <v>69.819999999999993</v>
      </c>
      <c r="Q2071" s="11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102</v>
      </c>
      <c r="P2072">
        <f t="shared" si="129"/>
        <v>69.77</v>
      </c>
      <c r="Q2072" s="11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153</v>
      </c>
      <c r="P2073">
        <f t="shared" si="129"/>
        <v>59.04</v>
      </c>
      <c r="Q2073" s="11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</v>
      </c>
      <c r="P2074">
        <f t="shared" si="129"/>
        <v>109.57</v>
      </c>
      <c r="Q2074" s="11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153</v>
      </c>
      <c r="P2075">
        <f t="shared" si="129"/>
        <v>63.88</v>
      </c>
      <c r="Q2075" s="11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3</v>
      </c>
      <c r="P2076">
        <f t="shared" si="129"/>
        <v>41.41</v>
      </c>
      <c r="Q2076" s="11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102</v>
      </c>
      <c r="P2077">
        <f t="shared" si="129"/>
        <v>84.94</v>
      </c>
      <c r="Q2077" s="11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20</v>
      </c>
      <c r="P2078">
        <f t="shared" si="129"/>
        <v>61.1</v>
      </c>
      <c r="Q2078" s="11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102</v>
      </c>
      <c r="P2079">
        <f t="shared" si="129"/>
        <v>109.07</v>
      </c>
      <c r="Q2079" s="11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101</v>
      </c>
      <c r="P2080">
        <f t="shared" si="129"/>
        <v>152.5</v>
      </c>
      <c r="Q2080" s="11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30</v>
      </c>
      <c r="P2082">
        <f t="shared" si="129"/>
        <v>56.33</v>
      </c>
      <c r="Q2082" s="11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101</v>
      </c>
      <c r="P2083">
        <f t="shared" si="129"/>
        <v>50.67</v>
      </c>
      <c r="Q2083" s="11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116</v>
      </c>
      <c r="P2087">
        <f t="shared" si="129"/>
        <v>41.94</v>
      </c>
      <c r="Q2087" s="11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101</v>
      </c>
      <c r="P2088">
        <f t="shared" si="129"/>
        <v>48.71</v>
      </c>
      <c r="Q2088" s="11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126</v>
      </c>
      <c r="P2090">
        <f t="shared" si="129"/>
        <v>75.5</v>
      </c>
      <c r="Q2090" s="11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15</v>
      </c>
      <c r="P2091">
        <f t="shared" si="129"/>
        <v>71.709999999999994</v>
      </c>
      <c r="Q2091" s="11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100</v>
      </c>
      <c r="P2092">
        <f t="shared" si="129"/>
        <v>30.12</v>
      </c>
      <c r="Q2092" s="11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125</v>
      </c>
      <c r="P2093">
        <f t="shared" si="129"/>
        <v>38.590000000000003</v>
      </c>
      <c r="Q2093" s="11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100</v>
      </c>
      <c r="P2094">
        <f t="shared" si="129"/>
        <v>44.21</v>
      </c>
      <c r="Q2094" s="11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103</v>
      </c>
      <c r="P2098">
        <f t="shared" si="129"/>
        <v>40.549999999999997</v>
      </c>
      <c r="Q2098" s="11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100</v>
      </c>
      <c r="P2099">
        <f t="shared" si="129"/>
        <v>31.91</v>
      </c>
      <c r="Q2099" s="11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125</v>
      </c>
      <c r="P2100">
        <f t="shared" si="129"/>
        <v>51.72</v>
      </c>
      <c r="Q2100" s="11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100</v>
      </c>
      <c r="P2101">
        <f t="shared" si="129"/>
        <v>50</v>
      </c>
      <c r="Q2101" s="11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15</v>
      </c>
      <c r="P2105">
        <f t="shared" si="129"/>
        <v>55.56</v>
      </c>
      <c r="Q2105" s="11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3</v>
      </c>
      <c r="P2106">
        <f t="shared" si="129"/>
        <v>150</v>
      </c>
      <c r="Q2106" s="11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15</v>
      </c>
      <c r="P2107">
        <f t="shared" si="129"/>
        <v>17.989999999999998</v>
      </c>
      <c r="Q2107" s="11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198</v>
      </c>
      <c r="P2108">
        <f t="shared" si="129"/>
        <v>47.94</v>
      </c>
      <c r="Q2108" s="11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</v>
      </c>
      <c r="P2109">
        <f t="shared" si="129"/>
        <v>53.04</v>
      </c>
      <c r="Q2109" s="11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137</v>
      </c>
      <c r="P2110">
        <f t="shared" si="129"/>
        <v>61.29</v>
      </c>
      <c r="Q2110" s="11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42</v>
      </c>
      <c r="P2111">
        <f t="shared" si="129"/>
        <v>34.9</v>
      </c>
      <c r="Q2111" s="11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29</v>
      </c>
      <c r="P2112">
        <f t="shared" si="129"/>
        <v>77.11</v>
      </c>
      <c r="Q2112" s="11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49</v>
      </c>
      <c r="P2113">
        <f t="shared" si="129"/>
        <v>61.04</v>
      </c>
      <c r="Q2113" s="11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1</v>
      </c>
      <c r="P2114">
        <f t="shared" si="129"/>
        <v>47.26</v>
      </c>
      <c r="Q2114" s="11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ROUND(E2116/D2116*100,0)</f>
        <v>146</v>
      </c>
      <c r="P2115">
        <f t="shared" ref="P2115:P2178" si="133">ROUND(E2115/L2115,2)</f>
        <v>292.2</v>
      </c>
      <c r="Q2115" s="11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8</v>
      </c>
      <c r="P2117">
        <f t="shared" si="133"/>
        <v>40.42</v>
      </c>
      <c r="Q2117" s="11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145</v>
      </c>
      <c r="P2118">
        <f t="shared" si="133"/>
        <v>90.94</v>
      </c>
      <c r="Q2118" s="11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</v>
      </c>
      <c r="P2119">
        <f t="shared" si="133"/>
        <v>68.81</v>
      </c>
      <c r="Q2119" s="11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120</v>
      </c>
      <c r="P2120">
        <f t="shared" si="133"/>
        <v>110.62</v>
      </c>
      <c r="Q2120" s="11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180</v>
      </c>
      <c r="P2121">
        <f t="shared" si="133"/>
        <v>31.93</v>
      </c>
      <c r="Q2121" s="11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956</v>
      </c>
      <c r="P2122">
        <f t="shared" si="133"/>
        <v>43.52</v>
      </c>
      <c r="Q2122" s="11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0</v>
      </c>
      <c r="P2123">
        <f t="shared" si="133"/>
        <v>27.58</v>
      </c>
      <c r="Q2123" s="11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102</v>
      </c>
      <c r="P2124">
        <f t="shared" si="133"/>
        <v>71.55</v>
      </c>
      <c r="Q2124" s="11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4</v>
      </c>
      <c r="P2125">
        <f t="shared" si="133"/>
        <v>68.099999999999994</v>
      </c>
      <c r="Q2125" s="11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26</v>
      </c>
      <c r="P2126">
        <f t="shared" si="133"/>
        <v>88.69</v>
      </c>
      <c r="Q2126" s="11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37</v>
      </c>
      <c r="P2127">
        <f t="shared" si="133"/>
        <v>59.04</v>
      </c>
      <c r="Q2127" s="11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156</v>
      </c>
      <c r="P2128">
        <f t="shared" si="133"/>
        <v>64.36</v>
      </c>
      <c r="Q2128" s="11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12</v>
      </c>
      <c r="P2129">
        <f t="shared" si="133"/>
        <v>54.15</v>
      </c>
      <c r="Q2129" s="11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26</v>
      </c>
      <c r="P2130">
        <f t="shared" si="133"/>
        <v>61.09</v>
      </c>
      <c r="Q2130" s="11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28</v>
      </c>
      <c r="P2131">
        <f t="shared" si="133"/>
        <v>93.67</v>
      </c>
      <c r="Q2131" s="11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117</v>
      </c>
      <c r="P2132">
        <f t="shared" si="133"/>
        <v>58.42</v>
      </c>
      <c r="Q2132" s="11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47</v>
      </c>
      <c r="P2133">
        <f t="shared" si="133"/>
        <v>70</v>
      </c>
      <c r="Q2133" s="11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43</v>
      </c>
      <c r="P2134">
        <f t="shared" si="133"/>
        <v>34.1</v>
      </c>
      <c r="Q2134" s="11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100</v>
      </c>
      <c r="P2135">
        <f t="shared" si="133"/>
        <v>34.020000000000003</v>
      </c>
      <c r="Q2135" s="11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107</v>
      </c>
      <c r="P2136">
        <f t="shared" si="133"/>
        <v>41.03</v>
      </c>
      <c r="Q2136" s="11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185</v>
      </c>
      <c r="P2137">
        <f t="shared" si="133"/>
        <v>36.61</v>
      </c>
      <c r="Q2137" s="11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5</v>
      </c>
      <c r="P2138">
        <f t="shared" si="133"/>
        <v>115.83</v>
      </c>
      <c r="Q2138" s="11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6</v>
      </c>
      <c r="P2139">
        <f t="shared" si="133"/>
        <v>115.75</v>
      </c>
      <c r="Q2139" s="11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12</v>
      </c>
      <c r="P2140">
        <f t="shared" si="133"/>
        <v>106.69</v>
      </c>
      <c r="Q2140" s="11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138</v>
      </c>
      <c r="P2141">
        <f t="shared" si="133"/>
        <v>81.41</v>
      </c>
      <c r="Q2141" s="11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15</v>
      </c>
      <c r="P2142">
        <f t="shared" si="133"/>
        <v>81.290000000000006</v>
      </c>
      <c r="Q2142" s="11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137</v>
      </c>
      <c r="P2143">
        <f t="shared" si="133"/>
        <v>46.03</v>
      </c>
      <c r="Q2143" s="11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458</v>
      </c>
      <c r="P2144">
        <f t="shared" si="133"/>
        <v>40.42</v>
      </c>
      <c r="Q2144" s="11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114</v>
      </c>
      <c r="P2145">
        <f t="shared" si="133"/>
        <v>23.28</v>
      </c>
      <c r="Q2145" s="11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105</v>
      </c>
      <c r="P2146">
        <f t="shared" si="133"/>
        <v>80.59</v>
      </c>
      <c r="Q2146" s="11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</v>
      </c>
      <c r="P2147">
        <f t="shared" si="133"/>
        <v>27.9</v>
      </c>
      <c r="Q2147" s="11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103</v>
      </c>
      <c r="P2148">
        <f t="shared" si="133"/>
        <v>68.3</v>
      </c>
      <c r="Q2148" s="11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171</v>
      </c>
      <c r="P2149">
        <f t="shared" si="133"/>
        <v>50.59</v>
      </c>
      <c r="Q2149" s="11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114</v>
      </c>
      <c r="P2150">
        <f t="shared" si="133"/>
        <v>68.25</v>
      </c>
      <c r="Q2150" s="11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27</v>
      </c>
      <c r="P2151">
        <f t="shared" si="133"/>
        <v>29.02</v>
      </c>
      <c r="Q2151" s="11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109</v>
      </c>
      <c r="P2152">
        <f t="shared" si="133"/>
        <v>68.099999999999994</v>
      </c>
      <c r="Q2152" s="11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136</v>
      </c>
      <c r="P2153">
        <f t="shared" si="133"/>
        <v>75.61</v>
      </c>
      <c r="Q2153" s="11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170</v>
      </c>
      <c r="P2154">
        <f t="shared" si="133"/>
        <v>35.79</v>
      </c>
      <c r="Q2154" s="11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2702</v>
      </c>
      <c r="P2155">
        <f t="shared" si="133"/>
        <v>64.760000000000005</v>
      </c>
      <c r="Q2155" s="11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68</v>
      </c>
      <c r="P2156">
        <f t="shared" si="133"/>
        <v>38.6</v>
      </c>
      <c r="Q2156" s="11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135</v>
      </c>
      <c r="P2157">
        <f t="shared" si="133"/>
        <v>46.59</v>
      </c>
      <c r="Q2157" s="11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41</v>
      </c>
      <c r="P2159">
        <f t="shared" si="133"/>
        <v>79.180000000000007</v>
      </c>
      <c r="Q2159" s="11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122</v>
      </c>
      <c r="P2160">
        <f t="shared" si="133"/>
        <v>84.06</v>
      </c>
      <c r="Q2160" s="11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134</v>
      </c>
      <c r="P2161">
        <f t="shared" si="133"/>
        <v>28.55</v>
      </c>
      <c r="Q2161" s="11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9</v>
      </c>
      <c r="P2162">
        <f t="shared" si="133"/>
        <v>31.81</v>
      </c>
      <c r="Q2162" s="11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3</v>
      </c>
      <c r="P2163">
        <f t="shared" si="133"/>
        <v>222.5</v>
      </c>
      <c r="Q2163" s="11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9</v>
      </c>
      <c r="P2164">
        <f t="shared" si="133"/>
        <v>133.30000000000001</v>
      </c>
      <c r="Q2164" s="11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116</v>
      </c>
      <c r="P2165">
        <f t="shared" si="133"/>
        <v>30.27</v>
      </c>
      <c r="Q2165" s="11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111</v>
      </c>
      <c r="P2166">
        <f t="shared" si="133"/>
        <v>44.33</v>
      </c>
      <c r="Q2166" s="11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133</v>
      </c>
      <c r="P2167">
        <f t="shared" si="133"/>
        <v>25.58</v>
      </c>
      <c r="Q2167" s="11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106</v>
      </c>
      <c r="P2168">
        <f t="shared" si="133"/>
        <v>42.9</v>
      </c>
      <c r="Q2168" s="11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133</v>
      </c>
      <c r="P2169">
        <f t="shared" si="133"/>
        <v>47.43</v>
      </c>
      <c r="Q2169" s="11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17</v>
      </c>
      <c r="P2170">
        <f t="shared" si="133"/>
        <v>120.55</v>
      </c>
      <c r="Q2170" s="11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120</v>
      </c>
      <c r="P2171">
        <f t="shared" si="133"/>
        <v>66.099999999999994</v>
      </c>
      <c r="Q2171" s="11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105</v>
      </c>
      <c r="P2172">
        <f t="shared" si="133"/>
        <v>38.79</v>
      </c>
      <c r="Q2172" s="11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44</v>
      </c>
      <c r="P2173">
        <f t="shared" si="133"/>
        <v>47</v>
      </c>
      <c r="Q2173" s="11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131</v>
      </c>
      <c r="P2174">
        <f t="shared" si="133"/>
        <v>57.17</v>
      </c>
      <c r="Q2174" s="11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7</v>
      </c>
      <c r="P2175">
        <f t="shared" si="133"/>
        <v>50.46</v>
      </c>
      <c r="Q2175" s="11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1</v>
      </c>
      <c r="P2176">
        <f t="shared" si="133"/>
        <v>6.5</v>
      </c>
      <c r="Q2176" s="11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65</v>
      </c>
      <c r="P2177">
        <f t="shared" si="133"/>
        <v>217.5</v>
      </c>
      <c r="Q2177" s="11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100</v>
      </c>
      <c r="P2178">
        <f t="shared" si="133"/>
        <v>118.36</v>
      </c>
      <c r="Q2178" s="11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ROUND(E2180/D2180*100,0)</f>
        <v>16</v>
      </c>
      <c r="P2179">
        <f t="shared" ref="P2179:P2242" si="137">ROUND(E2179/L2179,2)</f>
        <v>50.04</v>
      </c>
      <c r="Q2179" s="11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104</v>
      </c>
      <c r="P2180">
        <f t="shared" si="137"/>
        <v>76.47</v>
      </c>
      <c r="Q2180" s="11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6</v>
      </c>
      <c r="P2181">
        <f t="shared" si="137"/>
        <v>52</v>
      </c>
      <c r="Q2181" s="11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9</v>
      </c>
      <c r="P2182">
        <f t="shared" si="137"/>
        <v>49.88</v>
      </c>
      <c r="Q2182" s="11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123</v>
      </c>
      <c r="P2183">
        <f t="shared" si="137"/>
        <v>64.8</v>
      </c>
      <c r="Q2183" s="11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11</v>
      </c>
      <c r="P2184">
        <f t="shared" si="137"/>
        <v>43.2</v>
      </c>
      <c r="Q2184" s="11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143</v>
      </c>
      <c r="P2185">
        <f t="shared" si="137"/>
        <v>46.18</v>
      </c>
      <c r="Q2185" s="11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41</v>
      </c>
      <c r="P2186">
        <f t="shared" si="137"/>
        <v>51.6</v>
      </c>
      <c r="Q2186" s="11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171</v>
      </c>
      <c r="P2187">
        <f t="shared" si="137"/>
        <v>28.58</v>
      </c>
      <c r="Q2187" s="11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128</v>
      </c>
      <c r="P2188">
        <f t="shared" si="137"/>
        <v>31.34</v>
      </c>
      <c r="Q2188" s="11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36</v>
      </c>
      <c r="P2191">
        <f t="shared" si="137"/>
        <v>49.23</v>
      </c>
      <c r="Q2191" s="11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128</v>
      </c>
      <c r="P2192">
        <f t="shared" si="137"/>
        <v>127.6</v>
      </c>
      <c r="Q2192" s="11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127</v>
      </c>
      <c r="P2193">
        <f t="shared" si="137"/>
        <v>47.22</v>
      </c>
      <c r="Q2193" s="11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212</v>
      </c>
      <c r="P2194">
        <f t="shared" si="137"/>
        <v>45.46</v>
      </c>
      <c r="Q2194" s="11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127</v>
      </c>
      <c r="P2195">
        <f t="shared" si="137"/>
        <v>13.54</v>
      </c>
      <c r="Q2195" s="11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180</v>
      </c>
      <c r="P2197">
        <f t="shared" si="137"/>
        <v>48.85</v>
      </c>
      <c r="Q2197" s="11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105</v>
      </c>
      <c r="P2198">
        <f t="shared" si="137"/>
        <v>26.27</v>
      </c>
      <c r="Q2198" s="11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126</v>
      </c>
      <c r="P2199">
        <f t="shared" si="137"/>
        <v>39.380000000000003</v>
      </c>
      <c r="Q2199" s="11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25.69</v>
      </c>
      <c r="Q2201" s="11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114</v>
      </c>
      <c r="P2202">
        <f t="shared" si="137"/>
        <v>139.56</v>
      </c>
      <c r="Q2202" s="11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2</v>
      </c>
      <c r="P2203">
        <f t="shared" si="137"/>
        <v>65.84</v>
      </c>
      <c r="Q2203" s="11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104</v>
      </c>
      <c r="P2204">
        <f t="shared" si="137"/>
        <v>113.64</v>
      </c>
      <c r="Q2204" s="11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100</v>
      </c>
      <c r="P2205">
        <f t="shared" si="137"/>
        <v>59.52</v>
      </c>
      <c r="Q2205" s="11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156</v>
      </c>
      <c r="P2206">
        <f t="shared" si="137"/>
        <v>62.5</v>
      </c>
      <c r="Q2206" s="11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12</v>
      </c>
      <c r="P2207">
        <f t="shared" si="137"/>
        <v>51.92</v>
      </c>
      <c r="Q2207" s="11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104</v>
      </c>
      <c r="P2208">
        <f t="shared" si="137"/>
        <v>49.8</v>
      </c>
      <c r="Q2208" s="11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5</v>
      </c>
      <c r="P2209">
        <f t="shared" si="137"/>
        <v>27.07</v>
      </c>
      <c r="Q2209" s="11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145</v>
      </c>
      <c r="P2210">
        <f t="shared" si="137"/>
        <v>88.64</v>
      </c>
      <c r="Q2210" s="11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102</v>
      </c>
      <c r="P2211">
        <f t="shared" si="137"/>
        <v>56.14</v>
      </c>
      <c r="Q2211" s="11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175</v>
      </c>
      <c r="P2212">
        <f t="shared" si="137"/>
        <v>42.24</v>
      </c>
      <c r="Q2212" s="11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4</v>
      </c>
      <c r="P2213">
        <f t="shared" si="137"/>
        <v>68.06</v>
      </c>
      <c r="Q2213" s="11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0</v>
      </c>
      <c r="P2214">
        <f t="shared" si="137"/>
        <v>175</v>
      </c>
      <c r="Q2214" s="11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163</v>
      </c>
      <c r="P2215">
        <f t="shared" si="137"/>
        <v>306</v>
      </c>
      <c r="Q2215" s="11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122</v>
      </c>
      <c r="P2216">
        <f t="shared" si="137"/>
        <v>58.1</v>
      </c>
      <c r="Q2216" s="11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180</v>
      </c>
      <c r="P2217">
        <f t="shared" si="137"/>
        <v>60.9</v>
      </c>
      <c r="Q2217" s="11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5</v>
      </c>
      <c r="P2218">
        <f t="shared" si="137"/>
        <v>43.5</v>
      </c>
      <c r="Q2218" s="11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2</v>
      </c>
      <c r="P2219">
        <f t="shared" si="137"/>
        <v>71.59</v>
      </c>
      <c r="Q2219" s="11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124</v>
      </c>
      <c r="P2220">
        <f t="shared" si="137"/>
        <v>202.83</v>
      </c>
      <c r="Q2220" s="11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101</v>
      </c>
      <c r="P2221">
        <f t="shared" si="137"/>
        <v>45.04</v>
      </c>
      <c r="Q2221" s="11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120</v>
      </c>
      <c r="P2222">
        <f t="shared" si="137"/>
        <v>52.83</v>
      </c>
      <c r="Q2222" s="11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24</v>
      </c>
      <c r="P2223">
        <f t="shared" si="137"/>
        <v>48.09</v>
      </c>
      <c r="Q2223" s="11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100</v>
      </c>
      <c r="P2224">
        <f t="shared" si="137"/>
        <v>109.18</v>
      </c>
      <c r="Q2224" s="11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141</v>
      </c>
      <c r="P2225">
        <f t="shared" si="137"/>
        <v>50</v>
      </c>
      <c r="Q2225" s="11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100</v>
      </c>
      <c r="P2226">
        <f t="shared" si="137"/>
        <v>52.17</v>
      </c>
      <c r="Q2226" s="11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133</v>
      </c>
      <c r="P2227">
        <f t="shared" si="137"/>
        <v>42.86</v>
      </c>
      <c r="Q2227" s="11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120</v>
      </c>
      <c r="P2228">
        <f t="shared" si="137"/>
        <v>28.57</v>
      </c>
      <c r="Q2228" s="11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171</v>
      </c>
      <c r="P2229">
        <f t="shared" si="137"/>
        <v>66.67</v>
      </c>
      <c r="Q2229" s="11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100</v>
      </c>
      <c r="P2230">
        <f t="shared" si="137"/>
        <v>52.17</v>
      </c>
      <c r="Q2230" s="11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120</v>
      </c>
      <c r="P2231">
        <f t="shared" si="137"/>
        <v>31.58</v>
      </c>
      <c r="Q2231" s="11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239</v>
      </c>
      <c r="P2232">
        <f t="shared" si="137"/>
        <v>31.5</v>
      </c>
      <c r="Q2232" s="11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119</v>
      </c>
      <c r="P2233">
        <f t="shared" si="137"/>
        <v>26.02</v>
      </c>
      <c r="Q2233" s="11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30</v>
      </c>
      <c r="P2234">
        <f t="shared" si="137"/>
        <v>27.56</v>
      </c>
      <c r="Q2234" s="11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108</v>
      </c>
      <c r="P2235">
        <f t="shared" si="137"/>
        <v>237</v>
      </c>
      <c r="Q2235" s="11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</v>
      </c>
      <c r="P2236">
        <f t="shared" si="137"/>
        <v>79</v>
      </c>
      <c r="Q2236" s="11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118</v>
      </c>
      <c r="P2237">
        <f t="shared" si="137"/>
        <v>56.34</v>
      </c>
      <c r="Q2237" s="11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131</v>
      </c>
      <c r="P2239">
        <f t="shared" si="137"/>
        <v>47</v>
      </c>
      <c r="Q2239" s="11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8</v>
      </c>
      <c r="P2240">
        <f t="shared" si="137"/>
        <v>97.92</v>
      </c>
      <c r="Q2240" s="11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39</v>
      </c>
      <c r="P2241">
        <f t="shared" si="137"/>
        <v>23.96</v>
      </c>
      <c r="Q2241" s="11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117</v>
      </c>
      <c r="P2242">
        <f t="shared" si="137"/>
        <v>83.57</v>
      </c>
      <c r="Q2242" s="11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ROUND(E2244/D2244*100,0)</f>
        <v>1165</v>
      </c>
      <c r="P2243">
        <f t="shared" ref="P2243:P2306" si="141">ROUND(E2243/L2243,2)</f>
        <v>44.92</v>
      </c>
      <c r="Q2243" s="11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2</v>
      </c>
      <c r="P2244">
        <f t="shared" si="141"/>
        <v>41.61</v>
      </c>
      <c r="Q2244" s="11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17</v>
      </c>
      <c r="P2245">
        <f t="shared" si="141"/>
        <v>37.450000000000003</v>
      </c>
      <c r="Q2245" s="11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4</v>
      </c>
      <c r="P2246">
        <f t="shared" si="141"/>
        <v>82.57</v>
      </c>
      <c r="Q2246" s="11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115</v>
      </c>
      <c r="P2247">
        <f t="shared" si="141"/>
        <v>60.79</v>
      </c>
      <c r="Q2247" s="11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46</v>
      </c>
      <c r="P2249">
        <f t="shared" si="141"/>
        <v>115</v>
      </c>
      <c r="Q2249" s="11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115</v>
      </c>
      <c r="P2250">
        <f t="shared" si="141"/>
        <v>88.31</v>
      </c>
      <c r="Q2250" s="11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6</v>
      </c>
      <c r="P2252">
        <f t="shared" si="141"/>
        <v>57.25</v>
      </c>
      <c r="Q2252" s="11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115</v>
      </c>
      <c r="P2253">
        <f t="shared" si="141"/>
        <v>163.57</v>
      </c>
      <c r="Q2253" s="11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</v>
      </c>
      <c r="P2254">
        <f t="shared" si="141"/>
        <v>18.77</v>
      </c>
      <c r="Q2254" s="11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38</v>
      </c>
      <c r="P2255">
        <f t="shared" si="141"/>
        <v>286.25</v>
      </c>
      <c r="Q2255" s="11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119</v>
      </c>
      <c r="P2256">
        <f t="shared" si="141"/>
        <v>81.569999999999993</v>
      </c>
      <c r="Q2256" s="11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152</v>
      </c>
      <c r="P2257">
        <f t="shared" si="141"/>
        <v>42.3</v>
      </c>
      <c r="Q2257" s="11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11</v>
      </c>
      <c r="P2258">
        <f t="shared" si="141"/>
        <v>42.22</v>
      </c>
      <c r="Q2258" s="11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</v>
      </c>
      <c r="P2259">
        <f t="shared" si="141"/>
        <v>29.89</v>
      </c>
      <c r="Q2259" s="11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113</v>
      </c>
      <c r="P2260">
        <f t="shared" si="141"/>
        <v>102.73</v>
      </c>
      <c r="Q2260" s="11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103</v>
      </c>
      <c r="P2261">
        <f t="shared" si="141"/>
        <v>66.47</v>
      </c>
      <c r="Q2261" s="11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113</v>
      </c>
      <c r="P2262">
        <f t="shared" si="141"/>
        <v>33.24</v>
      </c>
      <c r="Q2262" s="11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23</v>
      </c>
      <c r="P2263">
        <f t="shared" si="141"/>
        <v>66.47</v>
      </c>
      <c r="Q2263" s="11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38</v>
      </c>
      <c r="P2264">
        <f t="shared" si="141"/>
        <v>56.3</v>
      </c>
      <c r="Q2264" s="11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102</v>
      </c>
      <c r="P2265">
        <f t="shared" si="141"/>
        <v>86.62</v>
      </c>
      <c r="Q2265" s="11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187</v>
      </c>
      <c r="P2266">
        <f t="shared" si="141"/>
        <v>59.21</v>
      </c>
      <c r="Q2266" s="11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112</v>
      </c>
      <c r="P2267">
        <f t="shared" si="141"/>
        <v>38.74</v>
      </c>
      <c r="Q2267" s="11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106</v>
      </c>
      <c r="P2269">
        <f t="shared" si="141"/>
        <v>62.17</v>
      </c>
      <c r="Q2269" s="11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>
        <f t="shared" si="141"/>
        <v>61.94</v>
      </c>
      <c r="Q2270" s="11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171</v>
      </c>
      <c r="P2271">
        <f t="shared" si="141"/>
        <v>61.94</v>
      </c>
      <c r="Q2271" s="11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111</v>
      </c>
      <c r="P2272">
        <f t="shared" si="141"/>
        <v>35.840000000000003</v>
      </c>
      <c r="Q2272" s="11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4</v>
      </c>
      <c r="P2273">
        <f t="shared" si="141"/>
        <v>58.42</v>
      </c>
      <c r="Q2273" s="11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111</v>
      </c>
      <c r="P2274">
        <f t="shared" si="141"/>
        <v>65.180000000000007</v>
      </c>
      <c r="Q2274" s="11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221</v>
      </c>
      <c r="P2275">
        <f t="shared" si="141"/>
        <v>73.73</v>
      </c>
      <c r="Q2275" s="11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16</v>
      </c>
      <c r="P2276">
        <f t="shared" si="141"/>
        <v>61.39</v>
      </c>
      <c r="Q2276" s="11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15</v>
      </c>
      <c r="P2277">
        <f t="shared" si="141"/>
        <v>91.83</v>
      </c>
      <c r="Q2277" s="11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110</v>
      </c>
      <c r="P2278">
        <f t="shared" si="141"/>
        <v>367</v>
      </c>
      <c r="Q2278" s="11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0</v>
      </c>
      <c r="P2280">
        <f t="shared" si="141"/>
        <v>100</v>
      </c>
      <c r="Q2280" s="11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100</v>
      </c>
      <c r="P2281">
        <f t="shared" si="141"/>
        <v>550</v>
      </c>
      <c r="Q2281" s="11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22</v>
      </c>
      <c r="P2282">
        <f t="shared" si="141"/>
        <v>73.33</v>
      </c>
      <c r="Q2282" s="11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</v>
      </c>
      <c r="P2283">
        <f t="shared" si="141"/>
        <v>47.7</v>
      </c>
      <c r="Q2283" s="11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109</v>
      </c>
      <c r="P2284">
        <f t="shared" si="141"/>
        <v>18.899999999999999</v>
      </c>
      <c r="Q2284" s="11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218</v>
      </c>
      <c r="P2285">
        <f t="shared" si="141"/>
        <v>43.64</v>
      </c>
      <c r="Q2285" s="11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109</v>
      </c>
      <c r="P2286">
        <f t="shared" si="141"/>
        <v>54.5</v>
      </c>
      <c r="Q2286" s="11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108</v>
      </c>
      <c r="P2287">
        <f t="shared" si="141"/>
        <v>26.54</v>
      </c>
      <c r="Q2287" s="11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166</v>
      </c>
      <c r="P2288">
        <f t="shared" si="141"/>
        <v>30.93</v>
      </c>
      <c r="Q2288" s="11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108</v>
      </c>
      <c r="P2289">
        <f t="shared" si="141"/>
        <v>31.82</v>
      </c>
      <c r="Q2289" s="11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3</v>
      </c>
      <c r="P2290">
        <f t="shared" si="141"/>
        <v>43.28</v>
      </c>
      <c r="Q2290" s="11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108</v>
      </c>
      <c r="P2291">
        <f t="shared" si="141"/>
        <v>49.14</v>
      </c>
      <c r="Q2291" s="11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180</v>
      </c>
      <c r="P2292">
        <f t="shared" si="141"/>
        <v>33.75</v>
      </c>
      <c r="Q2292" s="11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108</v>
      </c>
      <c r="P2293">
        <f t="shared" si="141"/>
        <v>54</v>
      </c>
      <c r="Q2293" s="11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215</v>
      </c>
      <c r="P2294">
        <f t="shared" si="141"/>
        <v>77</v>
      </c>
      <c r="Q2294" s="11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4</v>
      </c>
      <c r="P2295">
        <f t="shared" si="141"/>
        <v>35.770000000000003</v>
      </c>
      <c r="Q2295" s="11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223</v>
      </c>
      <c r="P2296">
        <f t="shared" si="141"/>
        <v>82.46</v>
      </c>
      <c r="Q2296" s="11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107</v>
      </c>
      <c r="P2297">
        <f t="shared" si="141"/>
        <v>21.38</v>
      </c>
      <c r="Q2297" s="11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118</v>
      </c>
      <c r="P2298">
        <f t="shared" si="141"/>
        <v>53.34</v>
      </c>
      <c r="Q2298" s="11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213</v>
      </c>
      <c r="P2299">
        <f t="shared" si="141"/>
        <v>29.61</v>
      </c>
      <c r="Q2299" s="11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133</v>
      </c>
      <c r="P2300">
        <f t="shared" si="141"/>
        <v>33.31</v>
      </c>
      <c r="Q2300" s="11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21</v>
      </c>
      <c r="P2301">
        <f t="shared" si="141"/>
        <v>42.61</v>
      </c>
      <c r="Q2301" s="11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106</v>
      </c>
      <c r="P2302">
        <f t="shared" si="141"/>
        <v>56.05</v>
      </c>
      <c r="Q2302" s="11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7</v>
      </c>
      <c r="P2304">
        <f t="shared" si="141"/>
        <v>25.31</v>
      </c>
      <c r="Q2304" s="11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18</v>
      </c>
      <c r="P2305">
        <f t="shared" si="141"/>
        <v>58.89</v>
      </c>
      <c r="Q2305" s="11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50</v>
      </c>
      <c r="P2306">
        <f t="shared" si="141"/>
        <v>81.540000000000006</v>
      </c>
      <c r="Q2306" s="11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ROUND(E2308/D2308*100,0)</f>
        <v>106</v>
      </c>
      <c r="P2307">
        <f t="shared" ref="P2307:P2370" si="145">ROUND(E2307/L2307,2)</f>
        <v>117.56</v>
      </c>
      <c r="Q2307" s="11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132</v>
      </c>
      <c r="P2308">
        <f t="shared" si="145"/>
        <v>52.8</v>
      </c>
      <c r="Q2308" s="11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211</v>
      </c>
      <c r="P2309">
        <f t="shared" si="145"/>
        <v>39.07</v>
      </c>
      <c r="Q2309" s="11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350</v>
      </c>
      <c r="P2310">
        <f t="shared" si="145"/>
        <v>58.61</v>
      </c>
      <c r="Q2310" s="11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105</v>
      </c>
      <c r="P2311">
        <f t="shared" si="145"/>
        <v>75.040000000000006</v>
      </c>
      <c r="Q2311" s="11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11</v>
      </c>
      <c r="P2312">
        <f t="shared" si="145"/>
        <v>38.89</v>
      </c>
      <c r="Q2312" s="11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263</v>
      </c>
      <c r="P2313">
        <f t="shared" si="145"/>
        <v>525</v>
      </c>
      <c r="Q2313" s="11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10</v>
      </c>
      <c r="P2314">
        <f t="shared" si="145"/>
        <v>42</v>
      </c>
      <c r="Q2314" s="11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105</v>
      </c>
      <c r="P2315">
        <f t="shared" si="145"/>
        <v>31.76</v>
      </c>
      <c r="Q2315" s="11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139</v>
      </c>
      <c r="P2317">
        <f t="shared" si="145"/>
        <v>45.48</v>
      </c>
      <c r="Q2317" s="11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104</v>
      </c>
      <c r="P2318">
        <f t="shared" si="145"/>
        <v>45.35</v>
      </c>
      <c r="Q2318" s="11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12</v>
      </c>
      <c r="P2321">
        <f t="shared" si="145"/>
        <v>86.67</v>
      </c>
      <c r="Q2321" s="11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4</v>
      </c>
      <c r="P2322">
        <f t="shared" si="145"/>
        <v>346.67</v>
      </c>
      <c r="Q2322" s="11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130</v>
      </c>
      <c r="P2323">
        <f t="shared" si="145"/>
        <v>61.18</v>
      </c>
      <c r="Q2323" s="11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115</v>
      </c>
      <c r="P2324">
        <f t="shared" si="145"/>
        <v>28</v>
      </c>
      <c r="Q2324" s="11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104</v>
      </c>
      <c r="P2325">
        <f t="shared" si="145"/>
        <v>32.340000000000003</v>
      </c>
      <c r="Q2325" s="11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103</v>
      </c>
      <c r="P2328">
        <f t="shared" si="145"/>
        <v>36.96</v>
      </c>
      <c r="Q2328" s="11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129</v>
      </c>
      <c r="P2330">
        <f t="shared" si="145"/>
        <v>73.569999999999993</v>
      </c>
      <c r="Q2330" s="11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3</v>
      </c>
      <c r="P2331">
        <f t="shared" si="145"/>
        <v>64.38</v>
      </c>
      <c r="Q2331" s="11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103</v>
      </c>
      <c r="P2332">
        <f t="shared" si="145"/>
        <v>114</v>
      </c>
      <c r="Q2332" s="11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</v>
      </c>
      <c r="P2333">
        <f t="shared" si="145"/>
        <v>44.61</v>
      </c>
      <c r="Q2333" s="11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103</v>
      </c>
      <c r="P2334">
        <f t="shared" si="145"/>
        <v>342</v>
      </c>
      <c r="Q2334" s="11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114</v>
      </c>
      <c r="P2335">
        <f t="shared" si="145"/>
        <v>102.5</v>
      </c>
      <c r="Q2335" s="11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</v>
      </c>
      <c r="P2336">
        <f t="shared" si="145"/>
        <v>37.96</v>
      </c>
      <c r="Q2336" s="11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102</v>
      </c>
      <c r="P2337">
        <f t="shared" si="145"/>
        <v>205</v>
      </c>
      <c r="Q2337" s="11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6</v>
      </c>
      <c r="P2338">
        <f t="shared" si="145"/>
        <v>48.62</v>
      </c>
      <c r="Q2338" s="11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2</v>
      </c>
      <c r="P2339">
        <f t="shared" si="145"/>
        <v>340</v>
      </c>
      <c r="Q2339" s="11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102</v>
      </c>
      <c r="P2340">
        <f t="shared" si="145"/>
        <v>510</v>
      </c>
      <c r="Q2340" s="11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101</v>
      </c>
      <c r="P2344">
        <f t="shared" si="145"/>
        <v>53.42</v>
      </c>
      <c r="Q2344" s="11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202</v>
      </c>
      <c r="P2345">
        <f t="shared" si="145"/>
        <v>168.5</v>
      </c>
      <c r="Q2345" s="11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67</v>
      </c>
      <c r="P2346">
        <f t="shared" si="145"/>
        <v>59.41</v>
      </c>
      <c r="Q2346" s="11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101</v>
      </c>
      <c r="P2347">
        <f t="shared" si="145"/>
        <v>63.13</v>
      </c>
      <c r="Q2347" s="11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20</v>
      </c>
      <c r="P2350">
        <f t="shared" si="145"/>
        <v>59.12</v>
      </c>
      <c r="Q2350" s="11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1254</v>
      </c>
      <c r="P2351">
        <f t="shared" si="145"/>
        <v>41.83</v>
      </c>
      <c r="Q2351" s="11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100</v>
      </c>
      <c r="P2352">
        <f t="shared" si="145"/>
        <v>27.86</v>
      </c>
      <c r="Q2352" s="11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14</v>
      </c>
      <c r="P2353">
        <f t="shared" si="145"/>
        <v>45.59</v>
      </c>
      <c r="Q2353" s="11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100</v>
      </c>
      <c r="P2354">
        <f t="shared" si="145"/>
        <v>29.47</v>
      </c>
      <c r="Q2354" s="11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125</v>
      </c>
      <c r="P2355">
        <f t="shared" si="145"/>
        <v>35.770000000000003</v>
      </c>
      <c r="Q2355" s="11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133</v>
      </c>
      <c r="P2356">
        <f t="shared" si="145"/>
        <v>37.07</v>
      </c>
      <c r="Q2356" s="11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100</v>
      </c>
      <c r="P2357">
        <f t="shared" si="145"/>
        <v>52.68</v>
      </c>
      <c r="Q2357" s="11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125</v>
      </c>
      <c r="P2359">
        <f t="shared" si="145"/>
        <v>40.04</v>
      </c>
      <c r="Q2359" s="11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100</v>
      </c>
      <c r="P2360">
        <f t="shared" si="145"/>
        <v>91</v>
      </c>
      <c r="Q2360" s="11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</v>
      </c>
      <c r="P2365">
        <f t="shared" si="145"/>
        <v>76.92</v>
      </c>
      <c r="Q2365" s="11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100</v>
      </c>
      <c r="P2366">
        <f t="shared" si="145"/>
        <v>35.71</v>
      </c>
      <c r="Q2366" s="11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ROUND(E2372/D2372*100,0)</f>
        <v>100</v>
      </c>
      <c r="P2371">
        <f t="shared" ref="P2371:P2434" si="149">ROUND(E2371/L2371,2)</f>
        <v>125</v>
      </c>
      <c r="Q2371" s="11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</v>
      </c>
      <c r="P2373">
        <f t="shared" si="149"/>
        <v>41.67</v>
      </c>
      <c r="Q2373" s="11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11</v>
      </c>
      <c r="P2374">
        <f t="shared" si="149"/>
        <v>142.86000000000001</v>
      </c>
      <c r="Q2374" s="11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2</v>
      </c>
      <c r="P2375">
        <f t="shared" si="149"/>
        <v>55.39</v>
      </c>
      <c r="Q2375" s="11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3</v>
      </c>
      <c r="P2376">
        <f t="shared" si="149"/>
        <v>66.33</v>
      </c>
      <c r="Q2376" s="11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106</v>
      </c>
      <c r="P2377">
        <f t="shared" si="149"/>
        <v>66.069999999999993</v>
      </c>
      <c r="Q2377" s="11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109</v>
      </c>
      <c r="P2378">
        <f t="shared" si="149"/>
        <v>39.44</v>
      </c>
      <c r="Q2378" s="11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13</v>
      </c>
      <c r="P2379">
        <f t="shared" si="149"/>
        <v>75.38</v>
      </c>
      <c r="Q2379" s="11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2</v>
      </c>
      <c r="P2380">
        <f t="shared" si="149"/>
        <v>57.65</v>
      </c>
      <c r="Q2380" s="11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1</v>
      </c>
      <c r="P2381">
        <f t="shared" si="149"/>
        <v>61.19</v>
      </c>
      <c r="Q2381" s="11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129</v>
      </c>
      <c r="P2382">
        <f t="shared" si="149"/>
        <v>195.4</v>
      </c>
      <c r="Q2382" s="11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647</v>
      </c>
      <c r="P2383">
        <f t="shared" si="149"/>
        <v>60.69</v>
      </c>
      <c r="Q2383" s="11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138</v>
      </c>
      <c r="P2384">
        <f t="shared" si="149"/>
        <v>21.56</v>
      </c>
      <c r="Q2384" s="11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38</v>
      </c>
      <c r="P2385">
        <f t="shared" si="149"/>
        <v>28.41</v>
      </c>
      <c r="Q2385" s="11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190</v>
      </c>
      <c r="P2386">
        <f t="shared" si="149"/>
        <v>119.13</v>
      </c>
      <c r="Q2386" s="11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</v>
      </c>
      <c r="P2387">
        <f t="shared" si="149"/>
        <v>50</v>
      </c>
      <c r="Q2387" s="11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110</v>
      </c>
      <c r="P2388">
        <f t="shared" si="149"/>
        <v>77.5</v>
      </c>
      <c r="Q2388" s="11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31</v>
      </c>
      <c r="P2389">
        <f t="shared" si="149"/>
        <v>44.1</v>
      </c>
      <c r="Q2389" s="11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116</v>
      </c>
      <c r="P2390">
        <f t="shared" si="149"/>
        <v>66.14</v>
      </c>
      <c r="Q2390" s="11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108</v>
      </c>
      <c r="P2391">
        <f t="shared" si="149"/>
        <v>44</v>
      </c>
      <c r="Q2391" s="11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184</v>
      </c>
      <c r="P2392">
        <f t="shared" si="149"/>
        <v>34.07</v>
      </c>
      <c r="Q2392" s="11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122</v>
      </c>
      <c r="P2393">
        <f t="shared" si="149"/>
        <v>24.21</v>
      </c>
      <c r="Q2393" s="11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152</v>
      </c>
      <c r="P2394">
        <f t="shared" si="149"/>
        <v>53.88</v>
      </c>
      <c r="Q2394" s="11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6</v>
      </c>
      <c r="P2395">
        <f t="shared" si="149"/>
        <v>27.61</v>
      </c>
      <c r="Q2395" s="11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23</v>
      </c>
      <c r="P2396">
        <f t="shared" si="149"/>
        <v>60.73</v>
      </c>
      <c r="Q2396" s="11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34</v>
      </c>
      <c r="P2397">
        <f t="shared" si="149"/>
        <v>53.53</v>
      </c>
      <c r="Q2397" s="11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36</v>
      </c>
      <c r="P2398">
        <f t="shared" si="149"/>
        <v>75.75</v>
      </c>
      <c r="Q2398" s="11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48</v>
      </c>
      <c r="P2399">
        <f t="shared" si="149"/>
        <v>33.67</v>
      </c>
      <c r="Q2399" s="11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101</v>
      </c>
      <c r="P2400">
        <f t="shared" si="149"/>
        <v>31.21</v>
      </c>
      <c r="Q2400" s="11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8</v>
      </c>
      <c r="P2401">
        <f t="shared" si="149"/>
        <v>60.33</v>
      </c>
      <c r="Q2401" s="11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181</v>
      </c>
      <c r="P2402">
        <f t="shared" si="149"/>
        <v>31.17</v>
      </c>
      <c r="Q2402" s="11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100</v>
      </c>
      <c r="P2403">
        <f t="shared" si="149"/>
        <v>31.14</v>
      </c>
      <c r="Q2403" s="11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113</v>
      </c>
      <c r="P2404">
        <f t="shared" si="149"/>
        <v>50</v>
      </c>
      <c r="Q2404" s="11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120</v>
      </c>
      <c r="P2405">
        <f t="shared" si="149"/>
        <v>64.290000000000006</v>
      </c>
      <c r="Q2405" s="11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31</v>
      </c>
      <c r="P2406">
        <f t="shared" si="149"/>
        <v>35.92</v>
      </c>
      <c r="Q2406" s="11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21</v>
      </c>
      <c r="P2407">
        <f t="shared" si="149"/>
        <v>47.11</v>
      </c>
      <c r="Q2407" s="11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15</v>
      </c>
      <c r="P2408">
        <f t="shared" si="149"/>
        <v>35.799999999999997</v>
      </c>
      <c r="Q2408" s="11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111</v>
      </c>
      <c r="P2409">
        <f t="shared" si="149"/>
        <v>34.270000000000003</v>
      </c>
      <c r="Q2409" s="11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119</v>
      </c>
      <c r="P2410">
        <f t="shared" si="149"/>
        <v>35.6</v>
      </c>
      <c r="Q2410" s="11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6</v>
      </c>
      <c r="P2411">
        <f t="shared" si="149"/>
        <v>29.67</v>
      </c>
      <c r="Q2411" s="11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148</v>
      </c>
      <c r="P2412">
        <f t="shared" si="149"/>
        <v>46.63</v>
      </c>
      <c r="Q2412" s="11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885</v>
      </c>
      <c r="P2413">
        <f t="shared" si="149"/>
        <v>35.44</v>
      </c>
      <c r="Q2413" s="11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1</v>
      </c>
      <c r="P2414">
        <f t="shared" si="149"/>
        <v>35.4</v>
      </c>
      <c r="Q2414" s="11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11</v>
      </c>
      <c r="P2415">
        <f t="shared" si="149"/>
        <v>80.45</v>
      </c>
      <c r="Q2415" s="11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4</v>
      </c>
      <c r="P2416">
        <f t="shared" si="149"/>
        <v>51.82</v>
      </c>
      <c r="Q2416" s="11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18</v>
      </c>
      <c r="P2417">
        <f t="shared" si="149"/>
        <v>55.06</v>
      </c>
      <c r="Q2417" s="11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119</v>
      </c>
      <c r="P2418">
        <f t="shared" si="149"/>
        <v>41.95</v>
      </c>
      <c r="Q2418" s="11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</v>
      </c>
      <c r="P2419">
        <f t="shared" si="149"/>
        <v>17.25</v>
      </c>
      <c r="Q2419" s="11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15</v>
      </c>
      <c r="P2420">
        <f t="shared" si="149"/>
        <v>30.31</v>
      </c>
      <c r="Q2420" s="11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219</v>
      </c>
      <c r="P2421">
        <f t="shared" si="149"/>
        <v>97.33</v>
      </c>
      <c r="Q2421" s="11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109</v>
      </c>
      <c r="P2422">
        <f t="shared" si="149"/>
        <v>62.5</v>
      </c>
      <c r="Q2422" s="11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9</v>
      </c>
      <c r="P2423">
        <f t="shared" si="149"/>
        <v>46.05</v>
      </c>
      <c r="Q2423" s="11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289</v>
      </c>
      <c r="P2424">
        <f t="shared" si="149"/>
        <v>25.65</v>
      </c>
      <c r="Q2424" s="11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13</v>
      </c>
      <c r="P2425">
        <f t="shared" si="149"/>
        <v>43.35</v>
      </c>
      <c r="Q2425" s="11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3</v>
      </c>
      <c r="P2426">
        <f t="shared" si="149"/>
        <v>37.61</v>
      </c>
      <c r="Q2426" s="11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2</v>
      </c>
      <c r="P2427">
        <f t="shared" si="149"/>
        <v>61.5</v>
      </c>
      <c r="Q2427" s="11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156</v>
      </c>
      <c r="P2428">
        <f t="shared" si="149"/>
        <v>50.65</v>
      </c>
      <c r="Q2428" s="11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16</v>
      </c>
      <c r="P2429">
        <f t="shared" si="149"/>
        <v>26.06</v>
      </c>
      <c r="Q2429" s="11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68</v>
      </c>
      <c r="P2430">
        <f t="shared" si="149"/>
        <v>45.16</v>
      </c>
      <c r="Q2430" s="11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1</v>
      </c>
      <c r="P2431">
        <f t="shared" si="149"/>
        <v>122.14</v>
      </c>
      <c r="Q2431" s="11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34</v>
      </c>
      <c r="P2432">
        <f t="shared" si="149"/>
        <v>31.56</v>
      </c>
      <c r="Q2432" s="11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39</v>
      </c>
      <c r="P2434">
        <f t="shared" si="149"/>
        <v>121.43</v>
      </c>
      <c r="Q2434" s="11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ROUND(E2436/D2436*100,0)</f>
        <v>21</v>
      </c>
      <c r="P2435">
        <f t="shared" ref="P2435:P2498" si="153">ROUND(E2435/L2435,2)</f>
        <v>40.479999999999997</v>
      </c>
      <c r="Q2435" s="11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113</v>
      </c>
      <c r="P2436">
        <f t="shared" si="153"/>
        <v>56.67</v>
      </c>
      <c r="Q2436" s="11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100</v>
      </c>
      <c r="P2437">
        <f t="shared" si="153"/>
        <v>34</v>
      </c>
      <c r="Q2437" s="11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2</v>
      </c>
      <c r="P2438">
        <f t="shared" si="153"/>
        <v>40.479999999999997</v>
      </c>
      <c r="Q2438" s="11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105</v>
      </c>
      <c r="P2439">
        <f t="shared" si="153"/>
        <v>70.17</v>
      </c>
      <c r="Q2439" s="11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6</v>
      </c>
      <c r="P2440">
        <f t="shared" si="153"/>
        <v>17.829999999999998</v>
      </c>
      <c r="Q2440" s="11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5</v>
      </c>
      <c r="P2441">
        <f t="shared" si="153"/>
        <v>119.57</v>
      </c>
      <c r="Q2441" s="11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166</v>
      </c>
      <c r="P2442">
        <f t="shared" si="153"/>
        <v>37.950000000000003</v>
      </c>
      <c r="Q2442" s="11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24</v>
      </c>
      <c r="P2443">
        <f t="shared" si="153"/>
        <v>31.96</v>
      </c>
      <c r="Q2443" s="11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330</v>
      </c>
      <c r="P2444">
        <f t="shared" si="153"/>
        <v>23.63</v>
      </c>
      <c r="Q2444" s="11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118</v>
      </c>
      <c r="P2445">
        <f t="shared" si="153"/>
        <v>43.42</v>
      </c>
      <c r="Q2445" s="11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8</v>
      </c>
      <c r="P2446">
        <f t="shared" si="153"/>
        <v>37.450000000000003</v>
      </c>
      <c r="Q2446" s="11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16</v>
      </c>
      <c r="P2447">
        <f t="shared" si="153"/>
        <v>16.760000000000002</v>
      </c>
      <c r="Q2447" s="11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137</v>
      </c>
      <c r="P2448">
        <f t="shared" si="153"/>
        <v>68.42</v>
      </c>
      <c r="Q2448" s="11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102</v>
      </c>
      <c r="P2449">
        <f t="shared" si="153"/>
        <v>30.37</v>
      </c>
      <c r="Q2449" s="11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148</v>
      </c>
      <c r="P2450">
        <f t="shared" si="153"/>
        <v>58.21</v>
      </c>
      <c r="Q2450" s="11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33</v>
      </c>
      <c r="P2451">
        <f t="shared" si="153"/>
        <v>54.27</v>
      </c>
      <c r="Q2451" s="11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163</v>
      </c>
      <c r="P2452">
        <f t="shared" si="153"/>
        <v>50.88</v>
      </c>
      <c r="Q2452" s="11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116</v>
      </c>
      <c r="P2453">
        <f t="shared" si="153"/>
        <v>27.1</v>
      </c>
      <c r="Q2453" s="11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101</v>
      </c>
      <c r="P2454">
        <f t="shared" si="153"/>
        <v>24.58</v>
      </c>
      <c r="Q2454" s="11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27</v>
      </c>
      <c r="P2456">
        <f t="shared" si="153"/>
        <v>24.55</v>
      </c>
      <c r="Q2456" s="11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101</v>
      </c>
      <c r="P2457">
        <f t="shared" si="153"/>
        <v>36.68</v>
      </c>
      <c r="Q2457" s="11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7</v>
      </c>
      <c r="P2458">
        <f t="shared" si="153"/>
        <v>35</v>
      </c>
      <c r="Q2458" s="11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20</v>
      </c>
      <c r="P2459">
        <f t="shared" si="153"/>
        <v>80.5</v>
      </c>
      <c r="Q2459" s="11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134</v>
      </c>
      <c r="P2460">
        <f t="shared" si="153"/>
        <v>100.63</v>
      </c>
      <c r="Q2460" s="11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27</v>
      </c>
      <c r="P2461">
        <f t="shared" si="153"/>
        <v>53.4</v>
      </c>
      <c r="Q2461" s="11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133</v>
      </c>
      <c r="P2462">
        <f t="shared" si="153"/>
        <v>42.16</v>
      </c>
      <c r="Q2462" s="11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16</v>
      </c>
      <c r="P2463">
        <f t="shared" si="153"/>
        <v>57.14</v>
      </c>
      <c r="Q2463" s="11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18</v>
      </c>
      <c r="P2464">
        <f t="shared" si="153"/>
        <v>160</v>
      </c>
      <c r="Q2464" s="11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</v>
      </c>
      <c r="P2465">
        <f t="shared" si="153"/>
        <v>88.89</v>
      </c>
      <c r="Q2465" s="11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100</v>
      </c>
      <c r="P2466">
        <f t="shared" si="153"/>
        <v>200</v>
      </c>
      <c r="Q2466" s="11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3</v>
      </c>
      <c r="P2467">
        <f t="shared" si="153"/>
        <v>29.63</v>
      </c>
      <c r="Q2467" s="11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266</v>
      </c>
      <c r="P2468">
        <f t="shared" si="153"/>
        <v>800</v>
      </c>
      <c r="Q2468" s="11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16</v>
      </c>
      <c r="P2469">
        <f t="shared" si="153"/>
        <v>26.57</v>
      </c>
      <c r="Q2469" s="11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106</v>
      </c>
      <c r="P2470">
        <f t="shared" si="153"/>
        <v>88.44</v>
      </c>
      <c r="Q2470" s="11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4</v>
      </c>
      <c r="P2471">
        <f t="shared" si="153"/>
        <v>88.33</v>
      </c>
      <c r="Q2471" s="11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53</v>
      </c>
      <c r="P2472">
        <f t="shared" si="153"/>
        <v>56.79</v>
      </c>
      <c r="Q2472" s="11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158</v>
      </c>
      <c r="P2473">
        <f t="shared" si="153"/>
        <v>88.33</v>
      </c>
      <c r="Q2473" s="11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</v>
      </c>
      <c r="P2474">
        <f t="shared" si="153"/>
        <v>79.099999999999994</v>
      </c>
      <c r="Q2474" s="11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106</v>
      </c>
      <c r="P2475">
        <f t="shared" si="153"/>
        <v>112.57</v>
      </c>
      <c r="Q2475" s="11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142</v>
      </c>
      <c r="P2476">
        <f t="shared" si="153"/>
        <v>23.12</v>
      </c>
      <c r="Q2476" s="11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130</v>
      </c>
      <c r="P2477">
        <f t="shared" si="153"/>
        <v>29</v>
      </c>
      <c r="Q2477" s="11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104</v>
      </c>
      <c r="P2479">
        <f t="shared" si="153"/>
        <v>28.89</v>
      </c>
      <c r="Q2479" s="11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22</v>
      </c>
      <c r="P2480">
        <f t="shared" si="153"/>
        <v>97.5</v>
      </c>
      <c r="Q2480" s="11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100</v>
      </c>
      <c r="P2481">
        <f t="shared" si="153"/>
        <v>129.16999999999999</v>
      </c>
      <c r="Q2481" s="11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7</v>
      </c>
      <c r="P2482">
        <f t="shared" si="153"/>
        <v>38.65</v>
      </c>
      <c r="Q2482" s="11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116</v>
      </c>
      <c r="P2483">
        <f t="shared" si="153"/>
        <v>47.88</v>
      </c>
      <c r="Q2483" s="11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127</v>
      </c>
      <c r="P2484">
        <f t="shared" si="153"/>
        <v>40.21</v>
      </c>
      <c r="Q2484" s="11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22</v>
      </c>
      <c r="P2485">
        <f t="shared" si="153"/>
        <v>21.19</v>
      </c>
      <c r="Q2485" s="11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117</v>
      </c>
      <c r="P2486">
        <f t="shared" si="153"/>
        <v>76</v>
      </c>
      <c r="Q2486" s="11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152</v>
      </c>
      <c r="P2487">
        <f t="shared" si="153"/>
        <v>50.67</v>
      </c>
      <c r="Q2487" s="11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22</v>
      </c>
      <c r="P2488">
        <f t="shared" si="153"/>
        <v>19.489999999999998</v>
      </c>
      <c r="Q2488" s="11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101</v>
      </c>
      <c r="P2489">
        <f t="shared" si="153"/>
        <v>126.5</v>
      </c>
      <c r="Q2489" s="11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151</v>
      </c>
      <c r="P2490">
        <f t="shared" si="153"/>
        <v>42.11</v>
      </c>
      <c r="Q2490" s="11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251</v>
      </c>
      <c r="P2491">
        <f t="shared" si="153"/>
        <v>50.27</v>
      </c>
      <c r="Q2491" s="11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75</v>
      </c>
      <c r="P2492">
        <f t="shared" si="153"/>
        <v>44.24</v>
      </c>
      <c r="Q2492" s="11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125</v>
      </c>
      <c r="P2493">
        <f t="shared" si="153"/>
        <v>35.71</v>
      </c>
      <c r="Q2493" s="11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15</v>
      </c>
      <c r="P2494">
        <f t="shared" si="153"/>
        <v>27.78</v>
      </c>
      <c r="Q2494" s="11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30</v>
      </c>
      <c r="P2495">
        <f t="shared" si="153"/>
        <v>83.33</v>
      </c>
      <c r="Q2495" s="11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149</v>
      </c>
      <c r="P2496">
        <f t="shared" si="153"/>
        <v>93.25</v>
      </c>
      <c r="Q2496" s="11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27</v>
      </c>
      <c r="P2497">
        <f t="shared" si="153"/>
        <v>37.25</v>
      </c>
      <c r="Q2497" s="11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3</v>
      </c>
      <c r="P2498">
        <f t="shared" si="153"/>
        <v>35</v>
      </c>
      <c r="Q2498" s="11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ROUND(E2500/D2500*100,0)</f>
        <v>29</v>
      </c>
      <c r="P2499">
        <f t="shared" ref="P2499:P2562" si="157">ROUND(E2499/L2499,2)</f>
        <v>34.880000000000003</v>
      </c>
      <c r="Q2499" s="11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24</v>
      </c>
      <c r="P2500">
        <f t="shared" si="157"/>
        <v>40.61</v>
      </c>
      <c r="Q2500" s="11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104</v>
      </c>
      <c r="P2501">
        <f t="shared" si="157"/>
        <v>34.76</v>
      </c>
      <c r="Q2501" s="11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37</v>
      </c>
      <c r="P2502">
        <f t="shared" si="157"/>
        <v>36.5</v>
      </c>
      <c r="Q2502" s="11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145</v>
      </c>
      <c r="P2503">
        <f t="shared" si="157"/>
        <v>91.25</v>
      </c>
      <c r="Q2503" s="11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7</v>
      </c>
      <c r="P2504">
        <f t="shared" si="157"/>
        <v>21.38</v>
      </c>
      <c r="Q2504" s="11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104</v>
      </c>
      <c r="P2505">
        <f t="shared" si="157"/>
        <v>80.67</v>
      </c>
      <c r="Q2505" s="11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21</v>
      </c>
      <c r="P2506">
        <f t="shared" si="157"/>
        <v>55.77</v>
      </c>
      <c r="Q2506" s="11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103</v>
      </c>
      <c r="P2507">
        <f t="shared" si="157"/>
        <v>180.5</v>
      </c>
      <c r="Q2507" s="11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120</v>
      </c>
      <c r="P2509">
        <f t="shared" si="157"/>
        <v>26.67</v>
      </c>
      <c r="Q2509" s="11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10</v>
      </c>
      <c r="P2510">
        <f t="shared" si="157"/>
        <v>55.23</v>
      </c>
      <c r="Q2510" s="11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60</v>
      </c>
      <c r="P2511">
        <f t="shared" si="157"/>
        <v>44.69</v>
      </c>
      <c r="Q2511" s="11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119</v>
      </c>
      <c r="P2512">
        <f t="shared" si="157"/>
        <v>65</v>
      </c>
      <c r="Q2512" s="11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57</v>
      </c>
      <c r="P2513">
        <f t="shared" si="157"/>
        <v>27.5</v>
      </c>
      <c r="Q2513" s="11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115</v>
      </c>
      <c r="P2514">
        <f t="shared" si="157"/>
        <v>59.58</v>
      </c>
      <c r="Q2514" s="11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130</v>
      </c>
      <c r="P2515">
        <f t="shared" si="157"/>
        <v>51</v>
      </c>
      <c r="Q2515" s="11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28</v>
      </c>
      <c r="P2516">
        <f t="shared" si="157"/>
        <v>25.46</v>
      </c>
      <c r="Q2516" s="11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118</v>
      </c>
      <c r="P2517">
        <f t="shared" si="157"/>
        <v>19.239999999999998</v>
      </c>
      <c r="Q2517" s="11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101</v>
      </c>
      <c r="P2518">
        <f t="shared" si="157"/>
        <v>29.58</v>
      </c>
      <c r="Q2518" s="11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25</v>
      </c>
      <c r="P2519">
        <f t="shared" si="157"/>
        <v>33.57</v>
      </c>
      <c r="Q2519" s="11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0</v>
      </c>
      <c r="P2520">
        <f t="shared" si="157"/>
        <v>46.73</v>
      </c>
      <c r="Q2520" s="11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100</v>
      </c>
      <c r="P2521">
        <f t="shared" si="157"/>
        <v>100</v>
      </c>
      <c r="Q2521" s="11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139</v>
      </c>
      <c r="P2522">
        <f t="shared" si="157"/>
        <v>50</v>
      </c>
      <c r="Q2522" s="11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</v>
      </c>
      <c r="P2523">
        <f t="shared" si="157"/>
        <v>57.92</v>
      </c>
      <c r="Q2523" s="11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137</v>
      </c>
      <c r="P2524">
        <f t="shared" si="157"/>
        <v>76.67</v>
      </c>
      <c r="Q2524" s="11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5</v>
      </c>
      <c r="P2525">
        <f t="shared" si="157"/>
        <v>45.6</v>
      </c>
      <c r="Q2525" s="11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137</v>
      </c>
      <c r="P2526">
        <f t="shared" si="157"/>
        <v>27.36</v>
      </c>
      <c r="Q2526" s="11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113</v>
      </c>
      <c r="P2527">
        <f t="shared" si="157"/>
        <v>26.27</v>
      </c>
      <c r="Q2527" s="11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170</v>
      </c>
      <c r="P2528">
        <f t="shared" si="157"/>
        <v>23.45</v>
      </c>
      <c r="Q2528" s="11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3</v>
      </c>
      <c r="P2529">
        <f t="shared" si="157"/>
        <v>39.97</v>
      </c>
      <c r="Q2529" s="11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45</v>
      </c>
      <c r="P2530">
        <f t="shared" si="157"/>
        <v>37.67</v>
      </c>
      <c r="Q2530" s="11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6</v>
      </c>
      <c r="P2531">
        <f t="shared" si="157"/>
        <v>56.42</v>
      </c>
      <c r="Q2531" s="11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135</v>
      </c>
      <c r="P2532">
        <f t="shared" si="157"/>
        <v>52</v>
      </c>
      <c r="Q2532" s="11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27</v>
      </c>
      <c r="P2533">
        <f t="shared" si="157"/>
        <v>51.92</v>
      </c>
      <c r="Q2533" s="11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1</v>
      </c>
      <c r="P2534">
        <f t="shared" si="157"/>
        <v>51.62</v>
      </c>
      <c r="Q2534" s="11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9</v>
      </c>
      <c r="P2535">
        <f t="shared" si="157"/>
        <v>47.86</v>
      </c>
      <c r="Q2535" s="11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133</v>
      </c>
      <c r="P2536">
        <f t="shared" si="157"/>
        <v>41.75</v>
      </c>
      <c r="Q2536" s="11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132</v>
      </c>
      <c r="P2538">
        <f t="shared" si="157"/>
        <v>26.61</v>
      </c>
      <c r="Q2538" s="11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101</v>
      </c>
      <c r="P2539">
        <f t="shared" si="157"/>
        <v>36.67</v>
      </c>
      <c r="Q2539" s="11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37</v>
      </c>
      <c r="P2540">
        <f t="shared" si="157"/>
        <v>41.13</v>
      </c>
      <c r="Q2540" s="11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26</v>
      </c>
      <c r="P2541">
        <f t="shared" si="157"/>
        <v>46.93</v>
      </c>
      <c r="Q2541" s="11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14</v>
      </c>
      <c r="P2542">
        <f t="shared" si="157"/>
        <v>218.33</v>
      </c>
      <c r="Q2542" s="11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13</v>
      </c>
      <c r="P2543">
        <f t="shared" si="157"/>
        <v>65.099999999999994</v>
      </c>
      <c r="Q2543" s="11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7</v>
      </c>
      <c r="P2545">
        <f t="shared" si="157"/>
        <v>65</v>
      </c>
      <c r="Q2545" s="11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11</v>
      </c>
      <c r="P2546">
        <f t="shared" si="157"/>
        <v>216.67</v>
      </c>
      <c r="Q2546" s="11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130</v>
      </c>
      <c r="P2547">
        <f t="shared" si="157"/>
        <v>108.33</v>
      </c>
      <c r="Q2547" s="11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27</v>
      </c>
      <c r="P2549">
        <f t="shared" si="157"/>
        <v>46.43</v>
      </c>
      <c r="Q2549" s="11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0</v>
      </c>
      <c r="P2550">
        <f t="shared" si="157"/>
        <v>46.43</v>
      </c>
      <c r="Q2550" s="11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16</v>
      </c>
      <c r="P2551">
        <f t="shared" si="157"/>
        <v>92.14</v>
      </c>
      <c r="Q2551" s="11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31</v>
      </c>
      <c r="P2552">
        <f t="shared" si="157"/>
        <v>53.75</v>
      </c>
      <c r="Q2552" s="11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128</v>
      </c>
      <c r="P2553">
        <f t="shared" si="157"/>
        <v>21.47</v>
      </c>
      <c r="Q2553" s="11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32</v>
      </c>
      <c r="P2554">
        <f t="shared" si="157"/>
        <v>21.37</v>
      </c>
      <c r="Q2554" s="11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21</v>
      </c>
      <c r="P2556">
        <f t="shared" si="157"/>
        <v>33.74</v>
      </c>
      <c r="Q2556" s="11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1</v>
      </c>
      <c r="P2557">
        <f t="shared" si="157"/>
        <v>45.79</v>
      </c>
      <c r="Q2557" s="11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3</v>
      </c>
      <c r="P2558">
        <f t="shared" si="157"/>
        <v>91.43</v>
      </c>
      <c r="Q2558" s="11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18</v>
      </c>
      <c r="P2559">
        <f t="shared" si="157"/>
        <v>64</v>
      </c>
      <c r="Q2559" s="11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128</v>
      </c>
      <c r="P2560">
        <f t="shared" si="157"/>
        <v>58.18</v>
      </c>
      <c r="Q2560" s="11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</v>
      </c>
      <c r="P2562">
        <f t="shared" si="157"/>
        <v>29.05</v>
      </c>
      <c r="Q2562" s="11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ROUND(E2564/D2564*100,0)</f>
        <v>127</v>
      </c>
      <c r="P2563">
        <f t="shared" ref="P2563:P2626" si="161">ROUND(E2563/L2563,2)</f>
        <v>24.5</v>
      </c>
      <c r="Q2563" s="11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</v>
      </c>
      <c r="P2564">
        <f t="shared" si="161"/>
        <v>37.409999999999997</v>
      </c>
      <c r="Q2564" s="11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106</v>
      </c>
      <c r="P2565">
        <f t="shared" si="161"/>
        <v>90.86</v>
      </c>
      <c r="Q2565" s="11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25</v>
      </c>
      <c r="P2566">
        <f t="shared" si="161"/>
        <v>70.67</v>
      </c>
      <c r="Q2566" s="11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181</v>
      </c>
      <c r="P2567">
        <f t="shared" si="161"/>
        <v>57.73</v>
      </c>
      <c r="Q2567" s="11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127</v>
      </c>
      <c r="P2568">
        <f t="shared" si="161"/>
        <v>33.32</v>
      </c>
      <c r="Q2568" s="11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140</v>
      </c>
      <c r="P2569">
        <f t="shared" si="161"/>
        <v>22.61</v>
      </c>
      <c r="Q2569" s="11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126</v>
      </c>
      <c r="P2570">
        <f t="shared" si="161"/>
        <v>28.73</v>
      </c>
      <c r="Q2570" s="11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127</v>
      </c>
      <c r="P2573">
        <f t="shared" si="161"/>
        <v>31.5</v>
      </c>
      <c r="Q2573" s="11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13</v>
      </c>
      <c r="P2574">
        <f t="shared" si="161"/>
        <v>62.8</v>
      </c>
      <c r="Q2574" s="11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21</v>
      </c>
      <c r="P2575">
        <f t="shared" si="161"/>
        <v>25</v>
      </c>
      <c r="Q2575" s="11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18</v>
      </c>
      <c r="P2576">
        <f t="shared" si="161"/>
        <v>52.08</v>
      </c>
      <c r="Q2576" s="11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3</v>
      </c>
      <c r="P2577">
        <f t="shared" si="161"/>
        <v>36.590000000000003</v>
      </c>
      <c r="Q2577" s="11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124</v>
      </c>
      <c r="P2578">
        <f t="shared" si="161"/>
        <v>88.71</v>
      </c>
      <c r="Q2578" s="11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103</v>
      </c>
      <c r="P2579">
        <f t="shared" si="161"/>
        <v>38.75</v>
      </c>
      <c r="Q2579" s="11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11</v>
      </c>
      <c r="P2580">
        <f t="shared" si="161"/>
        <v>56.36</v>
      </c>
      <c r="Q2580" s="11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48</v>
      </c>
      <c r="P2581">
        <f t="shared" si="161"/>
        <v>51.67</v>
      </c>
      <c r="Q2581" s="11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124</v>
      </c>
      <c r="P2582">
        <f t="shared" si="161"/>
        <v>62</v>
      </c>
      <c r="Q2582" s="11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103</v>
      </c>
      <c r="P2583">
        <f t="shared" si="161"/>
        <v>29.43</v>
      </c>
      <c r="Q2583" s="11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61</v>
      </c>
      <c r="P2584">
        <f t="shared" si="161"/>
        <v>205</v>
      </c>
      <c r="Q2584" s="11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122</v>
      </c>
      <c r="P2585">
        <f t="shared" si="161"/>
        <v>203.67</v>
      </c>
      <c r="Q2585" s="11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102</v>
      </c>
      <c r="P2586">
        <f t="shared" si="161"/>
        <v>27.73</v>
      </c>
      <c r="Q2586" s="11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2</v>
      </c>
      <c r="P2587">
        <f t="shared" si="161"/>
        <v>43.57</v>
      </c>
      <c r="Q2587" s="11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122</v>
      </c>
      <c r="P2588">
        <f t="shared" si="161"/>
        <v>67.78</v>
      </c>
      <c r="Q2588" s="11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2</v>
      </c>
      <c r="P2589">
        <f t="shared" si="161"/>
        <v>203.33</v>
      </c>
      <c r="Q2589" s="11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121</v>
      </c>
      <c r="P2590">
        <f t="shared" si="161"/>
        <v>25.29</v>
      </c>
      <c r="Q2590" s="11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242</v>
      </c>
      <c r="P2592">
        <f t="shared" si="161"/>
        <v>33.67</v>
      </c>
      <c r="Q2592" s="11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0</v>
      </c>
      <c r="P2594">
        <f t="shared" si="161"/>
        <v>43.21</v>
      </c>
      <c r="Q2594" s="11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100</v>
      </c>
      <c r="P2595">
        <f t="shared" si="161"/>
        <v>201.67</v>
      </c>
      <c r="Q2595" s="11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6</v>
      </c>
      <c r="P2596">
        <f t="shared" si="161"/>
        <v>46.23</v>
      </c>
      <c r="Q2596" s="11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100</v>
      </c>
      <c r="P2597">
        <f t="shared" si="161"/>
        <v>50.08</v>
      </c>
      <c r="Q2597" s="11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120</v>
      </c>
      <c r="P2598">
        <f t="shared" si="161"/>
        <v>27.27</v>
      </c>
      <c r="Q2598" s="11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3</v>
      </c>
      <c r="P2600">
        <f t="shared" si="161"/>
        <v>42.86</v>
      </c>
      <c r="Q2600" s="11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299</v>
      </c>
      <c r="P2601">
        <f t="shared" si="161"/>
        <v>75</v>
      </c>
      <c r="Q2601" s="11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238</v>
      </c>
      <c r="P2602">
        <f t="shared" si="161"/>
        <v>35.119999999999997</v>
      </c>
      <c r="Q2602" s="11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169</v>
      </c>
      <c r="P2603">
        <f t="shared" si="161"/>
        <v>33.06</v>
      </c>
      <c r="Q2603" s="11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108</v>
      </c>
      <c r="P2604">
        <f t="shared" si="161"/>
        <v>45.62</v>
      </c>
      <c r="Q2604" s="11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3</v>
      </c>
      <c r="P2605">
        <f t="shared" si="161"/>
        <v>28.19</v>
      </c>
      <c r="Q2605" s="11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4</v>
      </c>
      <c r="P2606">
        <f t="shared" si="161"/>
        <v>73.88</v>
      </c>
      <c r="Q2606" s="11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0</v>
      </c>
      <c r="P2607">
        <f t="shared" si="161"/>
        <v>45.39</v>
      </c>
      <c r="Q2607" s="11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20</v>
      </c>
      <c r="P2608">
        <f t="shared" si="161"/>
        <v>84.29</v>
      </c>
      <c r="Q2608" s="11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12</v>
      </c>
      <c r="P2609">
        <f t="shared" si="161"/>
        <v>25.52</v>
      </c>
      <c r="Q2609" s="11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167</v>
      </c>
      <c r="P2610">
        <f t="shared" si="161"/>
        <v>24.46</v>
      </c>
      <c r="Q2610" s="11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2</v>
      </c>
      <c r="P2611">
        <f t="shared" si="161"/>
        <v>17.239999999999998</v>
      </c>
      <c r="Q2611" s="11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3</v>
      </c>
      <c r="P2612">
        <f t="shared" si="161"/>
        <v>25.43</v>
      </c>
      <c r="Q2612" s="11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105</v>
      </c>
      <c r="P2613">
        <f t="shared" si="161"/>
        <v>65</v>
      </c>
      <c r="Q2613" s="11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29</v>
      </c>
      <c r="P2614">
        <f t="shared" si="161"/>
        <v>29</v>
      </c>
      <c r="Q2614" s="11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10</v>
      </c>
      <c r="P2615">
        <f t="shared" si="161"/>
        <v>44.31</v>
      </c>
      <c r="Q2615" s="11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14</v>
      </c>
      <c r="P2616">
        <f t="shared" si="161"/>
        <v>71.25</v>
      </c>
      <c r="Q2616" s="11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114</v>
      </c>
      <c r="P2617">
        <f t="shared" si="161"/>
        <v>43.85</v>
      </c>
      <c r="Q2617" s="11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228</v>
      </c>
      <c r="P2619">
        <f t="shared" si="161"/>
        <v>27.14</v>
      </c>
      <c r="Q2619" s="11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9</v>
      </c>
      <c r="P2620">
        <f t="shared" si="161"/>
        <v>57</v>
      </c>
      <c r="Q2620" s="11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113</v>
      </c>
      <c r="P2621">
        <f t="shared" si="161"/>
        <v>80.709999999999994</v>
      </c>
      <c r="Q2621" s="11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28</v>
      </c>
      <c r="P2624">
        <f t="shared" si="161"/>
        <v>12.53</v>
      </c>
      <c r="Q2624" s="11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22</v>
      </c>
      <c r="P2625">
        <f t="shared" si="161"/>
        <v>51</v>
      </c>
      <c r="Q2625" s="11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10</v>
      </c>
      <c r="P2626">
        <f t="shared" si="161"/>
        <v>56</v>
      </c>
      <c r="Q2626" s="11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ROUND(E2628/D2628*100,0)</f>
        <v>0</v>
      </c>
      <c r="P2627">
        <f t="shared" ref="P2627:P2690" si="165">ROUND(E2627/L2627,2)</f>
        <v>62.22</v>
      </c>
      <c r="Q2627" s="11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124</v>
      </c>
      <c r="P2628">
        <f t="shared" si="165"/>
        <v>50.91</v>
      </c>
      <c r="Q2628" s="11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159</v>
      </c>
      <c r="P2629">
        <f t="shared" si="165"/>
        <v>43</v>
      </c>
      <c r="Q2629" s="11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185</v>
      </c>
      <c r="P2630">
        <f t="shared" si="165"/>
        <v>18</v>
      </c>
      <c r="Q2630" s="11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28</v>
      </c>
      <c r="P2631">
        <f t="shared" si="165"/>
        <v>50.45</v>
      </c>
      <c r="Q2631" s="11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11</v>
      </c>
      <c r="P2632">
        <f t="shared" si="165"/>
        <v>55.3</v>
      </c>
      <c r="Q2632" s="11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110</v>
      </c>
      <c r="P2633">
        <f t="shared" si="165"/>
        <v>69.13</v>
      </c>
      <c r="Q2633" s="11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</v>
      </c>
      <c r="P2635">
        <f t="shared" si="165"/>
        <v>50</v>
      </c>
      <c r="Q2635" s="11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5</v>
      </c>
      <c r="P2636">
        <f t="shared" si="165"/>
        <v>39.29</v>
      </c>
      <c r="Q2636" s="11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110</v>
      </c>
      <c r="P2637">
        <f t="shared" si="165"/>
        <v>183.33</v>
      </c>
      <c r="Q2637" s="11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</v>
      </c>
      <c r="P2638">
        <f t="shared" si="165"/>
        <v>55</v>
      </c>
      <c r="Q2638" s="11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182</v>
      </c>
      <c r="P2639">
        <f t="shared" si="165"/>
        <v>45.83</v>
      </c>
      <c r="Q2639" s="11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156</v>
      </c>
      <c r="P2640">
        <f t="shared" si="165"/>
        <v>34.130000000000003</v>
      </c>
      <c r="Q2640" s="11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218</v>
      </c>
      <c r="P2641">
        <f t="shared" si="165"/>
        <v>28.68</v>
      </c>
      <c r="Q2641" s="11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109</v>
      </c>
      <c r="P2642">
        <f t="shared" si="165"/>
        <v>19.46</v>
      </c>
      <c r="Q2642" s="11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27</v>
      </c>
      <c r="P2643">
        <f t="shared" si="165"/>
        <v>36.33</v>
      </c>
      <c r="Q2643" s="11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5</v>
      </c>
      <c r="P2644">
        <f t="shared" si="165"/>
        <v>38.71</v>
      </c>
      <c r="Q2644" s="11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108</v>
      </c>
      <c r="P2645">
        <f t="shared" si="165"/>
        <v>60.11</v>
      </c>
      <c r="Q2645" s="11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107</v>
      </c>
      <c r="P2647">
        <f t="shared" si="165"/>
        <v>33.75</v>
      </c>
      <c r="Q2647" s="11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106</v>
      </c>
      <c r="P2648">
        <f t="shared" si="165"/>
        <v>35.799999999999997</v>
      </c>
      <c r="Q2648" s="11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9</v>
      </c>
      <c r="P2649">
        <f t="shared" si="165"/>
        <v>58.9</v>
      </c>
      <c r="Q2649" s="11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11</v>
      </c>
      <c r="P2650">
        <f t="shared" si="165"/>
        <v>44.17</v>
      </c>
      <c r="Q2650" s="11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106</v>
      </c>
      <c r="P2651">
        <f t="shared" si="165"/>
        <v>48.18</v>
      </c>
      <c r="Q2651" s="11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105</v>
      </c>
      <c r="P2652">
        <f t="shared" si="165"/>
        <v>75.709999999999994</v>
      </c>
      <c r="Q2652" s="11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11</v>
      </c>
      <c r="P2653">
        <f t="shared" si="165"/>
        <v>21.1</v>
      </c>
      <c r="Q2653" s="11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105</v>
      </c>
      <c r="P2654">
        <f t="shared" si="165"/>
        <v>47.91</v>
      </c>
      <c r="Q2654" s="11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175</v>
      </c>
      <c r="P2655">
        <f t="shared" si="165"/>
        <v>15</v>
      </c>
      <c r="Q2655" s="11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105</v>
      </c>
      <c r="P2656">
        <f t="shared" si="165"/>
        <v>29.17</v>
      </c>
      <c r="Q2656" s="11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5</v>
      </c>
      <c r="P2657">
        <f t="shared" si="165"/>
        <v>75</v>
      </c>
      <c r="Q2657" s="11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104</v>
      </c>
      <c r="P2658">
        <f t="shared" si="165"/>
        <v>57.89</v>
      </c>
      <c r="Q2658" s="11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3</v>
      </c>
      <c r="P2659">
        <f t="shared" si="165"/>
        <v>32.5</v>
      </c>
      <c r="Q2659" s="11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104</v>
      </c>
      <c r="P2660">
        <f t="shared" si="165"/>
        <v>65</v>
      </c>
      <c r="Q2660" s="11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3</v>
      </c>
      <c r="P2662">
        <f t="shared" si="165"/>
        <v>57.78</v>
      </c>
      <c r="Q2662" s="11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104</v>
      </c>
      <c r="P2663">
        <f t="shared" si="165"/>
        <v>47.27</v>
      </c>
      <c r="Q2663" s="11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103</v>
      </c>
      <c r="P2664">
        <f t="shared" si="165"/>
        <v>34.6</v>
      </c>
      <c r="Q2664" s="11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2</v>
      </c>
      <c r="P2665">
        <f t="shared" si="165"/>
        <v>51.6</v>
      </c>
      <c r="Q2665" s="11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17</v>
      </c>
      <c r="P2666">
        <f t="shared" si="165"/>
        <v>84.83</v>
      </c>
      <c r="Q2666" s="11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5</v>
      </c>
      <c r="P2667">
        <f t="shared" si="165"/>
        <v>101.8</v>
      </c>
      <c r="Q2667" s="11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202</v>
      </c>
      <c r="P2668">
        <f t="shared" si="165"/>
        <v>84.33</v>
      </c>
      <c r="Q2668" s="11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</v>
      </c>
      <c r="P2669">
        <f t="shared" si="165"/>
        <v>29.71</v>
      </c>
      <c r="Q2669" s="11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144</v>
      </c>
      <c r="P2670">
        <f t="shared" si="165"/>
        <v>50.4</v>
      </c>
      <c r="Q2670" s="11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101</v>
      </c>
      <c r="P2671">
        <f t="shared" si="165"/>
        <v>22.91</v>
      </c>
      <c r="Q2671" s="11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</v>
      </c>
      <c r="P2672">
        <f t="shared" si="165"/>
        <v>25.16</v>
      </c>
      <c r="Q2672" s="11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100</v>
      </c>
      <c r="P2673">
        <f t="shared" si="165"/>
        <v>167.67</v>
      </c>
      <c r="Q2673" s="11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143</v>
      </c>
      <c r="P2677">
        <f t="shared" si="165"/>
        <v>500</v>
      </c>
      <c r="Q2677" s="11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9</v>
      </c>
      <c r="P2678">
        <f t="shared" si="165"/>
        <v>25</v>
      </c>
      <c r="Q2678" s="11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100</v>
      </c>
      <c r="P2679">
        <f t="shared" si="165"/>
        <v>29.41</v>
      </c>
      <c r="Q2679" s="11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</v>
      </c>
      <c r="P2686">
        <f t="shared" si="165"/>
        <v>166.67</v>
      </c>
      <c r="Q2686" s="11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17</v>
      </c>
      <c r="P2687">
        <f t="shared" si="165"/>
        <v>500</v>
      </c>
      <c r="Q2687" s="11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164</v>
      </c>
      <c r="P2688">
        <f t="shared" si="165"/>
        <v>29.24</v>
      </c>
      <c r="Q2688" s="11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2</v>
      </c>
      <c r="P2689">
        <f t="shared" si="165"/>
        <v>10.039999999999999</v>
      </c>
      <c r="Q2689" s="11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10</v>
      </c>
      <c r="P2690">
        <f t="shared" si="165"/>
        <v>163.33000000000001</v>
      </c>
      <c r="Q2690" s="11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ROUND(E2692/D2692*100,0)</f>
        <v>10</v>
      </c>
      <c r="P2691">
        <f t="shared" ref="P2691:P2754" si="169">ROUND(E2691/L2691,2)</f>
        <v>37.54</v>
      </c>
      <c r="Q2691" s="11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2</v>
      </c>
      <c r="P2692">
        <f t="shared" si="169"/>
        <v>54.11</v>
      </c>
      <c r="Q2692" s="11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108</v>
      </c>
      <c r="P2693">
        <f t="shared" si="169"/>
        <v>60.75</v>
      </c>
      <c r="Q2693" s="11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138</v>
      </c>
      <c r="P2694">
        <f t="shared" si="169"/>
        <v>44.09</v>
      </c>
      <c r="Q2694" s="11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</v>
      </c>
      <c r="P2695">
        <f t="shared" si="169"/>
        <v>28.32</v>
      </c>
      <c r="Q2695" s="11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5</v>
      </c>
      <c r="P2696">
        <f t="shared" si="169"/>
        <v>120.25</v>
      </c>
      <c r="Q2696" s="11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64</v>
      </c>
      <c r="P2697">
        <f t="shared" si="169"/>
        <v>60.13</v>
      </c>
      <c r="Q2697" s="11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12</v>
      </c>
      <c r="P2698">
        <f t="shared" si="169"/>
        <v>40</v>
      </c>
      <c r="Q2698" s="11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10</v>
      </c>
      <c r="P2699">
        <f t="shared" si="169"/>
        <v>60</v>
      </c>
      <c r="Q2699" s="11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12</v>
      </c>
      <c r="P2700">
        <f t="shared" si="169"/>
        <v>21.73</v>
      </c>
      <c r="Q2700" s="11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149</v>
      </c>
      <c r="P2701">
        <f t="shared" si="169"/>
        <v>78.33</v>
      </c>
      <c r="Q2701" s="11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0</v>
      </c>
      <c r="P2702">
        <f t="shared" si="169"/>
        <v>15.13</v>
      </c>
      <c r="Q2702" s="11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5</v>
      </c>
      <c r="P2703">
        <f t="shared" si="169"/>
        <v>116.75</v>
      </c>
      <c r="Q2703" s="11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116</v>
      </c>
      <c r="P2704">
        <f t="shared" si="169"/>
        <v>35.92</v>
      </c>
      <c r="Q2704" s="11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</v>
      </c>
      <c r="P2705">
        <f t="shared" si="169"/>
        <v>35.619999999999997</v>
      </c>
      <c r="Q2705" s="11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153</v>
      </c>
      <c r="P2706">
        <f t="shared" si="169"/>
        <v>57.88</v>
      </c>
      <c r="Q2706" s="11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131</v>
      </c>
      <c r="P2707">
        <f t="shared" si="169"/>
        <v>30.67</v>
      </c>
      <c r="Q2707" s="11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2</v>
      </c>
      <c r="P2708">
        <f t="shared" si="169"/>
        <v>21.9</v>
      </c>
      <c r="Q2708" s="11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3</v>
      </c>
      <c r="P2709">
        <f t="shared" si="169"/>
        <v>76.67</v>
      </c>
      <c r="Q2709" s="11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184</v>
      </c>
      <c r="P2710">
        <f t="shared" si="169"/>
        <v>35.380000000000003</v>
      </c>
      <c r="Q2710" s="11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8</v>
      </c>
      <c r="P2711">
        <f t="shared" si="169"/>
        <v>30.67</v>
      </c>
      <c r="Q2711" s="11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30</v>
      </c>
      <c r="P2712">
        <f t="shared" si="169"/>
        <v>38.33</v>
      </c>
      <c r="Q2712" s="11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2</v>
      </c>
      <c r="P2713">
        <f t="shared" si="169"/>
        <v>50.56</v>
      </c>
      <c r="Q2713" s="11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69"/>
        <v>32.36</v>
      </c>
      <c r="Q2714" s="11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</v>
      </c>
      <c r="P2715">
        <f t="shared" si="169"/>
        <v>32.36</v>
      </c>
      <c r="Q2715" s="11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113</v>
      </c>
      <c r="P2717">
        <f t="shared" si="169"/>
        <v>41</v>
      </c>
      <c r="Q2717" s="11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18</v>
      </c>
      <c r="P2718">
        <f t="shared" si="169"/>
        <v>30</v>
      </c>
      <c r="Q2718" s="11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7</v>
      </c>
      <c r="P2719">
        <f t="shared" si="169"/>
        <v>64.290000000000006</v>
      </c>
      <c r="Q2719" s="11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9</v>
      </c>
      <c r="P2720">
        <f t="shared" si="169"/>
        <v>44.5</v>
      </c>
      <c r="Q2720" s="11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110</v>
      </c>
      <c r="P2721">
        <f t="shared" si="169"/>
        <v>40.450000000000003</v>
      </c>
      <c r="Q2721" s="11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18</v>
      </c>
      <c r="P2722">
        <f t="shared" si="169"/>
        <v>24.44</v>
      </c>
      <c r="Q2722" s="11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22</v>
      </c>
      <c r="P2723">
        <f t="shared" si="169"/>
        <v>44</v>
      </c>
      <c r="Q2723" s="11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16</v>
      </c>
      <c r="P2724">
        <f t="shared" si="169"/>
        <v>48.56</v>
      </c>
      <c r="Q2724" s="11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109</v>
      </c>
      <c r="P2725">
        <f t="shared" si="169"/>
        <v>43.5</v>
      </c>
      <c r="Q2725" s="11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4</v>
      </c>
      <c r="P2726">
        <f t="shared" si="169"/>
        <v>31.07</v>
      </c>
      <c r="Q2726" s="11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2</v>
      </c>
      <c r="P2727">
        <f t="shared" si="169"/>
        <v>145</v>
      </c>
      <c r="Q2727" s="11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1</v>
      </c>
      <c r="P2728">
        <f t="shared" si="169"/>
        <v>108.25</v>
      </c>
      <c r="Q2728" s="11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108</v>
      </c>
      <c r="P2729">
        <f t="shared" si="169"/>
        <v>35.83</v>
      </c>
      <c r="Q2729" s="11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57</v>
      </c>
      <c r="P2730">
        <f t="shared" si="169"/>
        <v>47.78</v>
      </c>
      <c r="Q2730" s="11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129</v>
      </c>
      <c r="P2731">
        <f t="shared" si="169"/>
        <v>43</v>
      </c>
      <c r="Q2731" s="11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143</v>
      </c>
      <c r="P2732">
        <f t="shared" si="169"/>
        <v>30.71</v>
      </c>
      <c r="Q2732" s="11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34</v>
      </c>
      <c r="P2733">
        <f t="shared" si="169"/>
        <v>21.5</v>
      </c>
      <c r="Q2733" s="11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28</v>
      </c>
      <c r="P2734">
        <f t="shared" si="169"/>
        <v>33.08</v>
      </c>
      <c r="Q2734" s="11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0</v>
      </c>
      <c r="P2735">
        <f t="shared" si="169"/>
        <v>61</v>
      </c>
      <c r="Q2735" s="11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9</v>
      </c>
      <c r="P2736">
        <f t="shared" si="169"/>
        <v>53.25</v>
      </c>
      <c r="Q2736" s="11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106</v>
      </c>
      <c r="P2737">
        <f t="shared" si="169"/>
        <v>47.33</v>
      </c>
      <c r="Q2737" s="11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5</v>
      </c>
      <c r="P2738">
        <f t="shared" si="169"/>
        <v>53.13</v>
      </c>
      <c r="Q2738" s="11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0</v>
      </c>
      <c r="P2739">
        <f t="shared" si="169"/>
        <v>17.71</v>
      </c>
      <c r="Q2739" s="11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101</v>
      </c>
      <c r="P2740">
        <f t="shared" si="169"/>
        <v>60.71</v>
      </c>
      <c r="Q2740" s="11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24</v>
      </c>
      <c r="P2741">
        <f t="shared" si="169"/>
        <v>47.22</v>
      </c>
      <c r="Q2741" s="11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383</v>
      </c>
      <c r="P2742">
        <f t="shared" si="169"/>
        <v>53.13</v>
      </c>
      <c r="Q2742" s="11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210</v>
      </c>
      <c r="P2743">
        <f t="shared" si="169"/>
        <v>15.04</v>
      </c>
      <c r="Q2743" s="11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8</v>
      </c>
      <c r="P2744">
        <f t="shared" si="169"/>
        <v>105</v>
      </c>
      <c r="Q2744" s="11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42</v>
      </c>
      <c r="P2745">
        <f t="shared" si="169"/>
        <v>104.75</v>
      </c>
      <c r="Q2745" s="11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104</v>
      </c>
      <c r="P2746">
        <f t="shared" si="169"/>
        <v>29.79</v>
      </c>
      <c r="Q2746" s="11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14</v>
      </c>
      <c r="P2747">
        <f t="shared" si="169"/>
        <v>18.91</v>
      </c>
      <c r="Q2747" s="11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7</v>
      </c>
      <c r="P2748">
        <f t="shared" si="169"/>
        <v>51.88</v>
      </c>
      <c r="Q2748" s="11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2</v>
      </c>
      <c r="P2749">
        <f t="shared" si="169"/>
        <v>59</v>
      </c>
      <c r="Q2749" s="11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117</v>
      </c>
      <c r="P2750">
        <f t="shared" si="169"/>
        <v>51.38</v>
      </c>
      <c r="Q2750" s="11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</v>
      </c>
      <c r="P2751">
        <f t="shared" si="169"/>
        <v>51.25</v>
      </c>
      <c r="Q2751" s="11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24</v>
      </c>
      <c r="P2752">
        <f t="shared" si="169"/>
        <v>410</v>
      </c>
      <c r="Q2752" s="11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136</v>
      </c>
      <c r="P2753">
        <f t="shared" si="169"/>
        <v>41</v>
      </c>
      <c r="Q2753" s="11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</v>
      </c>
      <c r="P2754">
        <f t="shared" si="169"/>
        <v>15.15</v>
      </c>
      <c r="Q2754" s="11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ROUND(E2756/D2756*100,0)</f>
        <v>1</v>
      </c>
      <c r="P2755">
        <f t="shared" ref="P2755:P2818" si="173">ROUND(E2755/L2755,2)</f>
        <v>45.33</v>
      </c>
      <c r="Q2755" s="11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13</v>
      </c>
      <c r="P2756">
        <f t="shared" si="173"/>
        <v>101.25</v>
      </c>
      <c r="Q2756" s="11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3</v>
      </c>
      <c r="P2757">
        <f t="shared" si="173"/>
        <v>80.599999999999994</v>
      </c>
      <c r="Q2757" s="11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8</v>
      </c>
      <c r="P2758">
        <f t="shared" si="173"/>
        <v>13</v>
      </c>
      <c r="Q2758" s="11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4</v>
      </c>
      <c r="P2759">
        <f t="shared" si="173"/>
        <v>80.599999999999994</v>
      </c>
      <c r="Q2759" s="11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33</v>
      </c>
      <c r="P2760">
        <f t="shared" si="173"/>
        <v>100.5</v>
      </c>
      <c r="Q2760" s="11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40</v>
      </c>
      <c r="P2761">
        <f t="shared" si="173"/>
        <v>30.85</v>
      </c>
      <c r="Q2761" s="11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133</v>
      </c>
      <c r="P2762">
        <f t="shared" si="173"/>
        <v>80.2</v>
      </c>
      <c r="Q2762" s="11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</v>
      </c>
      <c r="P2763">
        <f t="shared" si="173"/>
        <v>25.02</v>
      </c>
      <c r="Q2763" s="11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3</v>
      </c>
      <c r="P2764">
        <f t="shared" si="173"/>
        <v>133.33000000000001</v>
      </c>
      <c r="Q2764" s="11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100</v>
      </c>
      <c r="P2765">
        <f t="shared" si="173"/>
        <v>66.67</v>
      </c>
      <c r="Q2765" s="11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16</v>
      </c>
      <c r="P2766">
        <f t="shared" si="173"/>
        <v>30.77</v>
      </c>
      <c r="Q2766" s="11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11</v>
      </c>
      <c r="P2767">
        <f t="shared" si="173"/>
        <v>66.67</v>
      </c>
      <c r="Q2767" s="11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12</v>
      </c>
      <c r="P2768">
        <f t="shared" si="173"/>
        <v>80</v>
      </c>
      <c r="Q2768" s="11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</v>
      </c>
      <c r="P2769">
        <f t="shared" si="173"/>
        <v>79.400000000000006</v>
      </c>
      <c r="Q2769" s="11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156</v>
      </c>
      <c r="P2770">
        <f t="shared" si="173"/>
        <v>56.57</v>
      </c>
      <c r="Q2770" s="11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128</v>
      </c>
      <c r="P2771">
        <f t="shared" si="173"/>
        <v>30.08</v>
      </c>
      <c r="Q2771" s="11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19</v>
      </c>
      <c r="P2772">
        <f t="shared" si="173"/>
        <v>27.5</v>
      </c>
      <c r="Q2772" s="11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5</v>
      </c>
      <c r="P2773">
        <f t="shared" si="173"/>
        <v>64.17</v>
      </c>
      <c r="Q2773" s="11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127</v>
      </c>
      <c r="P2774">
        <f t="shared" si="173"/>
        <v>31.75</v>
      </c>
      <c r="Q2774" s="11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58</v>
      </c>
      <c r="P2775">
        <f t="shared" si="173"/>
        <v>25.4</v>
      </c>
      <c r="Q2775" s="11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11</v>
      </c>
      <c r="P2776">
        <f t="shared" si="173"/>
        <v>54.29</v>
      </c>
      <c r="Q2776" s="11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19</v>
      </c>
      <c r="P2777">
        <f t="shared" si="173"/>
        <v>42.22</v>
      </c>
      <c r="Q2777" s="11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</v>
      </c>
      <c r="P2778">
        <f t="shared" si="173"/>
        <v>47.5</v>
      </c>
      <c r="Q2778" s="11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125</v>
      </c>
      <c r="P2779">
        <f t="shared" si="173"/>
        <v>41.89</v>
      </c>
      <c r="Q2779" s="11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0</v>
      </c>
      <c r="P2780">
        <f t="shared" si="173"/>
        <v>41.78</v>
      </c>
      <c r="Q2780" s="11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6</v>
      </c>
      <c r="P2781">
        <f t="shared" si="173"/>
        <v>53.71</v>
      </c>
      <c r="Q2781" s="11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125</v>
      </c>
      <c r="P2782">
        <f t="shared" si="173"/>
        <v>41.67</v>
      </c>
      <c r="Q2782" s="11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4</v>
      </c>
      <c r="P2783">
        <f t="shared" si="173"/>
        <v>53.57</v>
      </c>
      <c r="Q2783" s="11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150</v>
      </c>
      <c r="P2784">
        <f t="shared" si="173"/>
        <v>93.75</v>
      </c>
      <c r="Q2784" s="11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124</v>
      </c>
      <c r="P2785">
        <f t="shared" si="173"/>
        <v>41.67</v>
      </c>
      <c r="Q2785" s="11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123</v>
      </c>
      <c r="P2786">
        <f t="shared" si="173"/>
        <v>14.84</v>
      </c>
      <c r="Q2786" s="11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7</v>
      </c>
      <c r="P2787">
        <f t="shared" si="173"/>
        <v>46.13</v>
      </c>
      <c r="Q2787" s="11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10</v>
      </c>
      <c r="P2789">
        <f t="shared" si="173"/>
        <v>72.400000000000006</v>
      </c>
      <c r="Q2789" s="11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</v>
      </c>
      <c r="P2790">
        <f t="shared" si="173"/>
        <v>32.82</v>
      </c>
      <c r="Q2790" s="11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2</v>
      </c>
      <c r="P2791">
        <f t="shared" si="173"/>
        <v>120</v>
      </c>
      <c r="Q2791" s="11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103</v>
      </c>
      <c r="P2792">
        <f t="shared" si="173"/>
        <v>60</v>
      </c>
      <c r="Q2792" s="11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</v>
      </c>
      <c r="P2793">
        <f t="shared" si="173"/>
        <v>24</v>
      </c>
      <c r="Q2793" s="11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18</v>
      </c>
      <c r="P2795">
        <f t="shared" si="173"/>
        <v>71.599999999999994</v>
      </c>
      <c r="Q2795" s="11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101</v>
      </c>
      <c r="P2796">
        <f t="shared" si="173"/>
        <v>25.57</v>
      </c>
      <c r="Q2796" s="11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102</v>
      </c>
      <c r="P2797">
        <f t="shared" si="173"/>
        <v>59.17</v>
      </c>
      <c r="Q2797" s="11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70</v>
      </c>
      <c r="P2798">
        <f t="shared" si="173"/>
        <v>25.21</v>
      </c>
      <c r="Q2798" s="11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100</v>
      </c>
      <c r="P2799">
        <f t="shared" si="173"/>
        <v>39</v>
      </c>
      <c r="Q2799" s="11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0</v>
      </c>
      <c r="P2800">
        <f t="shared" si="173"/>
        <v>35.1</v>
      </c>
      <c r="Q2800" s="11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4</v>
      </c>
      <c r="P2801">
        <f t="shared" si="173"/>
        <v>116.67</v>
      </c>
      <c r="Q2801" s="11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140</v>
      </c>
      <c r="P2802">
        <f t="shared" si="173"/>
        <v>26.92</v>
      </c>
      <c r="Q2802" s="11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16</v>
      </c>
      <c r="P2803">
        <f t="shared" si="173"/>
        <v>35</v>
      </c>
      <c r="Q2803" s="11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0</v>
      </c>
      <c r="P2804">
        <f t="shared" si="173"/>
        <v>29.17</v>
      </c>
      <c r="Q2804" s="11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38</v>
      </c>
      <c r="P2806">
        <f t="shared" si="173"/>
        <v>69</v>
      </c>
      <c r="Q2806" s="11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6</v>
      </c>
      <c r="P2807">
        <f t="shared" si="173"/>
        <v>69</v>
      </c>
      <c r="Q2807" s="11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113</v>
      </c>
      <c r="P2808">
        <f t="shared" si="173"/>
        <v>37.89</v>
      </c>
      <c r="Q2808" s="11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8</v>
      </c>
      <c r="P2809">
        <f t="shared" si="173"/>
        <v>20</v>
      </c>
      <c r="Q2809" s="11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1</v>
      </c>
      <c r="P2810">
        <f t="shared" si="173"/>
        <v>37.56</v>
      </c>
      <c r="Q2810" s="11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7</v>
      </c>
      <c r="P2811">
        <f t="shared" si="173"/>
        <v>67</v>
      </c>
      <c r="Q2811" s="11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1</v>
      </c>
      <c r="P2812">
        <f t="shared" si="173"/>
        <v>83.75</v>
      </c>
      <c r="Q2812" s="11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0</v>
      </c>
      <c r="P2813">
        <f t="shared" si="173"/>
        <v>55.83</v>
      </c>
      <c r="Q2813" s="11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3</v>
      </c>
      <c r="P2814">
        <f t="shared" si="173"/>
        <v>55.83</v>
      </c>
      <c r="Q2814" s="11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2</v>
      </c>
      <c r="P2815">
        <f t="shared" si="173"/>
        <v>20.88</v>
      </c>
      <c r="Q2815" s="11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11</v>
      </c>
      <c r="P2816">
        <f t="shared" si="173"/>
        <v>55</v>
      </c>
      <c r="Q2816" s="11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4</v>
      </c>
      <c r="P2818">
        <f t="shared" si="173"/>
        <v>81.58</v>
      </c>
      <c r="Q2818" s="11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ROUND(E2820/D2820*100,0)</f>
        <v>3</v>
      </c>
      <c r="P2819">
        <f t="shared" ref="P2819:P2882" si="177">ROUND(E2819/L2819,2)</f>
        <v>108.33</v>
      </c>
      <c r="Q2819" s="11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5</v>
      </c>
      <c r="P2820">
        <f t="shared" si="177"/>
        <v>32.5</v>
      </c>
      <c r="Q2820" s="11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7</v>
      </c>
      <c r="P2821">
        <f t="shared" si="177"/>
        <v>27.08</v>
      </c>
      <c r="Q2821" s="11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5</v>
      </c>
      <c r="P2822">
        <f t="shared" si="177"/>
        <v>108.33</v>
      </c>
      <c r="Q2822" s="11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160</v>
      </c>
      <c r="P2823">
        <f t="shared" si="177"/>
        <v>24.62</v>
      </c>
      <c r="Q2823" s="11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32</v>
      </c>
      <c r="P2824">
        <f t="shared" si="177"/>
        <v>40</v>
      </c>
      <c r="Q2824" s="11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106</v>
      </c>
      <c r="P2825">
        <f t="shared" si="177"/>
        <v>29.09</v>
      </c>
      <c r="Q2825" s="11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4</v>
      </c>
      <c r="P2826">
        <f t="shared" si="177"/>
        <v>22.64</v>
      </c>
      <c r="Q2826" s="11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104</v>
      </c>
      <c r="P2827">
        <f t="shared" si="177"/>
        <v>26.33</v>
      </c>
      <c r="Q2827" s="11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4</v>
      </c>
      <c r="P2828">
        <f t="shared" si="177"/>
        <v>52</v>
      </c>
      <c r="Q2828" s="11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103</v>
      </c>
      <c r="P2829">
        <f t="shared" si="177"/>
        <v>23.92</v>
      </c>
      <c r="Q2829" s="11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0</v>
      </c>
      <c r="P2830">
        <f t="shared" si="177"/>
        <v>28.18</v>
      </c>
      <c r="Q2830" s="11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1</v>
      </c>
      <c r="P2831">
        <f t="shared" si="177"/>
        <v>103.33</v>
      </c>
      <c r="Q2831" s="11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103</v>
      </c>
      <c r="P2832">
        <f t="shared" si="177"/>
        <v>34.44</v>
      </c>
      <c r="Q2832" s="11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0</v>
      </c>
      <c r="P2833">
        <f t="shared" si="177"/>
        <v>18.239999999999998</v>
      </c>
      <c r="Q2833" s="11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20</v>
      </c>
      <c r="P2834">
        <f t="shared" si="177"/>
        <v>76.25</v>
      </c>
      <c r="Q2834" s="11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</v>
      </c>
      <c r="P2835">
        <f t="shared" si="177"/>
        <v>21.57</v>
      </c>
      <c r="Q2835" s="11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3</v>
      </c>
      <c r="P2836">
        <f t="shared" si="177"/>
        <v>50.17</v>
      </c>
      <c r="Q2836" s="11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100</v>
      </c>
      <c r="P2837">
        <f t="shared" si="177"/>
        <v>150.5</v>
      </c>
      <c r="Q2837" s="11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241</v>
      </c>
      <c r="P2838">
        <f t="shared" si="177"/>
        <v>37.630000000000003</v>
      </c>
      <c r="Q2838" s="11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12</v>
      </c>
      <c r="P2839">
        <f t="shared" si="177"/>
        <v>23.15</v>
      </c>
      <c r="Q2839" s="11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</v>
      </c>
      <c r="P2840">
        <f t="shared" si="177"/>
        <v>75.25</v>
      </c>
      <c r="Q2840" s="11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100</v>
      </c>
      <c r="P2841">
        <f t="shared" si="177"/>
        <v>300</v>
      </c>
      <c r="Q2841" s="11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3</v>
      </c>
      <c r="P2845">
        <f t="shared" si="177"/>
        <v>27.27</v>
      </c>
      <c r="Q2845" s="11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50</v>
      </c>
      <c r="P2846">
        <f t="shared" si="177"/>
        <v>300</v>
      </c>
      <c r="Q2846" s="11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100</v>
      </c>
      <c r="P2847">
        <f t="shared" si="177"/>
        <v>60</v>
      </c>
      <c r="Q2847" s="11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12</v>
      </c>
      <c r="P2848">
        <f t="shared" si="177"/>
        <v>30</v>
      </c>
      <c r="Q2848" s="11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3</v>
      </c>
      <c r="P2849">
        <f t="shared" si="177"/>
        <v>25</v>
      </c>
      <c r="Q2849" s="11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60</v>
      </c>
      <c r="P2850">
        <f t="shared" si="177"/>
        <v>300</v>
      </c>
      <c r="Q2850" s="11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1</v>
      </c>
      <c r="P2851">
        <f t="shared" si="177"/>
        <v>60</v>
      </c>
      <c r="Q2851" s="11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24</v>
      </c>
      <c r="P2853">
        <f t="shared" si="177"/>
        <v>49.67</v>
      </c>
      <c r="Q2853" s="11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290</v>
      </c>
      <c r="P2854">
        <f t="shared" si="177"/>
        <v>24.33</v>
      </c>
      <c r="Q2854" s="11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10</v>
      </c>
      <c r="P2855">
        <f t="shared" si="177"/>
        <v>19.329999999999998</v>
      </c>
      <c r="Q2855" s="11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29</v>
      </c>
      <c r="P2856">
        <f t="shared" si="177"/>
        <v>24.08</v>
      </c>
      <c r="Q2856" s="11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286</v>
      </c>
      <c r="P2857">
        <f t="shared" si="177"/>
        <v>26.27</v>
      </c>
      <c r="Q2857" s="11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</v>
      </c>
      <c r="P2858">
        <f t="shared" si="177"/>
        <v>19.27</v>
      </c>
      <c r="Q2858" s="11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14</v>
      </c>
      <c r="P2859">
        <f t="shared" si="177"/>
        <v>57.2</v>
      </c>
      <c r="Q2859" s="11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3</v>
      </c>
      <c r="P2860">
        <f t="shared" si="177"/>
        <v>71.25</v>
      </c>
      <c r="Q2860" s="11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1</v>
      </c>
      <c r="P2861">
        <f t="shared" si="177"/>
        <v>57</v>
      </c>
      <c r="Q2861" s="11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3</v>
      </c>
      <c r="P2862">
        <f t="shared" si="177"/>
        <v>28.4</v>
      </c>
      <c r="Q2862" s="11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37</v>
      </c>
      <c r="P2863">
        <f t="shared" si="177"/>
        <v>40.14</v>
      </c>
      <c r="Q2863" s="11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1</v>
      </c>
      <c r="P2864">
        <f t="shared" si="177"/>
        <v>35</v>
      </c>
      <c r="Q2864" s="11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0</v>
      </c>
      <c r="P2865">
        <f t="shared" si="177"/>
        <v>93.33</v>
      </c>
      <c r="Q2865" s="11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9</v>
      </c>
      <c r="P2866">
        <f t="shared" si="177"/>
        <v>40</v>
      </c>
      <c r="Q2866" s="11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2</v>
      </c>
      <c r="P2867">
        <f t="shared" si="177"/>
        <v>35</v>
      </c>
      <c r="Q2867" s="11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112</v>
      </c>
      <c r="P2868">
        <f t="shared" si="177"/>
        <v>93.33</v>
      </c>
      <c r="Q2868" s="11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</v>
      </c>
      <c r="P2869">
        <f t="shared" si="177"/>
        <v>11.67</v>
      </c>
      <c r="Q2869" s="11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14</v>
      </c>
      <c r="P2870">
        <f t="shared" si="177"/>
        <v>46.5</v>
      </c>
      <c r="Q2870" s="11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0</v>
      </c>
      <c r="P2871">
        <f t="shared" si="177"/>
        <v>55.6</v>
      </c>
      <c r="Q2871" s="11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139</v>
      </c>
      <c r="P2872">
        <f t="shared" si="177"/>
        <v>23.08</v>
      </c>
      <c r="Q2872" s="11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</v>
      </c>
      <c r="P2873">
        <f t="shared" si="177"/>
        <v>30.78</v>
      </c>
      <c r="Q2873" s="11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3</v>
      </c>
      <c r="P2875">
        <f t="shared" si="177"/>
        <v>39</v>
      </c>
      <c r="Q2875" s="11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136</v>
      </c>
      <c r="P2877">
        <f t="shared" si="177"/>
        <v>22.75</v>
      </c>
      <c r="Q2877" s="11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5</v>
      </c>
      <c r="P2878">
        <f t="shared" si="177"/>
        <v>13.6</v>
      </c>
      <c r="Q2878" s="11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6</v>
      </c>
      <c r="P2879">
        <f t="shared" si="177"/>
        <v>90.33</v>
      </c>
      <c r="Q2879" s="11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0</v>
      </c>
      <c r="P2880">
        <f t="shared" si="177"/>
        <v>45</v>
      </c>
      <c r="Q2880" s="11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18</v>
      </c>
      <c r="P2881">
        <f t="shared" si="177"/>
        <v>54</v>
      </c>
      <c r="Q2881" s="11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108</v>
      </c>
      <c r="P2882">
        <f t="shared" si="177"/>
        <v>45</v>
      </c>
      <c r="Q2882" s="11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ROUND(E2884/D2884*100,0)</f>
        <v>3</v>
      </c>
      <c r="P2883">
        <f t="shared" ref="P2883:P2946" si="181">ROUND(E2883/L2883,2)</f>
        <v>38.57</v>
      </c>
      <c r="Q2883" s="11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7</v>
      </c>
      <c r="P2884">
        <f t="shared" si="181"/>
        <v>33.25</v>
      </c>
      <c r="Q2884" s="11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3</v>
      </c>
      <c r="P2885">
        <f t="shared" si="181"/>
        <v>29.56</v>
      </c>
      <c r="Q2885" s="11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10</v>
      </c>
      <c r="P2886">
        <f t="shared" si="181"/>
        <v>52.8</v>
      </c>
      <c r="Q2886" s="11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</v>
      </c>
      <c r="P2887">
        <f t="shared" si="181"/>
        <v>32.75</v>
      </c>
      <c r="Q2887" s="11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104</v>
      </c>
      <c r="P2888">
        <f t="shared" si="181"/>
        <v>87</v>
      </c>
      <c r="Q2888" s="11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</v>
      </c>
      <c r="P2889">
        <f t="shared" si="181"/>
        <v>21.67</v>
      </c>
      <c r="Q2889" s="11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3</v>
      </c>
      <c r="P2890">
        <f t="shared" si="181"/>
        <v>26</v>
      </c>
      <c r="Q2890" s="11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1</v>
      </c>
      <c r="P2891">
        <f t="shared" si="181"/>
        <v>28.89</v>
      </c>
      <c r="Q2891" s="11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52</v>
      </c>
      <c r="P2892">
        <f t="shared" si="181"/>
        <v>28.89</v>
      </c>
      <c r="Q2892" s="11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</v>
      </c>
      <c r="P2893">
        <f t="shared" si="181"/>
        <v>17.329999999999998</v>
      </c>
      <c r="Q2893" s="11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33</v>
      </c>
      <c r="P2894">
        <f t="shared" si="181"/>
        <v>65</v>
      </c>
      <c r="Q2894" s="11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0</v>
      </c>
      <c r="P2895">
        <f t="shared" si="181"/>
        <v>37.14</v>
      </c>
      <c r="Q2895" s="11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52</v>
      </c>
      <c r="P2896">
        <f t="shared" si="181"/>
        <v>64.75</v>
      </c>
      <c r="Q2896" s="11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1</v>
      </c>
      <c r="P2897">
        <f t="shared" si="181"/>
        <v>32.25</v>
      </c>
      <c r="Q2897" s="11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10</v>
      </c>
      <c r="P2898">
        <f t="shared" si="181"/>
        <v>23.18</v>
      </c>
      <c r="Q2898" s="11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34</v>
      </c>
      <c r="P2899">
        <f t="shared" si="181"/>
        <v>42</v>
      </c>
      <c r="Q2899" s="11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100</v>
      </c>
      <c r="P2900">
        <f t="shared" si="181"/>
        <v>63</v>
      </c>
      <c r="Q2900" s="11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13</v>
      </c>
      <c r="P2901">
        <f t="shared" si="181"/>
        <v>31.38</v>
      </c>
      <c r="Q2901" s="11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5</v>
      </c>
      <c r="P2902">
        <f t="shared" si="181"/>
        <v>50.2</v>
      </c>
      <c r="Q2902" s="11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1</v>
      </c>
      <c r="P2903">
        <f t="shared" si="181"/>
        <v>83.33</v>
      </c>
      <c r="Q2903" s="11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25</v>
      </c>
      <c r="P2904">
        <f t="shared" si="181"/>
        <v>125</v>
      </c>
      <c r="Q2904" s="11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0</v>
      </c>
      <c r="P2905">
        <f t="shared" si="181"/>
        <v>50</v>
      </c>
      <c r="Q2905" s="11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3</v>
      </c>
      <c r="P2906">
        <f t="shared" si="181"/>
        <v>250</v>
      </c>
      <c r="Q2906" s="11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0</v>
      </c>
      <c r="P2907">
        <f t="shared" si="181"/>
        <v>250</v>
      </c>
      <c r="Q2907" s="11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25</v>
      </c>
      <c r="P2910">
        <f t="shared" si="181"/>
        <v>62.5</v>
      </c>
      <c r="Q2910" s="11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100</v>
      </c>
      <c r="P2911">
        <f t="shared" si="181"/>
        <v>41.67</v>
      </c>
      <c r="Q2911" s="11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5</v>
      </c>
      <c r="P2914">
        <f t="shared" si="181"/>
        <v>11.36</v>
      </c>
      <c r="Q2914" s="11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3</v>
      </c>
      <c r="P2915">
        <f t="shared" si="181"/>
        <v>62.5</v>
      </c>
      <c r="Q2915" s="11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1</v>
      </c>
      <c r="P2916">
        <f t="shared" si="181"/>
        <v>35.71</v>
      </c>
      <c r="Q2916" s="11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2</v>
      </c>
      <c r="P2917">
        <f t="shared" si="181"/>
        <v>49</v>
      </c>
      <c r="Q2917" s="11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3</v>
      </c>
      <c r="P2918">
        <f t="shared" si="181"/>
        <v>16.2</v>
      </c>
      <c r="Q2918" s="11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2</v>
      </c>
      <c r="P2919">
        <f t="shared" si="181"/>
        <v>30.13</v>
      </c>
      <c r="Q2919" s="11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110</v>
      </c>
      <c r="P2920">
        <f t="shared" si="181"/>
        <v>48.2</v>
      </c>
      <c r="Q2920" s="11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3</v>
      </c>
      <c r="P2921">
        <f t="shared" si="181"/>
        <v>20.079999999999998</v>
      </c>
      <c r="Q2921" s="11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5</v>
      </c>
      <c r="P2922">
        <f t="shared" si="181"/>
        <v>40</v>
      </c>
      <c r="Q2922" s="11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47</v>
      </c>
      <c r="P2923">
        <f t="shared" si="181"/>
        <v>30</v>
      </c>
      <c r="Q2923" s="11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1</v>
      </c>
      <c r="P2924">
        <f t="shared" si="181"/>
        <v>29.63</v>
      </c>
      <c r="Q2924" s="11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12</v>
      </c>
      <c r="P2925">
        <f t="shared" si="181"/>
        <v>33.71</v>
      </c>
      <c r="Q2925" s="11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5</v>
      </c>
      <c r="P2926">
        <f t="shared" si="181"/>
        <v>19.670000000000002</v>
      </c>
      <c r="Q2926" s="11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6</v>
      </c>
      <c r="P2927">
        <f t="shared" si="181"/>
        <v>39.17</v>
      </c>
      <c r="Q2927" s="11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12</v>
      </c>
      <c r="P2928">
        <f t="shared" si="181"/>
        <v>29.25</v>
      </c>
      <c r="Q2928" s="11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104</v>
      </c>
      <c r="P2929">
        <f t="shared" si="181"/>
        <v>39</v>
      </c>
      <c r="Q2929" s="11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2</v>
      </c>
      <c r="P2930">
        <f t="shared" si="181"/>
        <v>26</v>
      </c>
      <c r="Q2930" s="11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4</v>
      </c>
      <c r="P2931">
        <f t="shared" si="181"/>
        <v>33.29</v>
      </c>
      <c r="Q2931" s="11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1</v>
      </c>
      <c r="P2932">
        <f t="shared" si="181"/>
        <v>29.13</v>
      </c>
      <c r="Q2932" s="11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153</v>
      </c>
      <c r="P2933">
        <f t="shared" si="181"/>
        <v>57.5</v>
      </c>
      <c r="Q2933" s="11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0</v>
      </c>
      <c r="P2934">
        <f t="shared" si="181"/>
        <v>13.53</v>
      </c>
      <c r="Q2934" s="11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6</v>
      </c>
      <c r="P2935">
        <f t="shared" si="181"/>
        <v>45.2</v>
      </c>
      <c r="Q2935" s="11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11</v>
      </c>
      <c r="P2936">
        <f t="shared" si="181"/>
        <v>28.13</v>
      </c>
      <c r="Q2936" s="11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23</v>
      </c>
      <c r="P2937">
        <f t="shared" si="181"/>
        <v>45</v>
      </c>
      <c r="Q2937" s="11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225</v>
      </c>
      <c r="P2938">
        <f t="shared" si="181"/>
        <v>18.75</v>
      </c>
      <c r="Q2938" s="11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38</v>
      </c>
      <c r="P2939">
        <f t="shared" si="181"/>
        <v>75</v>
      </c>
      <c r="Q2939" s="11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4</v>
      </c>
      <c r="P2940">
        <f t="shared" si="181"/>
        <v>56.25</v>
      </c>
      <c r="Q2940" s="11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2</v>
      </c>
      <c r="P2941">
        <f t="shared" si="181"/>
        <v>24.78</v>
      </c>
      <c r="Q2941" s="11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0</v>
      </c>
      <c r="P2942">
        <f t="shared" si="181"/>
        <v>74.33</v>
      </c>
      <c r="Q2942" s="11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4</v>
      </c>
      <c r="P2943">
        <f t="shared" si="181"/>
        <v>55</v>
      </c>
      <c r="Q2943" s="11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7</v>
      </c>
      <c r="P2944">
        <f t="shared" si="181"/>
        <v>54</v>
      </c>
      <c r="Q2944" s="11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11</v>
      </c>
      <c r="P2945">
        <f t="shared" si="181"/>
        <v>108</v>
      </c>
      <c r="Q2945" s="11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0</v>
      </c>
      <c r="P2946">
        <f t="shared" si="181"/>
        <v>72</v>
      </c>
      <c r="Q2946" s="11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ROUND(E2948/D2948*100,0)</f>
        <v>3</v>
      </c>
      <c r="P2947">
        <f t="shared" ref="P2947:P3010" si="185">ROUND(E2947/L2947,2)</f>
        <v>71.67</v>
      </c>
      <c r="Q2947" s="11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7</v>
      </c>
      <c r="P2948">
        <f t="shared" si="185"/>
        <v>53.75</v>
      </c>
      <c r="Q2948" s="11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11</v>
      </c>
      <c r="P2949">
        <f t="shared" si="185"/>
        <v>30.71</v>
      </c>
      <c r="Q2949" s="11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4</v>
      </c>
      <c r="P2950">
        <f t="shared" si="185"/>
        <v>26.75</v>
      </c>
      <c r="Q2950" s="11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1</v>
      </c>
      <c r="P2951">
        <f t="shared" si="185"/>
        <v>30.29</v>
      </c>
      <c r="Q2951" s="11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7</v>
      </c>
      <c r="P2953">
        <f t="shared" si="185"/>
        <v>16.309999999999999</v>
      </c>
      <c r="Q2953" s="11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21</v>
      </c>
      <c r="P2954">
        <f t="shared" si="185"/>
        <v>35.17</v>
      </c>
      <c r="Q2954" s="11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3</v>
      </c>
      <c r="P2955">
        <f t="shared" si="185"/>
        <v>26.38</v>
      </c>
      <c r="Q2955" s="11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2</v>
      </c>
      <c r="P2956">
        <f t="shared" si="185"/>
        <v>35</v>
      </c>
      <c r="Q2956" s="11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103</v>
      </c>
      <c r="P2957">
        <f t="shared" si="185"/>
        <v>52.5</v>
      </c>
      <c r="Q2957" s="11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</v>
      </c>
      <c r="P2958">
        <f t="shared" si="185"/>
        <v>15.77</v>
      </c>
      <c r="Q2958" s="11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0</v>
      </c>
      <c r="P2959">
        <f t="shared" si="185"/>
        <v>68.33</v>
      </c>
      <c r="Q2959" s="11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41</v>
      </c>
      <c r="P2960">
        <f t="shared" si="185"/>
        <v>68.33</v>
      </c>
      <c r="Q2960" s="11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11</v>
      </c>
      <c r="P2961">
        <f t="shared" si="185"/>
        <v>29.29</v>
      </c>
      <c r="Q2961" s="11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21</v>
      </c>
      <c r="P2962">
        <f t="shared" si="185"/>
        <v>51.25</v>
      </c>
      <c r="Q2962" s="11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13</v>
      </c>
      <c r="P2963">
        <f t="shared" si="185"/>
        <v>20.5</v>
      </c>
      <c r="Q2963" s="11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7</v>
      </c>
      <c r="P2964">
        <f t="shared" si="185"/>
        <v>25.5</v>
      </c>
      <c r="Q2964" s="11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17</v>
      </c>
      <c r="P2965">
        <f t="shared" si="185"/>
        <v>40.78</v>
      </c>
      <c r="Q2965" s="11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2</v>
      </c>
      <c r="P2966">
        <f t="shared" si="185"/>
        <v>16.829999999999998</v>
      </c>
      <c r="Q2966" s="11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1</v>
      </c>
      <c r="P2967">
        <f t="shared" si="185"/>
        <v>202</v>
      </c>
      <c r="Q2967" s="11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101</v>
      </c>
      <c r="P2968">
        <f t="shared" si="185"/>
        <v>22.33</v>
      </c>
      <c r="Q2968" s="11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</v>
      </c>
      <c r="P2969">
        <f t="shared" si="185"/>
        <v>18.27</v>
      </c>
      <c r="Q2969" s="11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20</v>
      </c>
      <c r="P2970">
        <f t="shared" si="185"/>
        <v>100.5</v>
      </c>
      <c r="Q2970" s="11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3</v>
      </c>
      <c r="P2971">
        <f t="shared" si="185"/>
        <v>100</v>
      </c>
      <c r="Q2971" s="11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10</v>
      </c>
      <c r="P2972">
        <f t="shared" si="185"/>
        <v>200</v>
      </c>
      <c r="Q2972" s="11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100</v>
      </c>
      <c r="P2973">
        <f t="shared" si="185"/>
        <v>40</v>
      </c>
      <c r="Q2973" s="11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0</v>
      </c>
      <c r="P2974">
        <f t="shared" si="185"/>
        <v>40</v>
      </c>
      <c r="Q2974" s="11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3</v>
      </c>
      <c r="P2975">
        <f t="shared" si="185"/>
        <v>100</v>
      </c>
      <c r="Q2975" s="11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100</v>
      </c>
      <c r="P2976">
        <f t="shared" si="185"/>
        <v>200</v>
      </c>
      <c r="Q2976" s="11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</v>
      </c>
      <c r="P2977">
        <f t="shared" si="185"/>
        <v>22.22</v>
      </c>
      <c r="Q2977" s="11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3</v>
      </c>
      <c r="P2979">
        <f t="shared" si="185"/>
        <v>199</v>
      </c>
      <c r="Q2979" s="11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5</v>
      </c>
      <c r="P2980">
        <f t="shared" si="185"/>
        <v>32.67</v>
      </c>
      <c r="Q2980" s="11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2</v>
      </c>
      <c r="P2981">
        <f t="shared" si="185"/>
        <v>19.600000000000001</v>
      </c>
      <c r="Q2981" s="11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130</v>
      </c>
      <c r="P2982">
        <f t="shared" si="185"/>
        <v>27.86</v>
      </c>
      <c r="Q2982" s="11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3</v>
      </c>
      <c r="P2983">
        <f t="shared" si="185"/>
        <v>16.25</v>
      </c>
      <c r="Q2983" s="11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1</v>
      </c>
      <c r="P2984">
        <f t="shared" si="185"/>
        <v>39</v>
      </c>
      <c r="Q2984" s="11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2</v>
      </c>
      <c r="P2985">
        <f t="shared" si="185"/>
        <v>19.399999999999999</v>
      </c>
      <c r="Q2985" s="11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95</v>
      </c>
      <c r="P2986">
        <f t="shared" si="185"/>
        <v>47.5</v>
      </c>
      <c r="Q2986" s="11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3</v>
      </c>
      <c r="P2987">
        <f t="shared" si="185"/>
        <v>47.5</v>
      </c>
      <c r="Q2987" s="11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1</v>
      </c>
      <c r="P2988">
        <f t="shared" si="185"/>
        <v>23.63</v>
      </c>
      <c r="Q2988" s="11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4</v>
      </c>
      <c r="P2989">
        <f t="shared" si="185"/>
        <v>23.5</v>
      </c>
      <c r="Q2989" s="11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0</v>
      </c>
      <c r="P2990">
        <f t="shared" si="185"/>
        <v>12.47</v>
      </c>
      <c r="Q2990" s="11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3</v>
      </c>
      <c r="P2992">
        <f t="shared" si="185"/>
        <v>46.25</v>
      </c>
      <c r="Q2992" s="11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40</v>
      </c>
      <c r="P2993">
        <f t="shared" si="185"/>
        <v>61.67</v>
      </c>
      <c r="Q2993" s="11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7</v>
      </c>
      <c r="P2994">
        <f t="shared" si="185"/>
        <v>25.71</v>
      </c>
      <c r="Q2994" s="11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120</v>
      </c>
      <c r="P2995">
        <f t="shared" si="185"/>
        <v>30</v>
      </c>
      <c r="Q2995" s="11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3</v>
      </c>
      <c r="P2996">
        <f t="shared" si="185"/>
        <v>22.5</v>
      </c>
      <c r="Q2996" s="11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180</v>
      </c>
      <c r="P2997">
        <f t="shared" si="185"/>
        <v>30</v>
      </c>
      <c r="Q2997" s="11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0</v>
      </c>
      <c r="P2998">
        <f t="shared" si="185"/>
        <v>12</v>
      </c>
      <c r="Q2998" s="11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18</v>
      </c>
      <c r="P2999">
        <f t="shared" si="185"/>
        <v>17.850000000000001</v>
      </c>
      <c r="Q2999" s="11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4</v>
      </c>
      <c r="P3000">
        <f t="shared" si="185"/>
        <v>59.33</v>
      </c>
      <c r="Q3000" s="11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1</v>
      </c>
      <c r="P3001">
        <f t="shared" si="185"/>
        <v>59</v>
      </c>
      <c r="Q3001" s="11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0</v>
      </c>
      <c r="P3003">
        <f t="shared" si="185"/>
        <v>35</v>
      </c>
      <c r="Q3003" s="11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12</v>
      </c>
      <c r="P3004">
        <f t="shared" si="185"/>
        <v>87.5</v>
      </c>
      <c r="Q3004" s="11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2</v>
      </c>
      <c r="P3005">
        <f t="shared" si="185"/>
        <v>24.71</v>
      </c>
      <c r="Q3005" s="11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0</v>
      </c>
      <c r="P3006">
        <f t="shared" si="185"/>
        <v>34</v>
      </c>
      <c r="Q3006" s="11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34</v>
      </c>
      <c r="P3007">
        <f t="shared" si="185"/>
        <v>42.5</v>
      </c>
      <c r="Q3007" s="11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11</v>
      </c>
      <c r="P3008">
        <f t="shared" si="185"/>
        <v>28.33</v>
      </c>
      <c r="Q3008" s="11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20</v>
      </c>
      <c r="P3009">
        <f t="shared" si="185"/>
        <v>42.5</v>
      </c>
      <c r="Q3009" s="11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41</v>
      </c>
      <c r="P3010">
        <f t="shared" si="185"/>
        <v>34</v>
      </c>
      <c r="Q3010" s="11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ROUND(E3012/D3012*100,0)</f>
        <v>17</v>
      </c>
      <c r="P3011">
        <f t="shared" ref="P3011:P3074" si="189">ROUND(E3011/L3011,2)</f>
        <v>23.57</v>
      </c>
      <c r="Q3011" s="11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21</v>
      </c>
      <c r="P3012">
        <f t="shared" si="189"/>
        <v>27.5</v>
      </c>
      <c r="Q3012" s="11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3</v>
      </c>
      <c r="P3013">
        <f t="shared" si="189"/>
        <v>23.14</v>
      </c>
      <c r="Q3013" s="11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0</v>
      </c>
      <c r="P3015">
        <f t="shared" si="189"/>
        <v>32</v>
      </c>
      <c r="Q3015" s="11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155</v>
      </c>
      <c r="P3016">
        <f t="shared" si="189"/>
        <v>39</v>
      </c>
      <c r="Q3016" s="11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</v>
      </c>
      <c r="P3017">
        <f t="shared" si="189"/>
        <v>51.67</v>
      </c>
      <c r="Q3017" s="11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100</v>
      </c>
      <c r="P3018">
        <f t="shared" si="189"/>
        <v>11.77</v>
      </c>
      <c r="Q3018" s="11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15</v>
      </c>
      <c r="P3019">
        <f t="shared" si="189"/>
        <v>21.86</v>
      </c>
      <c r="Q3019" s="11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0</v>
      </c>
      <c r="P3020">
        <f t="shared" si="189"/>
        <v>38.25</v>
      </c>
      <c r="Q3020" s="11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2</v>
      </c>
      <c r="P3022">
        <f t="shared" si="189"/>
        <v>50.33</v>
      </c>
      <c r="Q3022" s="11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4</v>
      </c>
      <c r="P3024">
        <f t="shared" si="189"/>
        <v>50.33</v>
      </c>
      <c r="Q3024" s="11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38</v>
      </c>
      <c r="P3025">
        <f t="shared" si="189"/>
        <v>37.75</v>
      </c>
      <c r="Q3025" s="11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</v>
      </c>
      <c r="P3026">
        <f t="shared" si="189"/>
        <v>11.62</v>
      </c>
      <c r="Q3026" s="11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2</v>
      </c>
      <c r="P3027">
        <f t="shared" si="189"/>
        <v>30</v>
      </c>
      <c r="Q3027" s="11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8</v>
      </c>
      <c r="P3028">
        <f t="shared" si="189"/>
        <v>50</v>
      </c>
      <c r="Q3028" s="11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3</v>
      </c>
      <c r="P3029">
        <f t="shared" si="189"/>
        <v>50</v>
      </c>
      <c r="Q3029" s="11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21</v>
      </c>
      <c r="P3030">
        <f t="shared" si="189"/>
        <v>75</v>
      </c>
      <c r="Q3030" s="11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0</v>
      </c>
      <c r="P3031">
        <f t="shared" si="189"/>
        <v>37.5</v>
      </c>
      <c r="Q3031" s="11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5</v>
      </c>
      <c r="P3032">
        <f t="shared" si="189"/>
        <v>13.55</v>
      </c>
      <c r="Q3032" s="11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3</v>
      </c>
      <c r="P3033">
        <f t="shared" si="189"/>
        <v>24.33</v>
      </c>
      <c r="Q3033" s="11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2</v>
      </c>
      <c r="P3034">
        <f t="shared" si="189"/>
        <v>48.33</v>
      </c>
      <c r="Q3034" s="11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8</v>
      </c>
      <c r="P3035">
        <f t="shared" si="189"/>
        <v>72.5</v>
      </c>
      <c r="Q3035" s="11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0</v>
      </c>
      <c r="P3036">
        <f t="shared" si="189"/>
        <v>20.71</v>
      </c>
      <c r="Q3036" s="11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18</v>
      </c>
      <c r="P3037">
        <f t="shared" si="189"/>
        <v>142</v>
      </c>
      <c r="Q3037" s="11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14</v>
      </c>
      <c r="P3038">
        <f t="shared" si="189"/>
        <v>28.2</v>
      </c>
      <c r="Q3038" s="11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0</v>
      </c>
      <c r="P3039">
        <f t="shared" si="189"/>
        <v>20.14</v>
      </c>
      <c r="Q3039" s="11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1</v>
      </c>
      <c r="P3040">
        <f t="shared" si="189"/>
        <v>28</v>
      </c>
      <c r="Q3040" s="11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7</v>
      </c>
      <c r="P3041">
        <f t="shared" si="189"/>
        <v>23.33</v>
      </c>
      <c r="Q3041" s="11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28</v>
      </c>
      <c r="P3042">
        <f t="shared" si="189"/>
        <v>46.67</v>
      </c>
      <c r="Q3042" s="11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27</v>
      </c>
      <c r="P3043">
        <f t="shared" si="189"/>
        <v>35</v>
      </c>
      <c r="Q3043" s="11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1</v>
      </c>
      <c r="P3045">
        <f t="shared" si="189"/>
        <v>22.83</v>
      </c>
      <c r="Q3045" s="11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5</v>
      </c>
      <c r="P3046">
        <f t="shared" si="189"/>
        <v>22.67</v>
      </c>
      <c r="Q3046" s="11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0</v>
      </c>
      <c r="P3047">
        <f t="shared" si="189"/>
        <v>27</v>
      </c>
      <c r="Q3047" s="11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5</v>
      </c>
      <c r="P3048">
        <f t="shared" si="189"/>
        <v>33.75</v>
      </c>
      <c r="Q3048" s="11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1</v>
      </c>
      <c r="P3049">
        <f t="shared" si="189"/>
        <v>45</v>
      </c>
      <c r="Q3049" s="11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4</v>
      </c>
      <c r="P3051">
        <f t="shared" si="189"/>
        <v>16.63</v>
      </c>
      <c r="Q3051" s="11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0</v>
      </c>
      <c r="P3052">
        <f t="shared" si="189"/>
        <v>44</v>
      </c>
      <c r="Q3052" s="11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3</v>
      </c>
      <c r="P3053">
        <f t="shared" si="189"/>
        <v>44</v>
      </c>
      <c r="Q3053" s="11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7</v>
      </c>
      <c r="P3054">
        <f t="shared" si="189"/>
        <v>16.38</v>
      </c>
      <c r="Q3054" s="11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15</v>
      </c>
      <c r="P3055">
        <f t="shared" si="189"/>
        <v>18.71</v>
      </c>
      <c r="Q3055" s="11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13</v>
      </c>
      <c r="P3056">
        <f t="shared" si="189"/>
        <v>32.75</v>
      </c>
      <c r="Q3056" s="11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26</v>
      </c>
      <c r="P3057">
        <f t="shared" si="189"/>
        <v>65</v>
      </c>
      <c r="Q3057" s="11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33</v>
      </c>
      <c r="P3058">
        <f t="shared" si="189"/>
        <v>13</v>
      </c>
      <c r="Q3058" s="11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65</v>
      </c>
      <c r="P3059">
        <f t="shared" si="189"/>
        <v>26</v>
      </c>
      <c r="Q3059" s="11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9</v>
      </c>
      <c r="P3060">
        <f t="shared" si="189"/>
        <v>14.44</v>
      </c>
      <c r="Q3060" s="11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129</v>
      </c>
      <c r="P3061">
        <f t="shared" si="189"/>
        <v>32.5</v>
      </c>
      <c r="Q3061" s="11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13</v>
      </c>
      <c r="P3062">
        <f t="shared" si="189"/>
        <v>43</v>
      </c>
      <c r="Q3062" s="11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0</v>
      </c>
      <c r="P3063">
        <f t="shared" si="189"/>
        <v>10.67</v>
      </c>
      <c r="Q3063" s="11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1</v>
      </c>
      <c r="P3064">
        <f t="shared" si="189"/>
        <v>12.8</v>
      </c>
      <c r="Q3064" s="11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0</v>
      </c>
      <c r="P3065">
        <f t="shared" si="189"/>
        <v>25.2</v>
      </c>
      <c r="Q3065" s="11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6</v>
      </c>
      <c r="P3066">
        <f t="shared" si="189"/>
        <v>42</v>
      </c>
      <c r="Q3066" s="11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5</v>
      </c>
      <c r="P3067">
        <f t="shared" si="189"/>
        <v>42</v>
      </c>
      <c r="Q3067" s="11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4</v>
      </c>
      <c r="P3068">
        <f t="shared" si="189"/>
        <v>62.5</v>
      </c>
      <c r="Q3068" s="11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0</v>
      </c>
      <c r="P3069">
        <f t="shared" si="189"/>
        <v>31.25</v>
      </c>
      <c r="Q3069" s="11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5</v>
      </c>
      <c r="P3070">
        <f t="shared" si="189"/>
        <v>31.25</v>
      </c>
      <c r="Q3070" s="11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1</v>
      </c>
      <c r="P3071">
        <f t="shared" si="189"/>
        <v>41.67</v>
      </c>
      <c r="Q3071" s="11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ROUND(E3076/D3076*100,0)</f>
        <v>0</v>
      </c>
      <c r="P3075">
        <f t="shared" ref="P3075:P3138" si="193">ROUND(E3075/L3075,2)</f>
        <v>62.5</v>
      </c>
      <c r="Q3075" s="11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124</v>
      </c>
      <c r="P3076">
        <f t="shared" si="193"/>
        <v>41.33</v>
      </c>
      <c r="Q3076" s="11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0</v>
      </c>
      <c r="P3077">
        <f t="shared" si="193"/>
        <v>8.86</v>
      </c>
      <c r="Q3077" s="11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22</v>
      </c>
      <c r="P3078">
        <f t="shared" si="193"/>
        <v>20.5</v>
      </c>
      <c r="Q3078" s="11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6</v>
      </c>
      <c r="P3079">
        <f t="shared" si="193"/>
        <v>24.6</v>
      </c>
      <c r="Q3079" s="11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48</v>
      </c>
      <c r="P3080">
        <f t="shared" si="193"/>
        <v>60</v>
      </c>
      <c r="Q3080" s="11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29</v>
      </c>
      <c r="P3081">
        <f t="shared" si="193"/>
        <v>30</v>
      </c>
      <c r="Q3081" s="11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0</v>
      </c>
      <c r="P3082">
        <f t="shared" si="193"/>
        <v>60</v>
      </c>
      <c r="Q3082" s="11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171</v>
      </c>
      <c r="P3083">
        <f t="shared" si="193"/>
        <v>60</v>
      </c>
      <c r="Q3083" s="11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0</v>
      </c>
      <c r="P3084">
        <f t="shared" si="193"/>
        <v>8.57</v>
      </c>
      <c r="Q3084" s="11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1</v>
      </c>
      <c r="P3086">
        <f t="shared" si="193"/>
        <v>19.670000000000002</v>
      </c>
      <c r="Q3086" s="11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12</v>
      </c>
      <c r="P3087">
        <f t="shared" si="193"/>
        <v>13.11</v>
      </c>
      <c r="Q3087" s="11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58</v>
      </c>
      <c r="P3088">
        <f t="shared" si="193"/>
        <v>19.329999999999998</v>
      </c>
      <c r="Q3088" s="11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3</v>
      </c>
      <c r="P3089">
        <f t="shared" si="193"/>
        <v>58</v>
      </c>
      <c r="Q3089" s="11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1</v>
      </c>
      <c r="P3090">
        <f t="shared" si="193"/>
        <v>29</v>
      </c>
      <c r="Q3090" s="11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23</v>
      </c>
      <c r="P3091">
        <f t="shared" si="193"/>
        <v>38.33</v>
      </c>
      <c r="Q3091" s="11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10</v>
      </c>
      <c r="P3092">
        <f t="shared" si="193"/>
        <v>16.43</v>
      </c>
      <c r="Q3092" s="11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1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3</v>
      </c>
      <c r="P3095">
        <f t="shared" si="193"/>
        <v>12.67</v>
      </c>
      <c r="Q3095" s="11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11</v>
      </c>
      <c r="P3097">
        <f t="shared" si="193"/>
        <v>15.71</v>
      </c>
      <c r="Q3097" s="11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</v>
      </c>
      <c r="P3098">
        <f t="shared" si="193"/>
        <v>55</v>
      </c>
      <c r="Q3098" s="11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0</v>
      </c>
      <c r="P3099">
        <f t="shared" si="193"/>
        <v>55</v>
      </c>
      <c r="Q3099" s="11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2</v>
      </c>
      <c r="P3100">
        <f t="shared" si="193"/>
        <v>36.67</v>
      </c>
      <c r="Q3100" s="11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22</v>
      </c>
      <c r="P3102">
        <f t="shared" si="193"/>
        <v>27.5</v>
      </c>
      <c r="Q3102" s="11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</v>
      </c>
      <c r="P3103">
        <f t="shared" si="193"/>
        <v>55</v>
      </c>
      <c r="Q3103" s="11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1</v>
      </c>
      <c r="P3104">
        <f t="shared" si="193"/>
        <v>36.33</v>
      </c>
      <c r="Q3104" s="11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4</v>
      </c>
      <c r="P3106">
        <f t="shared" si="193"/>
        <v>15.43</v>
      </c>
      <c r="Q3106" s="11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0</v>
      </c>
      <c r="P3107">
        <f t="shared" si="193"/>
        <v>26.75</v>
      </c>
      <c r="Q3107" s="11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1</v>
      </c>
      <c r="P3108">
        <f t="shared" si="193"/>
        <v>53</v>
      </c>
      <c r="Q3108" s="11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0</v>
      </c>
      <c r="P3110">
        <f t="shared" si="193"/>
        <v>35.33</v>
      </c>
      <c r="Q3110" s="11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424</v>
      </c>
      <c r="P3111">
        <f t="shared" si="193"/>
        <v>26.5</v>
      </c>
      <c r="Q3111" s="11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1</v>
      </c>
      <c r="P3112">
        <f t="shared" si="193"/>
        <v>21.2</v>
      </c>
      <c r="Q3112" s="11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0</v>
      </c>
      <c r="P3113">
        <f t="shared" si="193"/>
        <v>17.670000000000002</v>
      </c>
      <c r="Q3113" s="11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2</v>
      </c>
      <c r="P3115">
        <f t="shared" si="193"/>
        <v>6.18</v>
      </c>
      <c r="Q3115" s="11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11</v>
      </c>
      <c r="P3116">
        <f t="shared" si="193"/>
        <v>17.5</v>
      </c>
      <c r="Q3116" s="11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0</v>
      </c>
      <c r="P3117">
        <f t="shared" si="193"/>
        <v>52.5</v>
      </c>
      <c r="Q3117" s="11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1</v>
      </c>
      <c r="P3118">
        <f t="shared" si="193"/>
        <v>52.5</v>
      </c>
      <c r="Q3118" s="11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2</v>
      </c>
      <c r="P3119">
        <f t="shared" si="193"/>
        <v>52.5</v>
      </c>
      <c r="Q3119" s="11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1</v>
      </c>
      <c r="P3120">
        <f t="shared" si="193"/>
        <v>34.67</v>
      </c>
      <c r="Q3120" s="11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144</v>
      </c>
      <c r="P3122">
        <f t="shared" si="193"/>
        <v>12.75</v>
      </c>
      <c r="Q3122" s="11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2</v>
      </c>
      <c r="P3123">
        <f t="shared" si="193"/>
        <v>50.5</v>
      </c>
      <c r="Q3123" s="11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13</v>
      </c>
      <c r="P3124">
        <f t="shared" si="193"/>
        <v>50.5</v>
      </c>
      <c r="Q3124" s="11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3</v>
      </c>
      <c r="P3125">
        <f t="shared" si="193"/>
        <v>14.43</v>
      </c>
      <c r="Q3125" s="11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2</v>
      </c>
      <c r="P3126">
        <f t="shared" si="193"/>
        <v>50.5</v>
      </c>
      <c r="Q3126" s="11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100</v>
      </c>
      <c r="Q3128" s="11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3</v>
      </c>
      <c r="P3129">
        <f t="shared" si="193"/>
        <v>100</v>
      </c>
      <c r="Q3129" s="11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0</v>
      </c>
      <c r="P3130">
        <f t="shared" si="193"/>
        <v>10</v>
      </c>
      <c r="Q3130" s="11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4</v>
      </c>
      <c r="P3132">
        <f t="shared" si="193"/>
        <v>50</v>
      </c>
      <c r="Q3132" s="11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0</v>
      </c>
      <c r="P3133">
        <f t="shared" si="193"/>
        <v>33.33</v>
      </c>
      <c r="Q3133" s="11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5</v>
      </c>
      <c r="P3134">
        <f t="shared" si="193"/>
        <v>100</v>
      </c>
      <c r="Q3134" s="11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0</v>
      </c>
      <c r="P3135">
        <f t="shared" si="193"/>
        <v>100</v>
      </c>
      <c r="Q3135" s="11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8</v>
      </c>
      <c r="P3136">
        <f t="shared" si="193"/>
        <v>100</v>
      </c>
      <c r="Q3136" s="11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4</v>
      </c>
      <c r="P3137">
        <f t="shared" si="193"/>
        <v>100</v>
      </c>
      <c r="Q3137" s="11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3</v>
      </c>
      <c r="P3138">
        <f t="shared" si="193"/>
        <v>100</v>
      </c>
      <c r="Q3138" s="11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ROUND(E3140/D3140*100,0)</f>
        <v>0</v>
      </c>
      <c r="P3139">
        <f t="shared" ref="P3139:P3202" si="197">ROUND(E3139/L3139,2)</f>
        <v>100</v>
      </c>
      <c r="Q3139" s="11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1</v>
      </c>
      <c r="P3140">
        <f t="shared" si="197"/>
        <v>50</v>
      </c>
      <c r="Q3140" s="11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2</v>
      </c>
      <c r="P3141">
        <f t="shared" si="197"/>
        <v>100</v>
      </c>
      <c r="Q3141" s="11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1</v>
      </c>
      <c r="P3142">
        <f t="shared" si="197"/>
        <v>25</v>
      </c>
      <c r="Q3142" s="11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100</v>
      </c>
      <c r="P3143">
        <f t="shared" si="197"/>
        <v>100</v>
      </c>
      <c r="Q3143" s="11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20</v>
      </c>
      <c r="P3144">
        <f t="shared" si="197"/>
        <v>20</v>
      </c>
      <c r="Q3144" s="11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10</v>
      </c>
      <c r="P3145">
        <f t="shared" si="197"/>
        <v>100</v>
      </c>
      <c r="Q3145" s="11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2</v>
      </c>
      <c r="P3146">
        <f t="shared" si="197"/>
        <v>100</v>
      </c>
      <c r="Q3146" s="11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5</v>
      </c>
      <c r="P3147">
        <f t="shared" si="197"/>
        <v>25</v>
      </c>
      <c r="Q3147" s="11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20</v>
      </c>
      <c r="P3148">
        <f t="shared" si="197"/>
        <v>100</v>
      </c>
      <c r="Q3148" s="11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17</v>
      </c>
      <c r="P3149">
        <f t="shared" si="197"/>
        <v>100</v>
      </c>
      <c r="Q3149" s="11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10</v>
      </c>
      <c r="P3150">
        <f t="shared" si="197"/>
        <v>33.33</v>
      </c>
      <c r="Q3150" s="11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</v>
      </c>
      <c r="P3151">
        <f t="shared" si="197"/>
        <v>16.670000000000002</v>
      </c>
      <c r="Q3151" s="11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2</v>
      </c>
      <c r="P3153">
        <f t="shared" si="197"/>
        <v>10.56</v>
      </c>
      <c r="Q3153" s="11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6</v>
      </c>
      <c r="P3154">
        <f t="shared" si="197"/>
        <v>15.83</v>
      </c>
      <c r="Q3154" s="11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3</v>
      </c>
      <c r="P3155">
        <f t="shared" si="197"/>
        <v>9.5</v>
      </c>
      <c r="Q3155" s="11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4</v>
      </c>
      <c r="P3156">
        <f t="shared" si="197"/>
        <v>23.75</v>
      </c>
      <c r="Q3156" s="11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3</v>
      </c>
      <c r="P3157">
        <f t="shared" si="197"/>
        <v>23.5</v>
      </c>
      <c r="Q3157" s="11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9</v>
      </c>
      <c r="P3158">
        <f t="shared" si="197"/>
        <v>15.67</v>
      </c>
      <c r="Q3158" s="11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1</v>
      </c>
      <c r="P3159">
        <f t="shared" si="197"/>
        <v>31</v>
      </c>
      <c r="Q3159" s="11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0</v>
      </c>
      <c r="P3160">
        <f t="shared" si="197"/>
        <v>15.33</v>
      </c>
      <c r="Q3160" s="11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1</v>
      </c>
      <c r="P3162">
        <f t="shared" si="197"/>
        <v>90</v>
      </c>
      <c r="Q3162" s="11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5</v>
      </c>
      <c r="P3163">
        <f t="shared" si="197"/>
        <v>22.5</v>
      </c>
      <c r="Q3163" s="11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0</v>
      </c>
      <c r="P3164">
        <f t="shared" si="197"/>
        <v>18</v>
      </c>
      <c r="Q3164" s="11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1</v>
      </c>
      <c r="P3165">
        <f t="shared" si="197"/>
        <v>30</v>
      </c>
      <c r="Q3165" s="11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0</v>
      </c>
      <c r="P3166">
        <f t="shared" si="197"/>
        <v>18</v>
      </c>
      <c r="Q3166" s="11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2</v>
      </c>
      <c r="P3167">
        <f t="shared" si="197"/>
        <v>30</v>
      </c>
      <c r="Q3167" s="11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0</v>
      </c>
      <c r="P3168">
        <f t="shared" si="197"/>
        <v>30</v>
      </c>
      <c r="Q3168" s="11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29</v>
      </c>
      <c r="P3169">
        <f t="shared" si="197"/>
        <v>17.2</v>
      </c>
      <c r="Q3169" s="11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1</v>
      </c>
      <c r="P3170">
        <f t="shared" si="197"/>
        <v>14.33</v>
      </c>
      <c r="Q3170" s="11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5</v>
      </c>
      <c r="P3171">
        <f t="shared" si="197"/>
        <v>42.5</v>
      </c>
      <c r="Q3171" s="11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0</v>
      </c>
      <c r="P3172">
        <f t="shared" si="197"/>
        <v>21.25</v>
      </c>
      <c r="Q3172" s="11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1</v>
      </c>
      <c r="P3174">
        <f t="shared" si="197"/>
        <v>21.25</v>
      </c>
      <c r="Q3174" s="11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3</v>
      </c>
      <c r="P3175">
        <f t="shared" si="197"/>
        <v>5.31</v>
      </c>
      <c r="Q3175" s="11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6</v>
      </c>
      <c r="P3176">
        <f t="shared" si="197"/>
        <v>21.25</v>
      </c>
      <c r="Q3176" s="11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8</v>
      </c>
      <c r="P3177">
        <f t="shared" si="197"/>
        <v>12.14</v>
      </c>
      <c r="Q3177" s="11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3</v>
      </c>
      <c r="P3178">
        <f t="shared" si="197"/>
        <v>10.38</v>
      </c>
      <c r="Q3178" s="11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1</v>
      </c>
      <c r="P3179">
        <f t="shared" si="197"/>
        <v>20.5</v>
      </c>
      <c r="Q3179" s="11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0</v>
      </c>
      <c r="P3180">
        <f t="shared" si="197"/>
        <v>16.399999999999999</v>
      </c>
      <c r="Q3180" s="11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3</v>
      </c>
      <c r="P3182">
        <f t="shared" si="197"/>
        <v>20.25</v>
      </c>
      <c r="Q3182" s="11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1</v>
      </c>
      <c r="P3183">
        <f t="shared" si="197"/>
        <v>16.2</v>
      </c>
      <c r="Q3183" s="11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8</v>
      </c>
      <c r="P3185">
        <f t="shared" si="197"/>
        <v>20</v>
      </c>
      <c r="Q3185" s="11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32</v>
      </c>
      <c r="P3186">
        <f t="shared" si="197"/>
        <v>11.43</v>
      </c>
      <c r="Q3186" s="11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11</v>
      </c>
      <c r="P3187">
        <f t="shared" si="197"/>
        <v>26.67</v>
      </c>
      <c r="Q3187" s="11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8</v>
      </c>
      <c r="P3188">
        <f t="shared" si="197"/>
        <v>40</v>
      </c>
      <c r="Q3188" s="11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1</v>
      </c>
      <c r="P3189">
        <f t="shared" si="197"/>
        <v>26</v>
      </c>
      <c r="Q3189" s="11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0</v>
      </c>
      <c r="P3192">
        <f t="shared" si="197"/>
        <v>19</v>
      </c>
      <c r="Q3192" s="11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2</v>
      </c>
      <c r="P3195">
        <f t="shared" si="197"/>
        <v>25</v>
      </c>
      <c r="Q3195" s="11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0</v>
      </c>
      <c r="P3196">
        <f t="shared" si="197"/>
        <v>25</v>
      </c>
      <c r="Q3196" s="11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3</v>
      </c>
      <c r="P3197">
        <f t="shared" si="197"/>
        <v>37.5</v>
      </c>
      <c r="Q3197" s="11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0</v>
      </c>
      <c r="P3198">
        <f t="shared" si="197"/>
        <v>37.5</v>
      </c>
      <c r="Q3198" s="11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1</v>
      </c>
      <c r="P3199">
        <f t="shared" si="197"/>
        <v>37.5</v>
      </c>
      <c r="Q3199" s="11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150</v>
      </c>
      <c r="P3200">
        <f t="shared" si="197"/>
        <v>25</v>
      </c>
      <c r="Q3200" s="11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5</v>
      </c>
      <c r="P3201">
        <f t="shared" si="197"/>
        <v>25</v>
      </c>
      <c r="Q3201" s="11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0</v>
      </c>
      <c r="P3202">
        <f t="shared" si="197"/>
        <v>18.75</v>
      </c>
      <c r="Q3202" s="11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ROUND(E3204/D3204*100,0)</f>
        <v>4</v>
      </c>
      <c r="P3203">
        <f t="shared" ref="P3203:P3266" si="201">ROUND(E3203/L3203,2)</f>
        <v>37.5</v>
      </c>
      <c r="Q3203" s="11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0</v>
      </c>
      <c r="P3204">
        <f t="shared" si="201"/>
        <v>25</v>
      </c>
      <c r="Q3204" s="11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7</v>
      </c>
      <c r="P3206">
        <f t="shared" si="201"/>
        <v>24.33</v>
      </c>
      <c r="Q3206" s="11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0</v>
      </c>
      <c r="P3208">
        <f t="shared" si="201"/>
        <v>12</v>
      </c>
      <c r="Q3208" s="11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14</v>
      </c>
      <c r="P3210">
        <f t="shared" si="201"/>
        <v>23.67</v>
      </c>
      <c r="Q3210" s="11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0</v>
      </c>
      <c r="P3211">
        <f t="shared" si="201"/>
        <v>11.67</v>
      </c>
      <c r="Q3211" s="11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3</v>
      </c>
      <c r="P3212">
        <f t="shared" si="201"/>
        <v>35</v>
      </c>
      <c r="Q3212" s="11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1</v>
      </c>
      <c r="P3213">
        <f t="shared" si="201"/>
        <v>35</v>
      </c>
      <c r="Q3213" s="11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0</v>
      </c>
      <c r="P3215">
        <f t="shared" si="201"/>
        <v>17.5</v>
      </c>
      <c r="Q3215" s="11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140</v>
      </c>
      <c r="P3216">
        <f t="shared" si="201"/>
        <v>23.33</v>
      </c>
      <c r="Q3216" s="11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35</v>
      </c>
      <c r="P3217">
        <f t="shared" si="201"/>
        <v>23.33</v>
      </c>
      <c r="Q3217" s="11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14</v>
      </c>
      <c r="P3218">
        <f t="shared" si="201"/>
        <v>17.5</v>
      </c>
      <c r="Q3218" s="11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2</v>
      </c>
      <c r="P3219">
        <f t="shared" si="201"/>
        <v>10</v>
      </c>
      <c r="Q3219" s="11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4</v>
      </c>
      <c r="P3220">
        <f t="shared" si="201"/>
        <v>11.64</v>
      </c>
      <c r="Q3220" s="11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3</v>
      </c>
      <c r="P3221">
        <f t="shared" si="201"/>
        <v>23</v>
      </c>
      <c r="Q3221" s="11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0</v>
      </c>
      <c r="P3222">
        <f t="shared" si="201"/>
        <v>8.5</v>
      </c>
      <c r="Q3222" s="11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1</v>
      </c>
      <c r="P3223">
        <f t="shared" si="201"/>
        <v>34</v>
      </c>
      <c r="Q3223" s="11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2</v>
      </c>
      <c r="P3226">
        <f t="shared" si="201"/>
        <v>32.5</v>
      </c>
      <c r="Q3226" s="11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1</v>
      </c>
      <c r="P3227">
        <f t="shared" si="201"/>
        <v>13</v>
      </c>
      <c r="Q3227" s="11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0</v>
      </c>
      <c r="P3228">
        <f t="shared" si="201"/>
        <v>8.1300000000000008</v>
      </c>
      <c r="Q3228" s="11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6500</v>
      </c>
      <c r="P3229">
        <f t="shared" si="201"/>
        <v>16.25</v>
      </c>
      <c r="Q3229" s="11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9</v>
      </c>
      <c r="P3230">
        <f t="shared" si="201"/>
        <v>21.67</v>
      </c>
      <c r="Q3230" s="11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160</v>
      </c>
      <c r="P3231">
        <f t="shared" si="201"/>
        <v>16.25</v>
      </c>
      <c r="Q3231" s="11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2</v>
      </c>
      <c r="P3232">
        <f t="shared" si="201"/>
        <v>4.92</v>
      </c>
      <c r="Q3232" s="11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0</v>
      </c>
      <c r="P3233">
        <f t="shared" si="201"/>
        <v>15.75</v>
      </c>
      <c r="Q3233" s="11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1</v>
      </c>
      <c r="P3234">
        <f t="shared" si="201"/>
        <v>12.4</v>
      </c>
      <c r="Q3234" s="11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0</v>
      </c>
      <c r="P3235">
        <f t="shared" si="201"/>
        <v>20.329999999999998</v>
      </c>
      <c r="Q3235" s="11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8</v>
      </c>
      <c r="P3237">
        <f t="shared" si="201"/>
        <v>30.5</v>
      </c>
      <c r="Q3237" s="11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0</v>
      </c>
      <c r="P3238">
        <f t="shared" si="201"/>
        <v>10.17</v>
      </c>
      <c r="Q3238" s="11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3</v>
      </c>
      <c r="P3239">
        <f t="shared" si="201"/>
        <v>30</v>
      </c>
      <c r="Q3239" s="11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9</v>
      </c>
      <c r="P3240">
        <f t="shared" si="201"/>
        <v>20</v>
      </c>
      <c r="Q3240" s="11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1</v>
      </c>
      <c r="P3242">
        <f t="shared" si="201"/>
        <v>30</v>
      </c>
      <c r="Q3242" s="11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6</v>
      </c>
      <c r="P3243">
        <f t="shared" si="201"/>
        <v>20</v>
      </c>
      <c r="Q3243" s="11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2</v>
      </c>
      <c r="P3244">
        <f t="shared" si="201"/>
        <v>15</v>
      </c>
      <c r="Q3244" s="11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1</v>
      </c>
      <c r="P3245">
        <f t="shared" si="201"/>
        <v>15</v>
      </c>
      <c r="Q3245" s="11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2</v>
      </c>
      <c r="P3246">
        <f t="shared" si="201"/>
        <v>29.5</v>
      </c>
      <c r="Q3246" s="11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1</v>
      </c>
      <c r="P3248">
        <f t="shared" si="201"/>
        <v>19</v>
      </c>
      <c r="Q3248" s="11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0</v>
      </c>
      <c r="P3250">
        <f t="shared" si="201"/>
        <v>18.670000000000002</v>
      </c>
      <c r="Q3250" s="11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1</v>
      </c>
      <c r="P3252">
        <f t="shared" si="201"/>
        <v>27.5</v>
      </c>
      <c r="Q3252" s="11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0</v>
      </c>
      <c r="P3255">
        <f t="shared" si="201"/>
        <v>27.5</v>
      </c>
      <c r="Q3255" s="11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1</v>
      </c>
      <c r="P3256">
        <f t="shared" si="201"/>
        <v>18.329999999999998</v>
      </c>
      <c r="Q3256" s="11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0</v>
      </c>
      <c r="P3257">
        <f t="shared" si="201"/>
        <v>27.5</v>
      </c>
      <c r="Q3257" s="11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6</v>
      </c>
      <c r="P3258">
        <f t="shared" si="201"/>
        <v>18.329999999999998</v>
      </c>
      <c r="Q3258" s="11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0</v>
      </c>
      <c r="P3259">
        <f t="shared" si="201"/>
        <v>18.329999999999998</v>
      </c>
      <c r="Q3259" s="11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1</v>
      </c>
      <c r="P3261">
        <f t="shared" si="201"/>
        <v>13.25</v>
      </c>
      <c r="Q3261" s="11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2</v>
      </c>
      <c r="P3262">
        <f t="shared" si="201"/>
        <v>13.25</v>
      </c>
      <c r="Q3262" s="11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0</v>
      </c>
      <c r="P3263">
        <f t="shared" si="201"/>
        <v>53</v>
      </c>
      <c r="Q3263" s="11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3</v>
      </c>
      <c r="P3266">
        <f t="shared" si="201"/>
        <v>52</v>
      </c>
      <c r="Q3266" s="11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ROUND(E3268/D3268*100,0)</f>
        <v>1</v>
      </c>
      <c r="P3267">
        <f t="shared" ref="P3267:P3330" si="205">ROUND(E3267/L3267,2)</f>
        <v>25.5</v>
      </c>
      <c r="Q3267" s="11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0</v>
      </c>
      <c r="P3268">
        <f t="shared" si="205"/>
        <v>25.5</v>
      </c>
      <c r="Q3268" s="11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1</v>
      </c>
      <c r="P3269">
        <f t="shared" si="205"/>
        <v>12.75</v>
      </c>
      <c r="Q3269" s="11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3</v>
      </c>
      <c r="P3271">
        <f t="shared" si="205"/>
        <v>17</v>
      </c>
      <c r="Q3271" s="11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1</v>
      </c>
      <c r="P3272">
        <f t="shared" si="205"/>
        <v>12.75</v>
      </c>
      <c r="Q3272" s="11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0</v>
      </c>
      <c r="P3273">
        <f t="shared" si="205"/>
        <v>25.5</v>
      </c>
      <c r="Q3273" s="11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9</v>
      </c>
      <c r="P3274">
        <f t="shared" si="205"/>
        <v>8.5</v>
      </c>
      <c r="Q3274" s="11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0</v>
      </c>
      <c r="P3275">
        <f t="shared" si="205"/>
        <v>8.5</v>
      </c>
      <c r="Q3275" s="11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5</v>
      </c>
      <c r="P3277">
        <f t="shared" si="205"/>
        <v>50</v>
      </c>
      <c r="Q3277" s="11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0</v>
      </c>
      <c r="P3278">
        <f t="shared" si="205"/>
        <v>50</v>
      </c>
      <c r="Q3278" s="11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3</v>
      </c>
      <c r="P3279">
        <f t="shared" si="205"/>
        <v>50</v>
      </c>
      <c r="Q3279" s="11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0</v>
      </c>
      <c r="P3280">
        <f t="shared" si="205"/>
        <v>16.670000000000002</v>
      </c>
      <c r="Q3280" s="11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3</v>
      </c>
      <c r="P3281">
        <f t="shared" si="205"/>
        <v>50</v>
      </c>
      <c r="Q3281" s="11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0</v>
      </c>
      <c r="P3282">
        <f t="shared" si="205"/>
        <v>50</v>
      </c>
      <c r="Q3282" s="11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1</v>
      </c>
      <c r="P3283">
        <f t="shared" si="205"/>
        <v>50</v>
      </c>
      <c r="Q3283" s="11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5</v>
      </c>
      <c r="P3285">
        <f t="shared" si="205"/>
        <v>50</v>
      </c>
      <c r="Q3285" s="11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1</v>
      </c>
      <c r="P3286">
        <f t="shared" si="205"/>
        <v>50</v>
      </c>
      <c r="Q3286" s="11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0</v>
      </c>
      <c r="P3288">
        <f t="shared" si="205"/>
        <v>25</v>
      </c>
      <c r="Q3288" s="11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2</v>
      </c>
      <c r="P3289">
        <f t="shared" si="205"/>
        <v>50</v>
      </c>
      <c r="Q3289" s="11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0</v>
      </c>
      <c r="P3290">
        <f t="shared" si="205"/>
        <v>50</v>
      </c>
      <c r="Q3290" s="11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1</v>
      </c>
      <c r="P3291">
        <f t="shared" si="205"/>
        <v>25</v>
      </c>
      <c r="Q3291" s="11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10</v>
      </c>
      <c r="P3292">
        <f t="shared" si="205"/>
        <v>50</v>
      </c>
      <c r="Q3292" s="11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0</v>
      </c>
      <c r="P3293">
        <f t="shared" si="205"/>
        <v>10</v>
      </c>
      <c r="Q3293" s="11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1</v>
      </c>
      <c r="P3297">
        <f t="shared" si="205"/>
        <v>50</v>
      </c>
      <c r="Q3297" s="11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0</v>
      </c>
      <c r="P3298">
        <f t="shared" si="205"/>
        <v>50</v>
      </c>
      <c r="Q3298" s="11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3</v>
      </c>
      <c r="P3302">
        <f t="shared" si="205"/>
        <v>50</v>
      </c>
      <c r="Q3302" s="11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1</v>
      </c>
      <c r="P3303">
        <f t="shared" si="205"/>
        <v>50</v>
      </c>
      <c r="Q3303" s="11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5</v>
      </c>
      <c r="P3304">
        <f t="shared" si="205"/>
        <v>50</v>
      </c>
      <c r="Q3304" s="11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1</v>
      </c>
      <c r="P3305">
        <f t="shared" si="205"/>
        <v>50</v>
      </c>
      <c r="Q3305" s="11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0</v>
      </c>
      <c r="P3307">
        <f t="shared" si="205"/>
        <v>50</v>
      </c>
      <c r="Q3307" s="11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5</v>
      </c>
      <c r="P3310">
        <f t="shared" si="205"/>
        <v>6.71</v>
      </c>
      <c r="Q3310" s="11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2</v>
      </c>
      <c r="P3311">
        <f t="shared" si="205"/>
        <v>9.4</v>
      </c>
      <c r="Q3311" s="11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0</v>
      </c>
      <c r="P3312">
        <f t="shared" si="205"/>
        <v>9</v>
      </c>
      <c r="Q3312" s="11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2</v>
      </c>
      <c r="P3313">
        <f t="shared" si="205"/>
        <v>22.5</v>
      </c>
      <c r="Q3313" s="11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1</v>
      </c>
      <c r="P3314">
        <f t="shared" si="205"/>
        <v>22.5</v>
      </c>
      <c r="Q3314" s="11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0</v>
      </c>
      <c r="P3315">
        <f t="shared" si="205"/>
        <v>9</v>
      </c>
      <c r="Q3315" s="11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5</v>
      </c>
      <c r="P3316">
        <f t="shared" si="205"/>
        <v>11.25</v>
      </c>
      <c r="Q3316" s="11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8</v>
      </c>
      <c r="P3317">
        <f t="shared" si="205"/>
        <v>15</v>
      </c>
      <c r="Q3317" s="11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0</v>
      </c>
      <c r="P3318">
        <f t="shared" si="205"/>
        <v>9</v>
      </c>
      <c r="Q3318" s="11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5</v>
      </c>
      <c r="P3319">
        <f t="shared" si="205"/>
        <v>15</v>
      </c>
      <c r="Q3319" s="11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0</v>
      </c>
      <c r="P3320">
        <f t="shared" si="205"/>
        <v>15</v>
      </c>
      <c r="Q3320" s="11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1</v>
      </c>
      <c r="P3321">
        <f t="shared" si="205"/>
        <v>22.5</v>
      </c>
      <c r="Q3321" s="11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2</v>
      </c>
      <c r="P3323">
        <f t="shared" si="205"/>
        <v>22.5</v>
      </c>
      <c r="Q3323" s="11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3</v>
      </c>
      <c r="P3325">
        <f t="shared" si="205"/>
        <v>11.25</v>
      </c>
      <c r="Q3325" s="11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1</v>
      </c>
      <c r="P3326">
        <f t="shared" si="205"/>
        <v>15</v>
      </c>
      <c r="Q3326" s="11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14</v>
      </c>
      <c r="P3327">
        <f t="shared" si="205"/>
        <v>22.5</v>
      </c>
      <c r="Q3327" s="11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4</v>
      </c>
      <c r="P3328">
        <f t="shared" si="205"/>
        <v>10.56</v>
      </c>
      <c r="Q3328" s="11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10.5</v>
      </c>
      <c r="Q3329" s="11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ROUND(E3332/D3332*100,0)</f>
        <v>4</v>
      </c>
      <c r="P3331">
        <f t="shared" ref="P3331:P3394" si="209">ROUND(E3331/L3331,2)</f>
        <v>6.83</v>
      </c>
      <c r="Q3331" s="11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0</v>
      </c>
      <c r="P3333">
        <f t="shared" si="209"/>
        <v>10.25</v>
      </c>
      <c r="Q3333" s="11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3</v>
      </c>
      <c r="P3334">
        <f t="shared" si="209"/>
        <v>20</v>
      </c>
      <c r="Q3334" s="11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1</v>
      </c>
      <c r="P3335">
        <f t="shared" si="209"/>
        <v>13.33</v>
      </c>
      <c r="Q3335" s="11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0</v>
      </c>
      <c r="P3340">
        <f t="shared" si="209"/>
        <v>20</v>
      </c>
      <c r="Q3340" s="11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1</v>
      </c>
      <c r="P3341">
        <f t="shared" si="209"/>
        <v>1.54</v>
      </c>
      <c r="Q3341" s="11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2</v>
      </c>
      <c r="P3342">
        <f t="shared" si="209"/>
        <v>13.33</v>
      </c>
      <c r="Q3342" s="11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0</v>
      </c>
      <c r="P3343">
        <f t="shared" si="209"/>
        <v>13.33</v>
      </c>
      <c r="Q3343" s="11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3</v>
      </c>
      <c r="P3344">
        <f t="shared" si="209"/>
        <v>13.33</v>
      </c>
      <c r="Q3344" s="11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1</v>
      </c>
      <c r="P3345">
        <f t="shared" si="209"/>
        <v>13.33</v>
      </c>
      <c r="Q3345" s="11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0</v>
      </c>
      <c r="P3346">
        <f t="shared" si="209"/>
        <v>20</v>
      </c>
      <c r="Q3346" s="11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1</v>
      </c>
      <c r="P3347">
        <f t="shared" si="209"/>
        <v>13</v>
      </c>
      <c r="Q3347" s="11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4</v>
      </c>
      <c r="P3348">
        <f t="shared" si="209"/>
        <v>9.75</v>
      </c>
      <c r="Q3348" s="11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1</v>
      </c>
      <c r="P3349">
        <f t="shared" si="209"/>
        <v>9.5</v>
      </c>
      <c r="Q3349" s="11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0</v>
      </c>
      <c r="P3350">
        <f t="shared" si="209"/>
        <v>18.5</v>
      </c>
      <c r="Q3350" s="11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1</v>
      </c>
      <c r="P3351">
        <f t="shared" si="209"/>
        <v>18</v>
      </c>
      <c r="Q3351" s="11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0</v>
      </c>
      <c r="P3352">
        <f t="shared" si="209"/>
        <v>12</v>
      </c>
      <c r="Q3352" s="11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1</v>
      </c>
      <c r="P3353">
        <f t="shared" si="209"/>
        <v>12</v>
      </c>
      <c r="Q3353" s="11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0</v>
      </c>
      <c r="P3355">
        <f t="shared" si="209"/>
        <v>8.75</v>
      </c>
      <c r="Q3355" s="11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5</v>
      </c>
      <c r="P3357">
        <f t="shared" si="209"/>
        <v>17.5</v>
      </c>
      <c r="Q3357" s="11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1</v>
      </c>
      <c r="P3358">
        <f t="shared" si="209"/>
        <v>11.67</v>
      </c>
      <c r="Q3358" s="11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0</v>
      </c>
      <c r="P3360">
        <f t="shared" si="209"/>
        <v>8.75</v>
      </c>
      <c r="Q3360" s="11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2</v>
      </c>
      <c r="P3362">
        <f t="shared" si="209"/>
        <v>8.75</v>
      </c>
      <c r="Q3362" s="11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35</v>
      </c>
      <c r="Q3363" s="11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1</v>
      </c>
      <c r="P3365">
        <f t="shared" si="209"/>
        <v>17.5</v>
      </c>
      <c r="Q3365" s="11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0</v>
      </c>
      <c r="P3367">
        <f t="shared" si="209"/>
        <v>34</v>
      </c>
      <c r="Q3367" s="11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1</v>
      </c>
      <c r="P3368">
        <f t="shared" si="209"/>
        <v>8.5</v>
      </c>
      <c r="Q3368" s="11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2</v>
      </c>
      <c r="P3370">
        <f t="shared" si="209"/>
        <v>16</v>
      </c>
      <c r="Q3370" s="11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3</v>
      </c>
      <c r="P3371">
        <f t="shared" si="209"/>
        <v>8</v>
      </c>
      <c r="Q3371" s="11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0</v>
      </c>
      <c r="P3372">
        <f t="shared" si="209"/>
        <v>10.67</v>
      </c>
      <c r="Q3372" s="11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1</v>
      </c>
      <c r="P3375">
        <f t="shared" si="209"/>
        <v>15</v>
      </c>
      <c r="Q3375" s="11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0</v>
      </c>
      <c r="P3379">
        <f t="shared" si="209"/>
        <v>30</v>
      </c>
      <c r="Q3379" s="11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1</v>
      </c>
      <c r="P3380">
        <f t="shared" si="209"/>
        <v>30</v>
      </c>
      <c r="Q3380" s="11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120</v>
      </c>
      <c r="P3381">
        <f t="shared" si="209"/>
        <v>15</v>
      </c>
      <c r="Q3381" s="11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0</v>
      </c>
      <c r="P3382">
        <f t="shared" si="209"/>
        <v>7.5</v>
      </c>
      <c r="Q3382" s="11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1</v>
      </c>
      <c r="P3384">
        <f t="shared" si="209"/>
        <v>15</v>
      </c>
      <c r="Q3384" s="11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5</v>
      </c>
      <c r="P3385">
        <f t="shared" si="209"/>
        <v>15</v>
      </c>
      <c r="Q3385" s="11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6</v>
      </c>
      <c r="P3386">
        <f t="shared" si="209"/>
        <v>30</v>
      </c>
      <c r="Q3386" s="11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0</v>
      </c>
      <c r="P3387">
        <f t="shared" si="209"/>
        <v>15</v>
      </c>
      <c r="Q3387" s="11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116</v>
      </c>
      <c r="P3388">
        <f t="shared" si="209"/>
        <v>5.8</v>
      </c>
      <c r="Q3388" s="11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0</v>
      </c>
      <c r="P3389">
        <f t="shared" si="209"/>
        <v>7.25</v>
      </c>
      <c r="Q3389" s="11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1</v>
      </c>
      <c r="P3390">
        <f t="shared" si="209"/>
        <v>29</v>
      </c>
      <c r="Q3390" s="11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0</v>
      </c>
      <c r="P3394">
        <f t="shared" si="209"/>
        <v>6.75</v>
      </c>
      <c r="Q3394" s="11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ROUND(E3396/D3396*100,0)</f>
        <v>0</v>
      </c>
      <c r="P3395">
        <f t="shared" ref="P3395:P3458" si="213">ROUND(E3395/L3395,2)</f>
        <v>13.01</v>
      </c>
      <c r="Q3395" s="11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1</v>
      </c>
      <c r="P3400">
        <f t="shared" si="213"/>
        <v>13</v>
      </c>
      <c r="Q3400" s="11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0</v>
      </c>
      <c r="P3401">
        <f t="shared" si="213"/>
        <v>13</v>
      </c>
      <c r="Q3401" s="11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2</v>
      </c>
      <c r="P3402">
        <f t="shared" si="213"/>
        <v>13</v>
      </c>
      <c r="Q3402" s="11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0</v>
      </c>
      <c r="P3403">
        <f t="shared" si="213"/>
        <v>13</v>
      </c>
      <c r="Q3403" s="11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0</v>
      </c>
      <c r="P3407">
        <f t="shared" si="213"/>
        <v>13</v>
      </c>
      <c r="Q3407" s="11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1</v>
      </c>
      <c r="P3409">
        <f t="shared" si="213"/>
        <v>12.5</v>
      </c>
      <c r="Q3409" s="11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0</v>
      </c>
      <c r="P3410">
        <f t="shared" si="213"/>
        <v>25</v>
      </c>
      <c r="Q3410" s="11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13</v>
      </c>
      <c r="P3411">
        <f t="shared" si="213"/>
        <v>25</v>
      </c>
      <c r="Q3411" s="11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</v>
      </c>
      <c r="P3412">
        <f t="shared" si="213"/>
        <v>12.5</v>
      </c>
      <c r="Q3412" s="11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0</v>
      </c>
      <c r="P3413">
        <f t="shared" si="213"/>
        <v>25</v>
      </c>
      <c r="Q3413" s="11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1</v>
      </c>
      <c r="P3414">
        <f t="shared" si="213"/>
        <v>25</v>
      </c>
      <c r="Q3414" s="11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2</v>
      </c>
      <c r="P3415">
        <f t="shared" si="213"/>
        <v>25</v>
      </c>
      <c r="Q3415" s="11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0</v>
      </c>
      <c r="P3416">
        <f t="shared" si="213"/>
        <v>6.25</v>
      </c>
      <c r="Q3416" s="11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5</v>
      </c>
      <c r="P3418">
        <f t="shared" si="213"/>
        <v>25</v>
      </c>
      <c r="Q3418" s="11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0</v>
      </c>
      <c r="P3419">
        <f t="shared" si="213"/>
        <v>8.33</v>
      </c>
      <c r="Q3419" s="11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1</v>
      </c>
      <c r="P3421">
        <f t="shared" si="213"/>
        <v>25</v>
      </c>
      <c r="Q3421" s="11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0</v>
      </c>
      <c r="P3425">
        <f t="shared" si="213"/>
        <v>12.5</v>
      </c>
      <c r="Q3425" s="11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3</v>
      </c>
      <c r="P3426">
        <f t="shared" si="213"/>
        <v>25</v>
      </c>
      <c r="Q3426" s="11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0</v>
      </c>
      <c r="P3427">
        <f t="shared" si="213"/>
        <v>12.5</v>
      </c>
      <c r="Q3427" s="11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1</v>
      </c>
      <c r="P3428">
        <f t="shared" si="213"/>
        <v>25</v>
      </c>
      <c r="Q3428" s="11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3</v>
      </c>
      <c r="P3430">
        <f t="shared" si="213"/>
        <v>25</v>
      </c>
      <c r="Q3430" s="11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5</v>
      </c>
      <c r="P3431">
        <f t="shared" si="213"/>
        <v>25</v>
      </c>
      <c r="Q3431" s="11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1</v>
      </c>
      <c r="P3432">
        <f t="shared" si="213"/>
        <v>25</v>
      </c>
      <c r="Q3432" s="11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0</v>
      </c>
      <c r="P3435">
        <f t="shared" si="213"/>
        <v>25</v>
      </c>
      <c r="Q3435" s="11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2</v>
      </c>
      <c r="P3437">
        <f t="shared" si="213"/>
        <v>25</v>
      </c>
      <c r="Q3437" s="11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0</v>
      </c>
      <c r="P3438">
        <f t="shared" si="213"/>
        <v>4.8</v>
      </c>
      <c r="Q3438" s="11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5</v>
      </c>
      <c r="P3439">
        <f t="shared" si="213"/>
        <v>2.67</v>
      </c>
      <c r="Q3439" s="11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1</v>
      </c>
      <c r="P3441">
        <f t="shared" si="213"/>
        <v>5.75</v>
      </c>
      <c r="Q3441" s="11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0</v>
      </c>
      <c r="P3442">
        <f t="shared" si="213"/>
        <v>22</v>
      </c>
      <c r="Q3442" s="11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1</v>
      </c>
      <c r="P3443">
        <f t="shared" si="213"/>
        <v>7.33</v>
      </c>
      <c r="Q3443" s="11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7</v>
      </c>
      <c r="Q3444" s="11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1</v>
      </c>
      <c r="P3445">
        <f t="shared" si="213"/>
        <v>10.5</v>
      </c>
      <c r="Q3445" s="11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3</v>
      </c>
      <c r="Q3446" s="11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1</v>
      </c>
      <c r="P3447">
        <f t="shared" si="213"/>
        <v>10.5</v>
      </c>
      <c r="Q3447" s="11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0</v>
      </c>
      <c r="P3449">
        <f t="shared" si="213"/>
        <v>7</v>
      </c>
      <c r="Q3449" s="11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1</v>
      </c>
      <c r="P3453">
        <f t="shared" si="213"/>
        <v>20</v>
      </c>
      <c r="Q3453" s="11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0</v>
      </c>
      <c r="P3454">
        <f t="shared" si="213"/>
        <v>20</v>
      </c>
      <c r="Q3454" s="11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1</v>
      </c>
      <c r="P3455">
        <f t="shared" si="213"/>
        <v>10</v>
      </c>
      <c r="Q3455" s="11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4</v>
      </c>
      <c r="P3457">
        <f t="shared" si="213"/>
        <v>20</v>
      </c>
      <c r="Q3457" s="11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0</v>
      </c>
      <c r="P3458">
        <f t="shared" si="213"/>
        <v>20</v>
      </c>
      <c r="Q3458" s="11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ROUND(E3460/D3460*100,0)</f>
        <v>0</v>
      </c>
      <c r="P3459">
        <f t="shared" ref="P3459:P3522" si="217">ROUND(E3459/L3459,2)</f>
        <v>20</v>
      </c>
      <c r="Q3459" s="11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13</v>
      </c>
      <c r="P3461">
        <f t="shared" si="217"/>
        <v>20</v>
      </c>
      <c r="Q3461" s="11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0</v>
      </c>
      <c r="P3462">
        <f t="shared" si="217"/>
        <v>10</v>
      </c>
      <c r="Q3462" s="11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8</v>
      </c>
      <c r="P3465">
        <f t="shared" si="217"/>
        <v>3.8</v>
      </c>
      <c r="Q3465" s="11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0</v>
      </c>
      <c r="P3466">
        <f t="shared" si="217"/>
        <v>4.75</v>
      </c>
      <c r="Q3466" s="11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2</v>
      </c>
      <c r="P3470">
        <f t="shared" si="217"/>
        <v>5.67</v>
      </c>
      <c r="Q3470" s="11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0</v>
      </c>
      <c r="P3471">
        <f t="shared" si="217"/>
        <v>5.33</v>
      </c>
      <c r="Q3471" s="11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1</v>
      </c>
      <c r="P3473">
        <f t="shared" si="217"/>
        <v>7.5</v>
      </c>
      <c r="Q3473" s="11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0</v>
      </c>
      <c r="P3474">
        <f t="shared" si="217"/>
        <v>15</v>
      </c>
      <c r="Q3474" s="11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1</v>
      </c>
      <c r="P3476">
        <f t="shared" si="217"/>
        <v>5</v>
      </c>
      <c r="Q3476" s="11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7.5</v>
      </c>
      <c r="Q3477" s="11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1</v>
      </c>
      <c r="P3478">
        <f t="shared" si="217"/>
        <v>7.5</v>
      </c>
      <c r="Q3478" s="11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0</v>
      </c>
      <c r="P3479">
        <f t="shared" si="217"/>
        <v>15</v>
      </c>
      <c r="Q3479" s="11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3</v>
      </c>
      <c r="P3480">
        <f t="shared" si="217"/>
        <v>15</v>
      </c>
      <c r="Q3480" s="11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2</v>
      </c>
      <c r="P3481">
        <f t="shared" si="217"/>
        <v>7.5</v>
      </c>
      <c r="Q3481" s="11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10</v>
      </c>
      <c r="P3484">
        <f t="shared" si="217"/>
        <v>7.5</v>
      </c>
      <c r="Q3484" s="11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0</v>
      </c>
      <c r="P3485">
        <f t="shared" si="217"/>
        <v>5</v>
      </c>
      <c r="Q3485" s="11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100</v>
      </c>
      <c r="P3488">
        <f t="shared" si="217"/>
        <v>2</v>
      </c>
      <c r="Q3488" s="11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130</v>
      </c>
      <c r="P3489">
        <f t="shared" si="217"/>
        <v>13</v>
      </c>
      <c r="Q3489" s="11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0</v>
      </c>
      <c r="P3490">
        <f t="shared" si="217"/>
        <v>3.25</v>
      </c>
      <c r="Q3490" s="11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1</v>
      </c>
      <c r="P3492">
        <f t="shared" si="217"/>
        <v>3</v>
      </c>
      <c r="Q3492" s="11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0</v>
      </c>
      <c r="P3493">
        <f t="shared" si="217"/>
        <v>4</v>
      </c>
      <c r="Q3493" s="11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1</v>
      </c>
      <c r="P3500">
        <f t="shared" si="217"/>
        <v>5.5</v>
      </c>
      <c r="Q3500" s="11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1</v>
      </c>
      <c r="P3511">
        <f t="shared" si="217"/>
        <v>10</v>
      </c>
      <c r="Q3511" s="11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0</v>
      </c>
      <c r="P3512">
        <f t="shared" si="217"/>
        <v>5</v>
      </c>
      <c r="Q3512" s="11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100</v>
      </c>
      <c r="P3515">
        <f t="shared" si="217"/>
        <v>10</v>
      </c>
      <c r="Q3515" s="11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2</v>
      </c>
      <c r="P3516">
        <f t="shared" si="217"/>
        <v>10</v>
      </c>
      <c r="Q3516" s="11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1</v>
      </c>
      <c r="P3517">
        <f t="shared" si="217"/>
        <v>10</v>
      </c>
      <c r="Q3517" s="11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0</v>
      </c>
      <c r="P3518">
        <f t="shared" si="217"/>
        <v>10</v>
      </c>
      <c r="Q3518" s="11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1</v>
      </c>
      <c r="P3519">
        <f t="shared" si="217"/>
        <v>3.33</v>
      </c>
      <c r="Q3519" s="11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0</v>
      </c>
      <c r="P3520">
        <f t="shared" si="217"/>
        <v>5</v>
      </c>
      <c r="Q3520" s="11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ROUND(E3524/D3524*100,0)</f>
        <v>0</v>
      </c>
      <c r="P3523">
        <f t="shared" ref="P3523:P3586" si="221">ROUND(E3523/L3523,2)</f>
        <v>10</v>
      </c>
      <c r="Q3523" s="11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200</v>
      </c>
      <c r="P3528">
        <f t="shared" si="221"/>
        <v>5</v>
      </c>
      <c r="Q3528" s="11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0</v>
      </c>
      <c r="P3529">
        <f t="shared" si="221"/>
        <v>10</v>
      </c>
      <c r="Q3529" s="11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1</v>
      </c>
      <c r="P3533">
        <f t="shared" si="221"/>
        <v>10</v>
      </c>
      <c r="Q3533" s="11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0</v>
      </c>
      <c r="P3534">
        <f t="shared" si="221"/>
        <v>5</v>
      </c>
      <c r="Q3534" s="11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1</v>
      </c>
      <c r="P3535">
        <f t="shared" si="221"/>
        <v>10</v>
      </c>
      <c r="Q3535" s="11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5</v>
      </c>
      <c r="P3536">
        <f t="shared" si="221"/>
        <v>10</v>
      </c>
      <c r="Q3536" s="11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10</v>
      </c>
      <c r="Q3537" s="11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1</v>
      </c>
      <c r="P3539">
        <f t="shared" si="221"/>
        <v>10</v>
      </c>
      <c r="Q3539" s="11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0</v>
      </c>
      <c r="P3541">
        <f t="shared" si="221"/>
        <v>10</v>
      </c>
      <c r="Q3541" s="11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10</v>
      </c>
      <c r="P3543">
        <f t="shared" si="221"/>
        <v>10</v>
      </c>
      <c r="Q3543" s="11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2</v>
      </c>
      <c r="P3544">
        <f t="shared" si="221"/>
        <v>10</v>
      </c>
      <c r="Q3544" s="11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0</v>
      </c>
      <c r="P3546">
        <f t="shared" si="221"/>
        <v>10</v>
      </c>
      <c r="Q3546" s="11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1</v>
      </c>
      <c r="P3550">
        <f t="shared" si="221"/>
        <v>10</v>
      </c>
      <c r="Q3550" s="11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1"/>
        <v>10</v>
      </c>
      <c r="Q3551" s="11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2</v>
      </c>
      <c r="P3556">
        <f t="shared" si="221"/>
        <v>2</v>
      </c>
      <c r="Q3556" s="11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1</v>
      </c>
      <c r="P3557">
        <f t="shared" si="221"/>
        <v>2</v>
      </c>
      <c r="Q3557" s="11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0</v>
      </c>
      <c r="P3558">
        <f t="shared" si="221"/>
        <v>1</v>
      </c>
      <c r="Q3558" s="11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1</v>
      </c>
      <c r="P3563">
        <f t="shared" si="221"/>
        <v>3</v>
      </c>
      <c r="Q3563" s="11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1</v>
      </c>
      <c r="P3569">
        <f t="shared" si="221"/>
        <v>3</v>
      </c>
      <c r="Q3569" s="11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0</v>
      </c>
      <c r="P3570">
        <f t="shared" si="221"/>
        <v>3</v>
      </c>
      <c r="Q3570" s="11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1</v>
      </c>
      <c r="P3573">
        <f t="shared" si="221"/>
        <v>5</v>
      </c>
      <c r="Q3573" s="11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0</v>
      </c>
      <c r="P3574">
        <f t="shared" si="221"/>
        <v>5</v>
      </c>
      <c r="Q3574" s="11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1</v>
      </c>
      <c r="P3576">
        <f t="shared" si="221"/>
        <v>5</v>
      </c>
      <c r="Q3576" s="11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1</v>
      </c>
      <c r="P3580">
        <f t="shared" si="221"/>
        <v>5</v>
      </c>
      <c r="Q3580" s="11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0</v>
      </c>
      <c r="P3581">
        <f t="shared" si="221"/>
        <v>5</v>
      </c>
      <c r="Q3581" s="11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1</v>
      </c>
      <c r="P3583">
        <f t="shared" si="221"/>
        <v>5</v>
      </c>
      <c r="Q3583" s="11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0</v>
      </c>
      <c r="P3584">
        <f t="shared" si="221"/>
        <v>5</v>
      </c>
      <c r="Q3584" s="11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ROUND(E3588/D3588*100,0)</f>
        <v>1</v>
      </c>
      <c r="P3587">
        <f t="shared" ref="P3587:P3650" si="225">ROUND(E3587/L3587,2)</f>
        <v>1</v>
      </c>
      <c r="Q3587" s="11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0</v>
      </c>
      <c r="P3588">
        <f t="shared" si="225"/>
        <v>1</v>
      </c>
      <c r="Q3588" s="11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1</v>
      </c>
      <c r="P3590">
        <f t="shared" si="225"/>
        <v>5</v>
      </c>
      <c r="Q3590" s="11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3</v>
      </c>
      <c r="P3607">
        <f t="shared" si="225"/>
        <v>1</v>
      </c>
      <c r="Q3607" s="11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0</v>
      </c>
      <c r="P3608">
        <f t="shared" si="225"/>
        <v>1</v>
      </c>
      <c r="Q3608" s="11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2</v>
      </c>
      <c r="P3614">
        <f t="shared" si="225"/>
        <v>3</v>
      </c>
      <c r="Q3614" s="11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0</v>
      </c>
      <c r="P3615">
        <f t="shared" si="225"/>
        <v>1.5</v>
      </c>
      <c r="Q3615" s="11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2</v>
      </c>
      <c r="P3621">
        <f t="shared" si="225"/>
        <v>1</v>
      </c>
      <c r="Q3621" s="11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1</v>
      </c>
      <c r="P3622">
        <f t="shared" si="225"/>
        <v>1</v>
      </c>
      <c r="Q3622" s="11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0</v>
      </c>
      <c r="P3623">
        <f t="shared" si="225"/>
        <v>1</v>
      </c>
      <c r="Q3623" s="11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ROUND(E3652/D3652*100,0)</f>
        <v>0</v>
      </c>
      <c r="P3651">
        <f t="shared" ref="P3651:P3714" si="229">ROUND(E3651/L3651,2)</f>
        <v>1</v>
      </c>
      <c r="Q3651" s="11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1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1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1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1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1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1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1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1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s="11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ROUND(E3716/D3716*100,0)</f>
        <v>0</v>
      </c>
      <c r="P3715" t="e">
        <f t="shared" ref="P3715:P3778" si="233">ROUND(E3715/L3715,2)</f>
        <v>#DIV/0!</v>
      </c>
      <c r="Q3715" s="11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1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1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1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1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1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1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1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1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1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1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1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1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1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1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1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1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1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1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1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1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1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1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1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1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1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1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1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1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1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1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1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1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1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1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1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1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1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1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1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1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1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1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1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1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1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1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1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1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1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1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1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1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1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1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1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1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1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1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1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1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1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1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s="11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ROUND(E3780/D3780*100,0)</f>
        <v>0</v>
      </c>
      <c r="P3779" t="e">
        <f t="shared" ref="P3779:P3842" si="237">ROUND(E3779/L3779,2)</f>
        <v>#DIV/0!</v>
      </c>
      <c r="Q3779" s="11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1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1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1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1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1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1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1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1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1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1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1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1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1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1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1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1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1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1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1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1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1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1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1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1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1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1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1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1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1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1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1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1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1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1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1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1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1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1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1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1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1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1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1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1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1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1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1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1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1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1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1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1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1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1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1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1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1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1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1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1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1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1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s="11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ROUND(E3844/D3844*100,0)</f>
        <v>0</v>
      </c>
      <c r="P3843" t="e">
        <f t="shared" ref="P3843:P3906" si="241">ROUND(E3843/L3843,2)</f>
        <v>#DIV/0!</v>
      </c>
      <c r="Q3843" s="11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1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1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1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1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1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1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1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1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1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1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1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1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1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1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1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1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1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1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1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1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1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1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1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1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1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1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1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1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1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1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1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1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1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1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1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1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1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1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1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1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1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1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1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1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1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1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1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1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1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1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1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1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1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1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1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1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1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1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1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1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1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1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s="11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ROUND(E3908/D3908*100,0)</f>
        <v>0</v>
      </c>
      <c r="P3907" t="e">
        <f t="shared" ref="P3907:P3970" si="245">ROUND(E3907/L3907,2)</f>
        <v>#DIV/0!</v>
      </c>
      <c r="Q3907" s="11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1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1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1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1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1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1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1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1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1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1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1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1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1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1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1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1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1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1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1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1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1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1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1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1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1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1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1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1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1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1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1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1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1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1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1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1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1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1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1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1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1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1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1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1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1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1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1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1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1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1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1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1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1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1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1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1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1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1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1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1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1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1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s="11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ROUND(E3972/D3972*100,0)</f>
        <v>0</v>
      </c>
      <c r="P3971" t="e">
        <f t="shared" ref="P3971:P4034" si="249">ROUND(E3971/L3971,2)</f>
        <v>#DIV/0!</v>
      </c>
      <c r="Q3971" s="11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1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1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1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1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1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1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1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1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1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1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1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1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1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1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1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1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1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1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1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1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1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1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1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1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1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1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1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1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1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1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1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1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1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1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1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1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1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1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1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1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1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1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1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1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1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1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1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1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1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1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1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1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1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1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1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1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1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1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1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1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1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1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s="11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ROUND(E4036/D4036*100,0)</f>
        <v>0</v>
      </c>
      <c r="P4035" t="e">
        <f t="shared" ref="P4035:P4098" si="253">ROUND(E4035/L4035,2)</f>
        <v>#DIV/0!</v>
      </c>
      <c r="Q4035" s="11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1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1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1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1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1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1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1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1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1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1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1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1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1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1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1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1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1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1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1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1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1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1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1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1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1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1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1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1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1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1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1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1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1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1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1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1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1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1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1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1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1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1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1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1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1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1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1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1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1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1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1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1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1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1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1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1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1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1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1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1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1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1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s="11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ROUND(E4100/D4100*100,0)</f>
        <v>0</v>
      </c>
      <c r="P4099" t="e">
        <f t="shared" ref="P4099:P4116" si="257">ROUND(E4099/L4099,2)</f>
        <v>#DIV/0!</v>
      </c>
      <c r="Q4099" s="11" t="s">
        <v>8323</v>
      </c>
      <c r="R4099" t="s">
        <v>8326</v>
      </c>
      <c r="S4099" s="17">
        <f t="shared" ref="S4099:S4116" si="258">(((J4099/60)/60)/24)+DATE(1970,1,1)</f>
        <v>42282.655543981484</v>
      </c>
      <c r="T4099" s="17">
        <f t="shared" ref="T4099:T4116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1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1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1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1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1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1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1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1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1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1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1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1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1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1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1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t="e">
        <f t="shared" si="256"/>
        <v>#DIV/0!</v>
      </c>
      <c r="P4115" t="e">
        <f t="shared" si="257"/>
        <v>#DIV/0!</v>
      </c>
      <c r="Q4115" s="11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  <row r="4116" spans="1:20" hidden="1" x14ac:dyDescent="0.2">
      <c r="O4116" t="e">
        <f t="shared" si="256"/>
        <v>#DIV/0!</v>
      </c>
      <c r="P4116" t="e">
        <f t="shared" si="257"/>
        <v>#DIV/0!</v>
      </c>
      <c r="S4116" s="17">
        <f t="shared" si="258"/>
        <v>25569</v>
      </c>
      <c r="T4116" s="17">
        <f t="shared" si="259"/>
        <v>25569</v>
      </c>
    </row>
  </sheetData>
  <autoFilter ref="A1:T4116" xr:uid="{F0A305CD-0262-9946-B054-9045C7378095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O2:O4118">
    <sortCondition ref="O1"/>
  </sortState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FB11C-02F3-7047-BE59-AF2C81764721}">
  <dimension ref="A1:T413"/>
  <sheetViews>
    <sheetView tabSelected="1" topLeftCell="A4" workbookViewId="0">
      <selection activeCell="G2" sqref="G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8305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8304</v>
      </c>
      <c r="O1" s="23" t="s">
        <v>8306</v>
      </c>
      <c r="P1" s="19" t="s">
        <v>8307</v>
      </c>
      <c r="Q1" s="24" t="s">
        <v>8358</v>
      </c>
      <c r="R1" s="19" t="s">
        <v>8359</v>
      </c>
      <c r="S1" s="25" t="s">
        <v>8365</v>
      </c>
      <c r="T1" s="25" t="s">
        <v>8366</v>
      </c>
    </row>
    <row r="2" spans="1:20" ht="224" x14ac:dyDescent="0.2">
      <c r="A2" s="23">
        <v>3557</v>
      </c>
      <c r="B2" s="26" t="s">
        <v>3556</v>
      </c>
      <c r="C2" s="26" t="s">
        <v>7667</v>
      </c>
      <c r="D2" s="27">
        <v>100000</v>
      </c>
      <c r="E2" s="28">
        <v>100036</v>
      </c>
      <c r="F2" s="29" t="s">
        <v>8218</v>
      </c>
      <c r="G2" s="23" t="s">
        <v>8223</v>
      </c>
      <c r="H2" s="23" t="s">
        <v>8245</v>
      </c>
      <c r="I2" s="23">
        <v>1399271911</v>
      </c>
      <c r="J2" s="23">
        <v>1396334311</v>
      </c>
      <c r="K2" s="23" t="b">
        <v>0</v>
      </c>
      <c r="L2" s="23">
        <v>558</v>
      </c>
      <c r="M2" s="23" t="b">
        <v>1</v>
      </c>
      <c r="N2" s="23" t="s">
        <v>8269</v>
      </c>
      <c r="O2" s="30">
        <v>132</v>
      </c>
      <c r="P2" s="23">
        <v>179.28</v>
      </c>
      <c r="Q2" s="31" t="s">
        <v>8323</v>
      </c>
      <c r="R2" s="23" t="s">
        <v>8326</v>
      </c>
      <c r="S2" s="32">
        <v>41730</v>
      </c>
      <c r="T2" s="32">
        <v>41764</v>
      </c>
    </row>
    <row r="3" spans="1:20" ht="208" x14ac:dyDescent="0.2">
      <c r="A3" s="23">
        <v>3166</v>
      </c>
      <c r="B3" s="26" t="s">
        <v>3166</v>
      </c>
      <c r="C3" s="26" t="s">
        <v>7276</v>
      </c>
      <c r="D3" s="27">
        <v>35000</v>
      </c>
      <c r="E3" s="28">
        <v>56079.83</v>
      </c>
      <c r="F3" s="29" t="s">
        <v>8218</v>
      </c>
      <c r="G3" s="23" t="s">
        <v>8223</v>
      </c>
      <c r="H3" s="23" t="s">
        <v>8245</v>
      </c>
      <c r="I3" s="23">
        <v>1416988740</v>
      </c>
      <c r="J3" s="23">
        <v>1414514153</v>
      </c>
      <c r="K3" s="23" t="b">
        <v>1</v>
      </c>
      <c r="L3" s="23">
        <v>930</v>
      </c>
      <c r="M3" s="23" t="b">
        <v>1</v>
      </c>
      <c r="N3" s="23" t="s">
        <v>8269</v>
      </c>
      <c r="O3" s="30">
        <v>110</v>
      </c>
      <c r="P3" s="23">
        <v>60.3</v>
      </c>
      <c r="Q3" s="31" t="s">
        <v>8323</v>
      </c>
      <c r="R3" s="23" t="s">
        <v>8326</v>
      </c>
      <c r="S3" s="32">
        <v>41940</v>
      </c>
      <c r="T3" s="32">
        <v>41969</v>
      </c>
    </row>
    <row r="4" spans="1:20" ht="128" x14ac:dyDescent="0.2">
      <c r="A4" s="23">
        <v>3691</v>
      </c>
      <c r="B4" s="26" t="s">
        <v>3688</v>
      </c>
      <c r="C4" s="26" t="s">
        <v>7801</v>
      </c>
      <c r="D4" s="27">
        <v>40000</v>
      </c>
      <c r="E4" s="28">
        <v>51184</v>
      </c>
      <c r="F4" s="29" t="s">
        <v>8218</v>
      </c>
      <c r="G4" s="23" t="s">
        <v>8223</v>
      </c>
      <c r="H4" s="23" t="s">
        <v>8245</v>
      </c>
      <c r="I4" s="23">
        <v>1425272340</v>
      </c>
      <c r="J4" s="23">
        <v>1421426929</v>
      </c>
      <c r="K4" s="23" t="b">
        <v>0</v>
      </c>
      <c r="L4" s="23">
        <v>274</v>
      </c>
      <c r="M4" s="23" t="b">
        <v>1</v>
      </c>
      <c r="N4" s="23" t="s">
        <v>8269</v>
      </c>
      <c r="O4" s="30">
        <v>102</v>
      </c>
      <c r="P4" s="23">
        <v>186.8</v>
      </c>
      <c r="Q4" s="31" t="s">
        <v>8323</v>
      </c>
      <c r="R4" s="23" t="s">
        <v>8326</v>
      </c>
      <c r="S4" s="32">
        <v>42020</v>
      </c>
      <c r="T4" s="32">
        <v>42065</v>
      </c>
    </row>
    <row r="5" spans="1:20" ht="144" x14ac:dyDescent="0.2">
      <c r="A5" s="23">
        <v>3648</v>
      </c>
      <c r="B5" s="26" t="s">
        <v>3646</v>
      </c>
      <c r="C5" s="26" t="s">
        <v>7758</v>
      </c>
      <c r="D5" s="27">
        <v>40000</v>
      </c>
      <c r="E5" s="28">
        <v>40153</v>
      </c>
      <c r="F5" s="29" t="s">
        <v>8218</v>
      </c>
      <c r="G5" s="23" t="s">
        <v>8223</v>
      </c>
      <c r="H5" s="23" t="s">
        <v>8245</v>
      </c>
      <c r="I5" s="23">
        <v>1412492445</v>
      </c>
      <c r="J5" s="23">
        <v>1409900445</v>
      </c>
      <c r="K5" s="23" t="b">
        <v>0</v>
      </c>
      <c r="L5" s="23">
        <v>73</v>
      </c>
      <c r="M5" s="23" t="b">
        <v>1</v>
      </c>
      <c r="N5" s="23" t="s">
        <v>8269</v>
      </c>
      <c r="O5" s="30">
        <v>819</v>
      </c>
      <c r="P5" s="23">
        <v>550.04</v>
      </c>
      <c r="Q5" s="31" t="s">
        <v>8323</v>
      </c>
      <c r="R5" s="23" t="s">
        <v>8326</v>
      </c>
      <c r="S5" s="32">
        <v>41887</v>
      </c>
      <c r="T5" s="32">
        <v>41917</v>
      </c>
    </row>
    <row r="6" spans="1:20" ht="192" x14ac:dyDescent="0.2">
      <c r="A6" s="23">
        <v>3547</v>
      </c>
      <c r="B6" s="26" t="s">
        <v>3546</v>
      </c>
      <c r="C6" s="26" t="s">
        <v>7657</v>
      </c>
      <c r="D6" s="27">
        <v>35000</v>
      </c>
      <c r="E6" s="28">
        <v>40043.25</v>
      </c>
      <c r="F6" s="29" t="s">
        <v>8218</v>
      </c>
      <c r="G6" s="23" t="s">
        <v>8223</v>
      </c>
      <c r="H6" s="23" t="s">
        <v>8245</v>
      </c>
      <c r="I6" s="23">
        <v>1463198340</v>
      </c>
      <c r="J6" s="23">
        <v>1461117201</v>
      </c>
      <c r="K6" s="23" t="b">
        <v>0</v>
      </c>
      <c r="L6" s="23">
        <v>336</v>
      </c>
      <c r="M6" s="23" t="b">
        <v>1</v>
      </c>
      <c r="N6" s="23" t="s">
        <v>8269</v>
      </c>
      <c r="O6" s="30">
        <v>114</v>
      </c>
      <c r="P6" s="23">
        <v>119.18</v>
      </c>
      <c r="Q6" s="31" t="s">
        <v>8323</v>
      </c>
      <c r="R6" s="23" t="s">
        <v>8326</v>
      </c>
      <c r="S6" s="32">
        <v>42480</v>
      </c>
      <c r="T6" s="32">
        <v>42504</v>
      </c>
    </row>
    <row r="7" spans="1:20" ht="112" x14ac:dyDescent="0.2">
      <c r="A7" s="23">
        <v>3237</v>
      </c>
      <c r="B7" s="26" t="s">
        <v>3237</v>
      </c>
      <c r="C7" s="26" t="s">
        <v>7347</v>
      </c>
      <c r="D7" s="27">
        <v>35000</v>
      </c>
      <c r="E7" s="28">
        <v>35275.64</v>
      </c>
      <c r="F7" s="29" t="s">
        <v>8218</v>
      </c>
      <c r="G7" s="23" t="s">
        <v>8223</v>
      </c>
      <c r="H7" s="23" t="s">
        <v>8245</v>
      </c>
      <c r="I7" s="23">
        <v>1443499140</v>
      </c>
      <c r="J7" s="23">
        <v>1441452184</v>
      </c>
      <c r="K7" s="23" t="b">
        <v>1</v>
      </c>
      <c r="L7" s="23">
        <v>269</v>
      </c>
      <c r="M7" s="23" t="b">
        <v>1</v>
      </c>
      <c r="N7" s="23" t="s">
        <v>8269</v>
      </c>
      <c r="O7" s="30">
        <v>59</v>
      </c>
      <c r="P7" s="23">
        <v>131.13999999999999</v>
      </c>
      <c r="Q7" s="31" t="s">
        <v>8323</v>
      </c>
      <c r="R7" s="23" t="s">
        <v>8326</v>
      </c>
      <c r="S7" s="32">
        <v>42252</v>
      </c>
      <c r="T7" s="32">
        <v>42276</v>
      </c>
    </row>
    <row r="8" spans="1:20" ht="224" x14ac:dyDescent="0.2">
      <c r="A8" s="23">
        <v>3215</v>
      </c>
      <c r="B8" s="26" t="s">
        <v>3215</v>
      </c>
      <c r="C8" s="26" t="s">
        <v>7325</v>
      </c>
      <c r="D8" s="27">
        <v>35000</v>
      </c>
      <c r="E8" s="28">
        <v>35123</v>
      </c>
      <c r="F8" s="29" t="s">
        <v>8218</v>
      </c>
      <c r="G8" s="23" t="s">
        <v>8223</v>
      </c>
      <c r="H8" s="23" t="s">
        <v>8245</v>
      </c>
      <c r="I8" s="23">
        <v>1441857540</v>
      </c>
      <c r="J8" s="23">
        <v>1438617471</v>
      </c>
      <c r="K8" s="23" t="b">
        <v>1</v>
      </c>
      <c r="L8" s="23">
        <v>134</v>
      </c>
      <c r="M8" s="23" t="b">
        <v>1</v>
      </c>
      <c r="N8" s="23" t="s">
        <v>8269</v>
      </c>
      <c r="O8" s="30">
        <v>185</v>
      </c>
      <c r="P8" s="23">
        <v>262.11</v>
      </c>
      <c r="Q8" s="31" t="s">
        <v>8323</v>
      </c>
      <c r="R8" s="23" t="s">
        <v>8326</v>
      </c>
      <c r="S8" s="32">
        <v>42219</v>
      </c>
      <c r="T8" s="32">
        <v>42257</v>
      </c>
    </row>
    <row r="9" spans="1:20" ht="224" x14ac:dyDescent="0.2">
      <c r="A9" s="23">
        <v>3282</v>
      </c>
      <c r="B9" s="26" t="s">
        <v>3282</v>
      </c>
      <c r="C9" s="26" t="s">
        <v>7392</v>
      </c>
      <c r="D9" s="27">
        <v>31000</v>
      </c>
      <c r="E9" s="28">
        <v>31820.5</v>
      </c>
      <c r="F9" s="29" t="s">
        <v>8218</v>
      </c>
      <c r="G9" s="23" t="s">
        <v>8223</v>
      </c>
      <c r="H9" s="23" t="s">
        <v>8245</v>
      </c>
      <c r="I9" s="23">
        <v>1461904788</v>
      </c>
      <c r="J9" s="23">
        <v>1458103188</v>
      </c>
      <c r="K9" s="23" t="b">
        <v>0</v>
      </c>
      <c r="L9" s="23">
        <v>237</v>
      </c>
      <c r="M9" s="23" t="b">
        <v>1</v>
      </c>
      <c r="N9" s="23" t="s">
        <v>8269</v>
      </c>
      <c r="O9" s="30">
        <v>265</v>
      </c>
      <c r="P9" s="23">
        <v>134.26</v>
      </c>
      <c r="Q9" s="31" t="s">
        <v>8323</v>
      </c>
      <c r="R9" s="23" t="s">
        <v>8326</v>
      </c>
      <c r="S9" s="32">
        <v>42445</v>
      </c>
      <c r="T9" s="32">
        <v>42489</v>
      </c>
    </row>
    <row r="10" spans="1:20" ht="192" x14ac:dyDescent="0.2">
      <c r="A10" s="23">
        <v>3425</v>
      </c>
      <c r="B10" s="26" t="s">
        <v>3424</v>
      </c>
      <c r="C10" s="26" t="s">
        <v>7535</v>
      </c>
      <c r="D10" s="27">
        <v>30000</v>
      </c>
      <c r="E10" s="28">
        <v>30891.1</v>
      </c>
      <c r="F10" s="29" t="s">
        <v>8218</v>
      </c>
      <c r="G10" s="23" t="s">
        <v>8223</v>
      </c>
      <c r="H10" s="23" t="s">
        <v>8245</v>
      </c>
      <c r="I10" s="23">
        <v>1412434136</v>
      </c>
      <c r="J10" s="23">
        <v>1409669336</v>
      </c>
      <c r="K10" s="23" t="b">
        <v>0</v>
      </c>
      <c r="L10" s="23">
        <v>104</v>
      </c>
      <c r="M10" s="23" t="b">
        <v>1</v>
      </c>
      <c r="N10" s="23" t="s">
        <v>8269</v>
      </c>
      <c r="O10" s="30">
        <v>309</v>
      </c>
      <c r="P10" s="23">
        <v>297.02999999999997</v>
      </c>
      <c r="Q10" s="31" t="s">
        <v>8323</v>
      </c>
      <c r="R10" s="23" t="s">
        <v>8326</v>
      </c>
      <c r="S10" s="32">
        <v>41884</v>
      </c>
      <c r="T10" s="32">
        <v>41916</v>
      </c>
    </row>
    <row r="11" spans="1:20" ht="208" x14ac:dyDescent="0.2">
      <c r="A11" s="23">
        <v>3224</v>
      </c>
      <c r="B11" s="26" t="s">
        <v>3224</v>
      </c>
      <c r="C11" s="26" t="s">
        <v>7334</v>
      </c>
      <c r="D11" s="27">
        <v>30000</v>
      </c>
      <c r="E11" s="28">
        <v>30610</v>
      </c>
      <c r="F11" s="29" t="s">
        <v>8218</v>
      </c>
      <c r="G11" s="23" t="s">
        <v>8223</v>
      </c>
      <c r="H11" s="23" t="s">
        <v>8245</v>
      </c>
      <c r="I11" s="23">
        <v>1484024400</v>
      </c>
      <c r="J11" s="23">
        <v>1479932713</v>
      </c>
      <c r="K11" s="23" t="b">
        <v>1</v>
      </c>
      <c r="L11" s="23">
        <v>216</v>
      </c>
      <c r="M11" s="23" t="b">
        <v>1</v>
      </c>
      <c r="N11" s="23" t="s">
        <v>8269</v>
      </c>
      <c r="O11" s="30">
        <v>102</v>
      </c>
      <c r="P11" s="23">
        <v>141.71</v>
      </c>
      <c r="Q11" s="31" t="s">
        <v>8323</v>
      </c>
      <c r="R11" s="23" t="s">
        <v>8326</v>
      </c>
      <c r="S11" s="32">
        <v>42697</v>
      </c>
      <c r="T11" s="32">
        <v>42745</v>
      </c>
    </row>
    <row r="12" spans="1:20" ht="224" x14ac:dyDescent="0.2">
      <c r="A12" s="23">
        <v>3211</v>
      </c>
      <c r="B12" s="26" t="s">
        <v>3211</v>
      </c>
      <c r="C12" s="26" t="s">
        <v>7321</v>
      </c>
      <c r="D12" s="27">
        <v>23000</v>
      </c>
      <c r="E12" s="28">
        <v>27541</v>
      </c>
      <c r="F12" s="29" t="s">
        <v>8218</v>
      </c>
      <c r="G12" s="23" t="s">
        <v>8223</v>
      </c>
      <c r="H12" s="23" t="s">
        <v>8245</v>
      </c>
      <c r="I12" s="23">
        <v>1408068000</v>
      </c>
      <c r="J12" s="23">
        <v>1405346680</v>
      </c>
      <c r="K12" s="23" t="b">
        <v>1</v>
      </c>
      <c r="L12" s="23">
        <v>322</v>
      </c>
      <c r="M12" s="23" t="b">
        <v>1</v>
      </c>
      <c r="N12" s="23" t="s">
        <v>8269</v>
      </c>
      <c r="O12" s="30">
        <v>136</v>
      </c>
      <c r="P12" s="23">
        <v>85.53</v>
      </c>
      <c r="Q12" s="31" t="s">
        <v>8323</v>
      </c>
      <c r="R12" s="23" t="s">
        <v>8326</v>
      </c>
      <c r="S12" s="32">
        <v>41834</v>
      </c>
      <c r="T12" s="32">
        <v>41866</v>
      </c>
    </row>
    <row r="13" spans="1:20" ht="208" x14ac:dyDescent="0.2">
      <c r="A13" s="23">
        <v>3250</v>
      </c>
      <c r="B13" s="26" t="s">
        <v>3250</v>
      </c>
      <c r="C13" s="26" t="s">
        <v>7360</v>
      </c>
      <c r="D13" s="27">
        <v>25000</v>
      </c>
      <c r="E13" s="28">
        <v>25388</v>
      </c>
      <c r="F13" s="29" t="s">
        <v>8218</v>
      </c>
      <c r="G13" s="23" t="s">
        <v>8223</v>
      </c>
      <c r="H13" s="23" t="s">
        <v>8245</v>
      </c>
      <c r="I13" s="23">
        <v>1415213324</v>
      </c>
      <c r="J13" s="23">
        <v>1412617724</v>
      </c>
      <c r="K13" s="23" t="b">
        <v>1</v>
      </c>
      <c r="L13" s="23">
        <v>213</v>
      </c>
      <c r="M13" s="23" t="b">
        <v>1</v>
      </c>
      <c r="N13" s="23" t="s">
        <v>8269</v>
      </c>
      <c r="O13" s="30">
        <v>105</v>
      </c>
      <c r="P13" s="23">
        <v>119.19</v>
      </c>
      <c r="Q13" s="31" t="s">
        <v>8323</v>
      </c>
      <c r="R13" s="23" t="s">
        <v>8326</v>
      </c>
      <c r="S13" s="32">
        <v>41918</v>
      </c>
      <c r="T13" s="32">
        <v>41948</v>
      </c>
    </row>
    <row r="14" spans="1:20" ht="192" x14ac:dyDescent="0.2">
      <c r="A14" s="23">
        <v>3259</v>
      </c>
      <c r="B14" s="26" t="s">
        <v>3259</v>
      </c>
      <c r="C14" s="26" t="s">
        <v>7369</v>
      </c>
      <c r="D14" s="27">
        <v>23000</v>
      </c>
      <c r="E14" s="28">
        <v>24418.6</v>
      </c>
      <c r="F14" s="29" t="s">
        <v>8218</v>
      </c>
      <c r="G14" s="23" t="s">
        <v>8223</v>
      </c>
      <c r="H14" s="23" t="s">
        <v>8245</v>
      </c>
      <c r="I14" s="23">
        <v>1475294340</v>
      </c>
      <c r="J14" s="23">
        <v>1472753745</v>
      </c>
      <c r="K14" s="23" t="b">
        <v>1</v>
      </c>
      <c r="L14" s="23">
        <v>97</v>
      </c>
      <c r="M14" s="23" t="b">
        <v>1</v>
      </c>
      <c r="N14" s="23" t="s">
        <v>8269</v>
      </c>
      <c r="O14" s="30">
        <v>162</v>
      </c>
      <c r="P14" s="23">
        <v>251.74</v>
      </c>
      <c r="Q14" s="31" t="s">
        <v>8323</v>
      </c>
      <c r="R14" s="23" t="s">
        <v>8326</v>
      </c>
      <c r="S14" s="32">
        <v>42614</v>
      </c>
      <c r="T14" s="32">
        <v>42644</v>
      </c>
    </row>
    <row r="15" spans="1:20" ht="208" x14ac:dyDescent="0.2">
      <c r="A15" s="23">
        <v>3147</v>
      </c>
      <c r="B15" s="26" t="s">
        <v>3147</v>
      </c>
      <c r="C15" s="26" t="s">
        <v>7257</v>
      </c>
      <c r="D15" s="27">
        <v>20000</v>
      </c>
      <c r="E15" s="28">
        <v>23505</v>
      </c>
      <c r="F15" s="29" t="s">
        <v>8218</v>
      </c>
      <c r="G15" s="23" t="s">
        <v>8223</v>
      </c>
      <c r="H15" s="23" t="s">
        <v>8245</v>
      </c>
      <c r="I15" s="23">
        <v>1415319355</v>
      </c>
      <c r="J15" s="23">
        <v>1411859755</v>
      </c>
      <c r="K15" s="23" t="b">
        <v>1</v>
      </c>
      <c r="L15" s="23">
        <v>213</v>
      </c>
      <c r="M15" s="23" t="b">
        <v>1</v>
      </c>
      <c r="N15" s="23" t="s">
        <v>8269</v>
      </c>
      <c r="O15" s="30">
        <v>585</v>
      </c>
      <c r="P15" s="23">
        <v>110.35</v>
      </c>
      <c r="Q15" s="31" t="s">
        <v>8323</v>
      </c>
      <c r="R15" s="23" t="s">
        <v>8326</v>
      </c>
      <c r="S15" s="32">
        <v>41909</v>
      </c>
      <c r="T15" s="32">
        <v>41950</v>
      </c>
    </row>
    <row r="16" spans="1:20" ht="192" x14ac:dyDescent="0.2">
      <c r="A16" s="23">
        <v>1297</v>
      </c>
      <c r="B16" s="26" t="s">
        <v>1298</v>
      </c>
      <c r="C16" s="26" t="s">
        <v>5407</v>
      </c>
      <c r="D16" s="27">
        <v>20000</v>
      </c>
      <c r="E16" s="28">
        <v>21905</v>
      </c>
      <c r="F16" s="29" t="s">
        <v>8218</v>
      </c>
      <c r="G16" s="23" t="s">
        <v>8223</v>
      </c>
      <c r="H16" s="23" t="s">
        <v>8245</v>
      </c>
      <c r="I16" s="23">
        <v>1462125358</v>
      </c>
      <c r="J16" s="23">
        <v>1459533358</v>
      </c>
      <c r="K16" s="23" t="b">
        <v>0</v>
      </c>
      <c r="L16" s="23">
        <v>238</v>
      </c>
      <c r="M16" s="23" t="b">
        <v>1</v>
      </c>
      <c r="N16" s="23" t="s">
        <v>8269</v>
      </c>
      <c r="O16" s="30">
        <v>104</v>
      </c>
      <c r="P16" s="23">
        <v>92.04</v>
      </c>
      <c r="Q16" s="31" t="s">
        <v>8323</v>
      </c>
      <c r="R16" s="23" t="s">
        <v>8326</v>
      </c>
      <c r="S16" s="32">
        <v>42461</v>
      </c>
      <c r="T16" s="32">
        <v>42491</v>
      </c>
    </row>
    <row r="17" spans="1:20" ht="160" x14ac:dyDescent="0.2">
      <c r="A17" s="23">
        <v>3245</v>
      </c>
      <c r="B17" s="26" t="s">
        <v>3245</v>
      </c>
      <c r="C17" s="26" t="s">
        <v>7355</v>
      </c>
      <c r="D17" s="27">
        <v>21000</v>
      </c>
      <c r="E17" s="28">
        <v>21904</v>
      </c>
      <c r="F17" s="29" t="s">
        <v>8218</v>
      </c>
      <c r="G17" s="23" t="s">
        <v>8223</v>
      </c>
      <c r="H17" s="23" t="s">
        <v>8245</v>
      </c>
      <c r="I17" s="23">
        <v>1434074400</v>
      </c>
      <c r="J17" s="23">
        <v>1431354258</v>
      </c>
      <c r="K17" s="23" t="b">
        <v>0</v>
      </c>
      <c r="L17" s="23">
        <v>270</v>
      </c>
      <c r="M17" s="23" t="b">
        <v>1</v>
      </c>
      <c r="N17" s="23" t="s">
        <v>8269</v>
      </c>
      <c r="O17" s="30">
        <v>122</v>
      </c>
      <c r="P17" s="23">
        <v>81.13</v>
      </c>
      <c r="Q17" s="31" t="s">
        <v>8323</v>
      </c>
      <c r="R17" s="23" t="s">
        <v>8326</v>
      </c>
      <c r="S17" s="32">
        <v>42135</v>
      </c>
      <c r="T17" s="32">
        <v>42167</v>
      </c>
    </row>
    <row r="18" spans="1:20" ht="160" x14ac:dyDescent="0.2">
      <c r="A18" s="23">
        <v>3229</v>
      </c>
      <c r="B18" s="26" t="s">
        <v>3229</v>
      </c>
      <c r="C18" s="26" t="s">
        <v>7339</v>
      </c>
      <c r="D18" s="27">
        <v>20000</v>
      </c>
      <c r="E18" s="28">
        <v>21573</v>
      </c>
      <c r="F18" s="29" t="s">
        <v>8218</v>
      </c>
      <c r="G18" s="23" t="s">
        <v>8223</v>
      </c>
      <c r="H18" s="23" t="s">
        <v>8245</v>
      </c>
      <c r="I18" s="23">
        <v>1416470398</v>
      </c>
      <c r="J18" s="23">
        <v>1413874798</v>
      </c>
      <c r="K18" s="23" t="b">
        <v>1</v>
      </c>
      <c r="L18" s="23">
        <v>202</v>
      </c>
      <c r="M18" s="23" t="b">
        <v>1</v>
      </c>
      <c r="N18" s="23" t="s">
        <v>8269</v>
      </c>
      <c r="O18" s="30">
        <v>107</v>
      </c>
      <c r="P18" s="23">
        <v>106.8</v>
      </c>
      <c r="Q18" s="31" t="s">
        <v>8323</v>
      </c>
      <c r="R18" s="23" t="s">
        <v>8326</v>
      </c>
      <c r="S18" s="32">
        <v>41933</v>
      </c>
      <c r="T18" s="32">
        <v>41963</v>
      </c>
    </row>
    <row r="19" spans="1:20" ht="128" x14ac:dyDescent="0.2">
      <c r="A19" s="23">
        <v>3253</v>
      </c>
      <c r="B19" s="26" t="s">
        <v>3253</v>
      </c>
      <c r="C19" s="26" t="s">
        <v>7363</v>
      </c>
      <c r="D19" s="27">
        <v>20000</v>
      </c>
      <c r="E19" s="28">
        <v>20365</v>
      </c>
      <c r="F19" s="29" t="s">
        <v>8218</v>
      </c>
      <c r="G19" s="23" t="s">
        <v>8223</v>
      </c>
      <c r="H19" s="23" t="s">
        <v>8245</v>
      </c>
      <c r="I19" s="23">
        <v>1473306300</v>
      </c>
      <c r="J19" s="23">
        <v>1471701028</v>
      </c>
      <c r="K19" s="23" t="b">
        <v>1</v>
      </c>
      <c r="L19" s="23">
        <v>115</v>
      </c>
      <c r="M19" s="23" t="b">
        <v>1</v>
      </c>
      <c r="N19" s="23" t="s">
        <v>8269</v>
      </c>
      <c r="O19" s="30">
        <v>113</v>
      </c>
      <c r="P19" s="23">
        <v>177.09</v>
      </c>
      <c r="Q19" s="31" t="s">
        <v>8323</v>
      </c>
      <c r="R19" s="23" t="s">
        <v>8326</v>
      </c>
      <c r="S19" s="32">
        <v>42602</v>
      </c>
      <c r="T19" s="32">
        <v>42621</v>
      </c>
    </row>
    <row r="20" spans="1:20" ht="240" x14ac:dyDescent="0.2">
      <c r="A20" s="23">
        <v>3236</v>
      </c>
      <c r="B20" s="26" t="s">
        <v>3236</v>
      </c>
      <c r="C20" s="26" t="s">
        <v>7346</v>
      </c>
      <c r="D20" s="27">
        <v>20000</v>
      </c>
      <c r="E20" s="28">
        <v>20120</v>
      </c>
      <c r="F20" s="29" t="s">
        <v>8218</v>
      </c>
      <c r="G20" s="23" t="s">
        <v>8223</v>
      </c>
      <c r="H20" s="23" t="s">
        <v>8245</v>
      </c>
      <c r="I20" s="23">
        <v>1482962433</v>
      </c>
      <c r="J20" s="23">
        <v>1480370433</v>
      </c>
      <c r="K20" s="23" t="b">
        <v>0</v>
      </c>
      <c r="L20" s="23">
        <v>110</v>
      </c>
      <c r="M20" s="23" t="b">
        <v>1</v>
      </c>
      <c r="N20" s="23" t="s">
        <v>8269</v>
      </c>
      <c r="O20" s="30">
        <v>100</v>
      </c>
      <c r="P20" s="23">
        <v>182.91</v>
      </c>
      <c r="Q20" s="31" t="s">
        <v>8323</v>
      </c>
      <c r="R20" s="23" t="s">
        <v>8326</v>
      </c>
      <c r="S20" s="32">
        <v>42702</v>
      </c>
      <c r="T20" s="32">
        <v>42732</v>
      </c>
    </row>
    <row r="21" spans="1:20" ht="144" x14ac:dyDescent="0.2">
      <c r="A21" s="23">
        <v>3219</v>
      </c>
      <c r="B21" s="26" t="s">
        <v>3219</v>
      </c>
      <c r="C21" s="26" t="s">
        <v>7329</v>
      </c>
      <c r="D21" s="27">
        <v>20000</v>
      </c>
      <c r="E21" s="28">
        <v>20022</v>
      </c>
      <c r="F21" s="29" t="s">
        <v>8218</v>
      </c>
      <c r="G21" s="23" t="s">
        <v>8223</v>
      </c>
      <c r="H21" s="23" t="s">
        <v>8245</v>
      </c>
      <c r="I21" s="23">
        <v>1427063747</v>
      </c>
      <c r="J21" s="23">
        <v>1424043347</v>
      </c>
      <c r="K21" s="23" t="b">
        <v>1</v>
      </c>
      <c r="L21" s="23">
        <v>119</v>
      </c>
      <c r="M21" s="23" t="b">
        <v>1</v>
      </c>
      <c r="N21" s="23" t="s">
        <v>8269</v>
      </c>
      <c r="O21" s="30">
        <v>153</v>
      </c>
      <c r="P21" s="23">
        <v>168.25</v>
      </c>
      <c r="Q21" s="31" t="s">
        <v>8323</v>
      </c>
      <c r="R21" s="23" t="s">
        <v>8326</v>
      </c>
      <c r="S21" s="32">
        <v>42050</v>
      </c>
      <c r="T21" s="32">
        <v>42085</v>
      </c>
    </row>
    <row r="22" spans="1:20" ht="208" x14ac:dyDescent="0.2">
      <c r="A22" s="23">
        <v>3187</v>
      </c>
      <c r="B22" s="26" t="s">
        <v>3187</v>
      </c>
      <c r="C22" s="26" t="s">
        <v>7297</v>
      </c>
      <c r="D22" s="27">
        <v>15000</v>
      </c>
      <c r="E22" s="28">
        <v>17444</v>
      </c>
      <c r="F22" s="29" t="s">
        <v>8218</v>
      </c>
      <c r="G22" s="23" t="s">
        <v>8223</v>
      </c>
      <c r="H22" s="23" t="s">
        <v>8245</v>
      </c>
      <c r="I22" s="23">
        <v>1407167973</v>
      </c>
      <c r="J22" s="23">
        <v>1405439973</v>
      </c>
      <c r="K22" s="23" t="b">
        <v>1</v>
      </c>
      <c r="L22" s="23">
        <v>244</v>
      </c>
      <c r="M22" s="23" t="b">
        <v>1</v>
      </c>
      <c r="N22" s="23" t="s">
        <v>8269</v>
      </c>
      <c r="O22" s="30">
        <v>116</v>
      </c>
      <c r="P22" s="23">
        <v>71.489999999999995</v>
      </c>
      <c r="Q22" s="31" t="s">
        <v>8323</v>
      </c>
      <c r="R22" s="23" t="s">
        <v>8326</v>
      </c>
      <c r="S22" s="32">
        <v>41835</v>
      </c>
      <c r="T22" s="32">
        <v>41855</v>
      </c>
    </row>
    <row r="23" spans="1:20" ht="192" x14ac:dyDescent="0.2">
      <c r="A23" s="23">
        <v>3402</v>
      </c>
      <c r="B23" s="26" t="s">
        <v>3401</v>
      </c>
      <c r="C23" s="26" t="s">
        <v>7512</v>
      </c>
      <c r="D23" s="27">
        <v>15000</v>
      </c>
      <c r="E23" s="28">
        <v>16465</v>
      </c>
      <c r="F23" s="29" t="s">
        <v>8218</v>
      </c>
      <c r="G23" s="23" t="s">
        <v>8223</v>
      </c>
      <c r="H23" s="23" t="s">
        <v>8245</v>
      </c>
      <c r="I23" s="23">
        <v>1447295460</v>
      </c>
      <c r="J23" s="23">
        <v>1444747843</v>
      </c>
      <c r="K23" s="23" t="b">
        <v>0</v>
      </c>
      <c r="L23" s="23">
        <v>165</v>
      </c>
      <c r="M23" s="23" t="b">
        <v>1</v>
      </c>
      <c r="N23" s="23" t="s">
        <v>8269</v>
      </c>
      <c r="O23" s="30">
        <v>109</v>
      </c>
      <c r="P23" s="23">
        <v>99.79</v>
      </c>
      <c r="Q23" s="31" t="s">
        <v>8323</v>
      </c>
      <c r="R23" s="23" t="s">
        <v>8326</v>
      </c>
      <c r="S23" s="32">
        <v>42290</v>
      </c>
      <c r="T23" s="32">
        <v>42320</v>
      </c>
    </row>
    <row r="24" spans="1:20" ht="192" x14ac:dyDescent="0.2">
      <c r="A24" s="23">
        <v>3274</v>
      </c>
      <c r="B24" s="26" t="s">
        <v>3274</v>
      </c>
      <c r="C24" s="26" t="s">
        <v>7384</v>
      </c>
      <c r="D24" s="27">
        <v>15500</v>
      </c>
      <c r="E24" s="28">
        <v>15705</v>
      </c>
      <c r="F24" s="29" t="s">
        <v>8218</v>
      </c>
      <c r="G24" s="23" t="s">
        <v>8223</v>
      </c>
      <c r="H24" s="23" t="s">
        <v>8245</v>
      </c>
      <c r="I24" s="23">
        <v>1458075600</v>
      </c>
      <c r="J24" s="23">
        <v>1454259272</v>
      </c>
      <c r="K24" s="23" t="b">
        <v>1</v>
      </c>
      <c r="L24" s="23">
        <v>286</v>
      </c>
      <c r="M24" s="23" t="b">
        <v>1</v>
      </c>
      <c r="N24" s="23" t="s">
        <v>8269</v>
      </c>
      <c r="O24" s="30">
        <v>105</v>
      </c>
      <c r="P24" s="23">
        <v>54.91</v>
      </c>
      <c r="Q24" s="31" t="s">
        <v>8323</v>
      </c>
      <c r="R24" s="23" t="s">
        <v>8326</v>
      </c>
      <c r="S24" s="32">
        <v>42400</v>
      </c>
      <c r="T24" s="32">
        <v>42444</v>
      </c>
    </row>
    <row r="25" spans="1:20" ht="192" x14ac:dyDescent="0.2">
      <c r="A25" s="23">
        <v>3304</v>
      </c>
      <c r="B25" s="26" t="s">
        <v>3304</v>
      </c>
      <c r="C25" s="26" t="s">
        <v>7414</v>
      </c>
      <c r="D25" s="27">
        <v>15000</v>
      </c>
      <c r="E25" s="28">
        <v>15677.5</v>
      </c>
      <c r="F25" s="29" t="s">
        <v>8218</v>
      </c>
      <c r="G25" s="23" t="s">
        <v>8223</v>
      </c>
      <c r="H25" s="23" t="s">
        <v>8245</v>
      </c>
      <c r="I25" s="23">
        <v>1482418752</v>
      </c>
      <c r="J25" s="23">
        <v>1479826752</v>
      </c>
      <c r="K25" s="23" t="b">
        <v>0</v>
      </c>
      <c r="L25" s="23">
        <v>175</v>
      </c>
      <c r="M25" s="23" t="b">
        <v>1</v>
      </c>
      <c r="N25" s="23" t="s">
        <v>8269</v>
      </c>
      <c r="O25" s="30">
        <v>157</v>
      </c>
      <c r="P25" s="23">
        <v>89.59</v>
      </c>
      <c r="Q25" s="31" t="s">
        <v>8323</v>
      </c>
      <c r="R25" s="23" t="s">
        <v>8326</v>
      </c>
      <c r="S25" s="32">
        <v>42696</v>
      </c>
      <c r="T25" s="32">
        <v>42726</v>
      </c>
    </row>
    <row r="26" spans="1:20" ht="208" x14ac:dyDescent="0.2">
      <c r="A26" s="23">
        <v>3411</v>
      </c>
      <c r="B26" s="26" t="s">
        <v>3410</v>
      </c>
      <c r="C26" s="26" t="s">
        <v>7521</v>
      </c>
      <c r="D26" s="27">
        <v>15000</v>
      </c>
      <c r="E26" s="28">
        <v>15535</v>
      </c>
      <c r="F26" s="29" t="s">
        <v>8218</v>
      </c>
      <c r="G26" s="23" t="s">
        <v>8223</v>
      </c>
      <c r="H26" s="23" t="s">
        <v>8245</v>
      </c>
      <c r="I26" s="23">
        <v>1444264372</v>
      </c>
      <c r="J26" s="23">
        <v>1442536372</v>
      </c>
      <c r="K26" s="23" t="b">
        <v>0</v>
      </c>
      <c r="L26" s="23">
        <v>78</v>
      </c>
      <c r="M26" s="23" t="b">
        <v>1</v>
      </c>
      <c r="N26" s="23" t="s">
        <v>8269</v>
      </c>
      <c r="O26" s="30">
        <v>155</v>
      </c>
      <c r="P26" s="23">
        <v>199.17</v>
      </c>
      <c r="Q26" s="31" t="s">
        <v>8323</v>
      </c>
      <c r="R26" s="23" t="s">
        <v>8326</v>
      </c>
      <c r="S26" s="32">
        <v>42265</v>
      </c>
      <c r="T26" s="32">
        <v>42285</v>
      </c>
    </row>
    <row r="27" spans="1:20" ht="208" x14ac:dyDescent="0.2">
      <c r="A27" s="23">
        <v>3235</v>
      </c>
      <c r="B27" s="26" t="s">
        <v>3235</v>
      </c>
      <c r="C27" s="26" t="s">
        <v>7345</v>
      </c>
      <c r="D27" s="27">
        <v>15000</v>
      </c>
      <c r="E27" s="28">
        <v>15481</v>
      </c>
      <c r="F27" s="29" t="s">
        <v>8218</v>
      </c>
      <c r="G27" s="23" t="s">
        <v>8223</v>
      </c>
      <c r="H27" s="23" t="s">
        <v>8245</v>
      </c>
      <c r="I27" s="23">
        <v>1467361251</v>
      </c>
      <c r="J27" s="23">
        <v>1464769251</v>
      </c>
      <c r="K27" s="23" t="b">
        <v>1</v>
      </c>
      <c r="L27" s="23">
        <v>181</v>
      </c>
      <c r="M27" s="23" t="b">
        <v>1</v>
      </c>
      <c r="N27" s="23" t="s">
        <v>8269</v>
      </c>
      <c r="O27" s="30">
        <v>154</v>
      </c>
      <c r="P27" s="23">
        <v>85.53</v>
      </c>
      <c r="Q27" s="31" t="s">
        <v>8323</v>
      </c>
      <c r="R27" s="23" t="s">
        <v>8326</v>
      </c>
      <c r="S27" s="32">
        <v>42522</v>
      </c>
      <c r="T27" s="32">
        <v>42552</v>
      </c>
    </row>
    <row r="28" spans="1:20" ht="176" x14ac:dyDescent="0.2">
      <c r="A28" s="23">
        <v>3272</v>
      </c>
      <c r="B28" s="26" t="s">
        <v>3272</v>
      </c>
      <c r="C28" s="26" t="s">
        <v>7382</v>
      </c>
      <c r="D28" s="27">
        <v>10000</v>
      </c>
      <c r="E28" s="28">
        <v>15443</v>
      </c>
      <c r="F28" s="29" t="s">
        <v>8218</v>
      </c>
      <c r="G28" s="23" t="s">
        <v>8223</v>
      </c>
      <c r="H28" s="23" t="s">
        <v>8245</v>
      </c>
      <c r="I28" s="23">
        <v>1446814809</v>
      </c>
      <c r="J28" s="23">
        <v>1444219209</v>
      </c>
      <c r="K28" s="23" t="b">
        <v>1</v>
      </c>
      <c r="L28" s="23">
        <v>145</v>
      </c>
      <c r="M28" s="23" t="b">
        <v>1</v>
      </c>
      <c r="N28" s="23" t="s">
        <v>8269</v>
      </c>
      <c r="O28" s="30">
        <v>119</v>
      </c>
      <c r="P28" s="23">
        <v>106.5</v>
      </c>
      <c r="Q28" s="31" t="s">
        <v>8323</v>
      </c>
      <c r="R28" s="23" t="s">
        <v>8326</v>
      </c>
      <c r="S28" s="32">
        <v>42284</v>
      </c>
      <c r="T28" s="32">
        <v>42314</v>
      </c>
    </row>
    <row r="29" spans="1:20" ht="208" x14ac:dyDescent="0.2">
      <c r="A29" s="23">
        <v>1293</v>
      </c>
      <c r="B29" s="26" t="s">
        <v>1294</v>
      </c>
      <c r="C29" s="26" t="s">
        <v>5403</v>
      </c>
      <c r="D29" s="27">
        <v>15000</v>
      </c>
      <c r="E29" s="28">
        <v>15335</v>
      </c>
      <c r="F29" s="29" t="s">
        <v>8218</v>
      </c>
      <c r="G29" s="23" t="s">
        <v>8223</v>
      </c>
      <c r="H29" s="23" t="s">
        <v>8245</v>
      </c>
      <c r="I29" s="23">
        <v>1447523371</v>
      </c>
      <c r="J29" s="23">
        <v>1444927771</v>
      </c>
      <c r="K29" s="23" t="b">
        <v>0</v>
      </c>
      <c r="L29" s="23">
        <v>120</v>
      </c>
      <c r="M29" s="23" t="b">
        <v>1</v>
      </c>
      <c r="N29" s="23" t="s">
        <v>8269</v>
      </c>
      <c r="O29" s="30">
        <v>102</v>
      </c>
      <c r="P29" s="23">
        <v>127.79</v>
      </c>
      <c r="Q29" s="31" t="s">
        <v>8323</v>
      </c>
      <c r="R29" s="23" t="s">
        <v>8326</v>
      </c>
      <c r="S29" s="32">
        <v>42292</v>
      </c>
      <c r="T29" s="32">
        <v>42322</v>
      </c>
    </row>
    <row r="30" spans="1:20" ht="112" x14ac:dyDescent="0.2">
      <c r="A30" s="23">
        <v>3338</v>
      </c>
      <c r="B30" s="26" t="s">
        <v>3338</v>
      </c>
      <c r="C30" s="26" t="s">
        <v>7448</v>
      </c>
      <c r="D30" s="27">
        <v>15000</v>
      </c>
      <c r="E30" s="28">
        <v>15327</v>
      </c>
      <c r="F30" s="29" t="s">
        <v>8218</v>
      </c>
      <c r="G30" s="23" t="s">
        <v>8223</v>
      </c>
      <c r="H30" s="23" t="s">
        <v>8245</v>
      </c>
      <c r="I30" s="23">
        <v>1487944080</v>
      </c>
      <c r="J30" s="23">
        <v>1486129680</v>
      </c>
      <c r="K30" s="23" t="b">
        <v>0</v>
      </c>
      <c r="L30" s="23">
        <v>112</v>
      </c>
      <c r="M30" s="23" t="b">
        <v>1</v>
      </c>
      <c r="N30" s="23" t="s">
        <v>8269</v>
      </c>
      <c r="O30" s="30">
        <v>102</v>
      </c>
      <c r="P30" s="23">
        <v>136.85</v>
      </c>
      <c r="Q30" s="31" t="s">
        <v>8323</v>
      </c>
      <c r="R30" s="23" t="s">
        <v>8326</v>
      </c>
      <c r="S30" s="32">
        <v>42769</v>
      </c>
      <c r="T30" s="32">
        <v>42790</v>
      </c>
    </row>
    <row r="31" spans="1:20" ht="208" x14ac:dyDescent="0.2">
      <c r="A31" s="23">
        <v>3267</v>
      </c>
      <c r="B31" s="26" t="s">
        <v>3267</v>
      </c>
      <c r="C31" s="26" t="s">
        <v>7377</v>
      </c>
      <c r="D31" s="27">
        <v>15000</v>
      </c>
      <c r="E31" s="28">
        <v>15315</v>
      </c>
      <c r="F31" s="29" t="s">
        <v>8218</v>
      </c>
      <c r="G31" s="23" t="s">
        <v>8223</v>
      </c>
      <c r="H31" s="23" t="s">
        <v>8245</v>
      </c>
      <c r="I31" s="23">
        <v>1437156660</v>
      </c>
      <c r="J31" s="23">
        <v>1434564660</v>
      </c>
      <c r="K31" s="23" t="b">
        <v>1</v>
      </c>
      <c r="L31" s="23">
        <v>288</v>
      </c>
      <c r="M31" s="23" t="b">
        <v>1</v>
      </c>
      <c r="N31" s="23" t="s">
        <v>8269</v>
      </c>
      <c r="O31" s="30">
        <v>102</v>
      </c>
      <c r="P31" s="23">
        <v>53.18</v>
      </c>
      <c r="Q31" s="31" t="s">
        <v>8323</v>
      </c>
      <c r="R31" s="23" t="s">
        <v>8326</v>
      </c>
      <c r="S31" s="32">
        <v>42172</v>
      </c>
      <c r="T31" s="32">
        <v>42202</v>
      </c>
    </row>
    <row r="32" spans="1:20" ht="208" x14ac:dyDescent="0.2">
      <c r="A32" s="23">
        <v>3286</v>
      </c>
      <c r="B32" s="26" t="s">
        <v>3286</v>
      </c>
      <c r="C32" s="26" t="s">
        <v>7396</v>
      </c>
      <c r="D32" s="27">
        <v>15000</v>
      </c>
      <c r="E32" s="28">
        <v>15265</v>
      </c>
      <c r="F32" s="29" t="s">
        <v>8218</v>
      </c>
      <c r="G32" s="23" t="s">
        <v>8223</v>
      </c>
      <c r="H32" s="23" t="s">
        <v>8245</v>
      </c>
      <c r="I32" s="23">
        <v>1471291782</v>
      </c>
      <c r="J32" s="23">
        <v>1468699782</v>
      </c>
      <c r="K32" s="23" t="b">
        <v>0</v>
      </c>
      <c r="L32" s="23">
        <v>122</v>
      </c>
      <c r="M32" s="23" t="b">
        <v>1</v>
      </c>
      <c r="N32" s="23" t="s">
        <v>8269</v>
      </c>
      <c r="O32" s="30">
        <v>102</v>
      </c>
      <c r="P32" s="23">
        <v>125.12</v>
      </c>
      <c r="Q32" s="31" t="s">
        <v>8323</v>
      </c>
      <c r="R32" s="23" t="s">
        <v>8326</v>
      </c>
      <c r="S32" s="32">
        <v>42567</v>
      </c>
      <c r="T32" s="32">
        <v>42597</v>
      </c>
    </row>
    <row r="33" spans="1:20" ht="96" x14ac:dyDescent="0.2">
      <c r="A33" s="23">
        <v>3220</v>
      </c>
      <c r="B33" s="26" t="s">
        <v>3220</v>
      </c>
      <c r="C33" s="26" t="s">
        <v>7330</v>
      </c>
      <c r="D33" s="27">
        <v>15000</v>
      </c>
      <c r="E33" s="28">
        <v>15126</v>
      </c>
      <c r="F33" s="29" t="s">
        <v>8218</v>
      </c>
      <c r="G33" s="23" t="s">
        <v>8223</v>
      </c>
      <c r="H33" s="23" t="s">
        <v>8245</v>
      </c>
      <c r="I33" s="23">
        <v>1489352400</v>
      </c>
      <c r="J33" s="23">
        <v>1486411204</v>
      </c>
      <c r="K33" s="23" t="b">
        <v>1</v>
      </c>
      <c r="L33" s="23">
        <v>59</v>
      </c>
      <c r="M33" s="23" t="b">
        <v>1</v>
      </c>
      <c r="N33" s="23" t="s">
        <v>8269</v>
      </c>
      <c r="O33" s="30">
        <v>302</v>
      </c>
      <c r="P33" s="23">
        <v>256.37</v>
      </c>
      <c r="Q33" s="31" t="s">
        <v>8323</v>
      </c>
      <c r="R33" s="23" t="s">
        <v>8326</v>
      </c>
      <c r="S33" s="32">
        <v>42772</v>
      </c>
      <c r="T33" s="32">
        <v>42806</v>
      </c>
    </row>
    <row r="34" spans="1:20" ht="224" x14ac:dyDescent="0.2">
      <c r="A34" s="23">
        <v>538</v>
      </c>
      <c r="B34" s="26" t="s">
        <v>539</v>
      </c>
      <c r="C34" s="26" t="s">
        <v>4648</v>
      </c>
      <c r="D34" s="27">
        <v>5000</v>
      </c>
      <c r="E34" s="28">
        <v>15121</v>
      </c>
      <c r="F34" s="29" t="s">
        <v>8218</v>
      </c>
      <c r="G34" s="23" t="s">
        <v>8223</v>
      </c>
      <c r="H34" s="23" t="s">
        <v>8245</v>
      </c>
      <c r="I34" s="23">
        <v>1463166263</v>
      </c>
      <c r="J34" s="23">
        <v>1460574263</v>
      </c>
      <c r="K34" s="23" t="b">
        <v>0</v>
      </c>
      <c r="L34" s="23">
        <v>60</v>
      </c>
      <c r="M34" s="23" t="b">
        <v>1</v>
      </c>
      <c r="N34" s="23" t="s">
        <v>8269</v>
      </c>
      <c r="O34" s="30">
        <v>101</v>
      </c>
      <c r="P34" s="23">
        <v>252.02</v>
      </c>
      <c r="Q34" s="31" t="s">
        <v>8323</v>
      </c>
      <c r="R34" s="23" t="s">
        <v>8326</v>
      </c>
      <c r="S34" s="32">
        <v>42473</v>
      </c>
      <c r="T34" s="32">
        <v>42503</v>
      </c>
    </row>
    <row r="35" spans="1:20" ht="192" x14ac:dyDescent="0.2">
      <c r="A35" s="23">
        <v>3163</v>
      </c>
      <c r="B35" s="26" t="s">
        <v>3163</v>
      </c>
      <c r="C35" s="26" t="s">
        <v>7273</v>
      </c>
      <c r="D35" s="27">
        <v>13000</v>
      </c>
      <c r="E35" s="28">
        <v>14450</v>
      </c>
      <c r="F35" s="29" t="s">
        <v>8218</v>
      </c>
      <c r="G35" s="23" t="s">
        <v>8223</v>
      </c>
      <c r="H35" s="23" t="s">
        <v>8245</v>
      </c>
      <c r="I35" s="23">
        <v>1402855525</v>
      </c>
      <c r="J35" s="23">
        <v>1400263525</v>
      </c>
      <c r="K35" s="23" t="b">
        <v>1</v>
      </c>
      <c r="L35" s="23">
        <v>72</v>
      </c>
      <c r="M35" s="23" t="b">
        <v>1</v>
      </c>
      <c r="N35" s="23" t="s">
        <v>8269</v>
      </c>
      <c r="O35" s="30">
        <v>144</v>
      </c>
      <c r="P35" s="23">
        <v>200.69</v>
      </c>
      <c r="Q35" s="31" t="s">
        <v>8323</v>
      </c>
      <c r="R35" s="23" t="s">
        <v>8326</v>
      </c>
      <c r="S35" s="32">
        <v>41775</v>
      </c>
      <c r="T35" s="32">
        <v>41805</v>
      </c>
    </row>
    <row r="36" spans="1:20" ht="160" x14ac:dyDescent="0.2">
      <c r="A36" s="23">
        <v>3256</v>
      </c>
      <c r="B36" s="26" t="s">
        <v>3256</v>
      </c>
      <c r="C36" s="26" t="s">
        <v>7366</v>
      </c>
      <c r="D36" s="27">
        <v>10000</v>
      </c>
      <c r="E36" s="28">
        <v>12806</v>
      </c>
      <c r="F36" s="29" t="s">
        <v>8218</v>
      </c>
      <c r="G36" s="23" t="s">
        <v>8223</v>
      </c>
      <c r="H36" s="23" t="s">
        <v>8245</v>
      </c>
      <c r="I36" s="23">
        <v>1433995140</v>
      </c>
      <c r="J36" s="23">
        <v>1432129577</v>
      </c>
      <c r="K36" s="23" t="b">
        <v>1</v>
      </c>
      <c r="L36" s="23">
        <v>176</v>
      </c>
      <c r="M36" s="23" t="b">
        <v>1</v>
      </c>
      <c r="N36" s="23" t="s">
        <v>8269</v>
      </c>
      <c r="O36" s="30">
        <v>128</v>
      </c>
      <c r="P36" s="23">
        <v>72.760000000000005</v>
      </c>
      <c r="Q36" s="31" t="s">
        <v>8323</v>
      </c>
      <c r="R36" s="23" t="s">
        <v>8326</v>
      </c>
      <c r="S36" s="32">
        <v>42144</v>
      </c>
      <c r="T36" s="32">
        <v>42166</v>
      </c>
    </row>
    <row r="37" spans="1:20" ht="208" x14ac:dyDescent="0.2">
      <c r="A37" s="23">
        <v>2803</v>
      </c>
      <c r="B37" s="26" t="s">
        <v>2803</v>
      </c>
      <c r="C37" s="26" t="s">
        <v>6913</v>
      </c>
      <c r="D37" s="27">
        <v>10000</v>
      </c>
      <c r="E37" s="28">
        <v>12795</v>
      </c>
      <c r="F37" s="29" t="s">
        <v>8218</v>
      </c>
      <c r="G37" s="23" t="s">
        <v>8223</v>
      </c>
      <c r="H37" s="23" t="s">
        <v>8245</v>
      </c>
      <c r="I37" s="23">
        <v>1437004800</v>
      </c>
      <c r="J37" s="23">
        <v>1433295276</v>
      </c>
      <c r="K37" s="23" t="b">
        <v>0</v>
      </c>
      <c r="L37" s="23">
        <v>141</v>
      </c>
      <c r="M37" s="23" t="b">
        <v>1</v>
      </c>
      <c r="N37" s="23" t="s">
        <v>8269</v>
      </c>
      <c r="O37" s="30">
        <v>26</v>
      </c>
      <c r="P37" s="23">
        <v>90.74</v>
      </c>
      <c r="Q37" s="31" t="s">
        <v>8323</v>
      </c>
      <c r="R37" s="23" t="s">
        <v>8326</v>
      </c>
      <c r="S37" s="32">
        <v>42158</v>
      </c>
      <c r="T37" s="32">
        <v>42201</v>
      </c>
    </row>
    <row r="38" spans="1:20" ht="112" x14ac:dyDescent="0.2">
      <c r="A38" s="23">
        <v>3242</v>
      </c>
      <c r="B38" s="26" t="s">
        <v>3242</v>
      </c>
      <c r="C38" s="26" t="s">
        <v>7352</v>
      </c>
      <c r="D38" s="27">
        <v>10000</v>
      </c>
      <c r="E38" s="28">
        <v>12730.42</v>
      </c>
      <c r="F38" s="29" t="s">
        <v>8218</v>
      </c>
      <c r="G38" s="23" t="s">
        <v>8223</v>
      </c>
      <c r="H38" s="23" t="s">
        <v>8245</v>
      </c>
      <c r="I38" s="23">
        <v>1411150092</v>
      </c>
      <c r="J38" s="23">
        <v>1408558092</v>
      </c>
      <c r="K38" s="23" t="b">
        <v>1</v>
      </c>
      <c r="L38" s="23">
        <v>183</v>
      </c>
      <c r="M38" s="23" t="b">
        <v>1</v>
      </c>
      <c r="N38" s="23" t="s">
        <v>8269</v>
      </c>
      <c r="O38" s="30">
        <v>106</v>
      </c>
      <c r="P38" s="23">
        <v>69.569999999999993</v>
      </c>
      <c r="Q38" s="31" t="s">
        <v>8323</v>
      </c>
      <c r="R38" s="23" t="s">
        <v>8326</v>
      </c>
      <c r="S38" s="32">
        <v>41871</v>
      </c>
      <c r="T38" s="32">
        <v>41901</v>
      </c>
    </row>
    <row r="39" spans="1:20" ht="128" x14ac:dyDescent="0.2">
      <c r="A39" s="23">
        <v>3262</v>
      </c>
      <c r="B39" s="26" t="s">
        <v>3262</v>
      </c>
      <c r="C39" s="26" t="s">
        <v>7372</v>
      </c>
      <c r="D39" s="27">
        <v>12200</v>
      </c>
      <c r="E39" s="28">
        <v>12571</v>
      </c>
      <c r="F39" s="29" t="s">
        <v>8218</v>
      </c>
      <c r="G39" s="23" t="s">
        <v>8223</v>
      </c>
      <c r="H39" s="23" t="s">
        <v>8245</v>
      </c>
      <c r="I39" s="23">
        <v>1419220800</v>
      </c>
      <c r="J39" s="23">
        <v>1416555262</v>
      </c>
      <c r="K39" s="23" t="b">
        <v>1</v>
      </c>
      <c r="L39" s="23">
        <v>134</v>
      </c>
      <c r="M39" s="23" t="b">
        <v>1</v>
      </c>
      <c r="N39" s="23" t="s">
        <v>8269</v>
      </c>
      <c r="O39" s="30">
        <v>100</v>
      </c>
      <c r="P39" s="23">
        <v>93.81</v>
      </c>
      <c r="Q39" s="31" t="s">
        <v>8323</v>
      </c>
      <c r="R39" s="23" t="s">
        <v>8326</v>
      </c>
      <c r="S39" s="32">
        <v>41964</v>
      </c>
      <c r="T39" s="32">
        <v>41995</v>
      </c>
    </row>
    <row r="40" spans="1:20" ht="144" x14ac:dyDescent="0.2">
      <c r="A40" s="23">
        <v>3677</v>
      </c>
      <c r="B40" s="26" t="s">
        <v>3674</v>
      </c>
      <c r="C40" s="26" t="s">
        <v>7787</v>
      </c>
      <c r="D40" s="27">
        <v>12000</v>
      </c>
      <c r="E40" s="28">
        <v>12348.5</v>
      </c>
      <c r="F40" s="29" t="s">
        <v>8218</v>
      </c>
      <c r="G40" s="23" t="s">
        <v>8223</v>
      </c>
      <c r="H40" s="23" t="s">
        <v>8245</v>
      </c>
      <c r="I40" s="23">
        <v>1404359940</v>
      </c>
      <c r="J40" s="23">
        <v>1402580818</v>
      </c>
      <c r="K40" s="23" t="b">
        <v>0</v>
      </c>
      <c r="L40" s="23">
        <v>199</v>
      </c>
      <c r="M40" s="23" t="b">
        <v>1</v>
      </c>
      <c r="N40" s="23" t="s">
        <v>8269</v>
      </c>
      <c r="O40" s="30">
        <v>123</v>
      </c>
      <c r="P40" s="23">
        <v>62.05</v>
      </c>
      <c r="Q40" s="31" t="s">
        <v>8323</v>
      </c>
      <c r="R40" s="23" t="s">
        <v>8326</v>
      </c>
      <c r="S40" s="32">
        <v>41802</v>
      </c>
      <c r="T40" s="32">
        <v>41823</v>
      </c>
    </row>
    <row r="41" spans="1:20" ht="208" x14ac:dyDescent="0.2">
      <c r="A41" s="23">
        <v>532</v>
      </c>
      <c r="B41" s="26" t="s">
        <v>533</v>
      </c>
      <c r="C41" s="26" t="s">
        <v>4642</v>
      </c>
      <c r="D41" s="27">
        <v>10000</v>
      </c>
      <c r="E41" s="28">
        <v>12325</v>
      </c>
      <c r="F41" s="29" t="s">
        <v>8218</v>
      </c>
      <c r="G41" s="23" t="s">
        <v>8223</v>
      </c>
      <c r="H41" s="23" t="s">
        <v>8245</v>
      </c>
      <c r="I41" s="23">
        <v>1463098208</v>
      </c>
      <c r="J41" s="23">
        <v>1460506208</v>
      </c>
      <c r="K41" s="23" t="b">
        <v>0</v>
      </c>
      <c r="L41" s="23">
        <v>173</v>
      </c>
      <c r="M41" s="23" t="b">
        <v>1</v>
      </c>
      <c r="N41" s="23" t="s">
        <v>8269</v>
      </c>
      <c r="O41" s="30">
        <v>246</v>
      </c>
      <c r="P41" s="23">
        <v>71.239999999999995</v>
      </c>
      <c r="Q41" s="31" t="s">
        <v>8323</v>
      </c>
      <c r="R41" s="23" t="s">
        <v>8326</v>
      </c>
      <c r="S41" s="32">
        <v>42473</v>
      </c>
      <c r="T41" s="32">
        <v>42503</v>
      </c>
    </row>
    <row r="42" spans="1:20" ht="160" x14ac:dyDescent="0.2">
      <c r="A42" s="23">
        <v>3468</v>
      </c>
      <c r="B42" s="26" t="s">
        <v>3467</v>
      </c>
      <c r="C42" s="26" t="s">
        <v>7578</v>
      </c>
      <c r="D42" s="27">
        <v>10000</v>
      </c>
      <c r="E42" s="28">
        <v>12178</v>
      </c>
      <c r="F42" s="29" t="s">
        <v>8218</v>
      </c>
      <c r="G42" s="23" t="s">
        <v>8223</v>
      </c>
      <c r="H42" s="23" t="s">
        <v>8245</v>
      </c>
      <c r="I42" s="23">
        <v>1474426800</v>
      </c>
      <c r="J42" s="23">
        <v>1471976529</v>
      </c>
      <c r="K42" s="23" t="b">
        <v>0</v>
      </c>
      <c r="L42" s="23">
        <v>17</v>
      </c>
      <c r="M42" s="23" t="b">
        <v>1</v>
      </c>
      <c r="N42" s="23" t="s">
        <v>8269</v>
      </c>
      <c r="O42" s="30">
        <v>101</v>
      </c>
      <c r="P42" s="23">
        <v>716.35</v>
      </c>
      <c r="Q42" s="31" t="s">
        <v>8323</v>
      </c>
      <c r="R42" s="23" t="s">
        <v>8326</v>
      </c>
      <c r="S42" s="32">
        <v>42605</v>
      </c>
      <c r="T42" s="32">
        <v>42634</v>
      </c>
    </row>
    <row r="43" spans="1:20" ht="112" x14ac:dyDescent="0.2">
      <c r="A43" s="23">
        <v>3248</v>
      </c>
      <c r="B43" s="26" t="s">
        <v>3248</v>
      </c>
      <c r="C43" s="26" t="s">
        <v>7358</v>
      </c>
      <c r="D43" s="27">
        <v>12000</v>
      </c>
      <c r="E43" s="28">
        <v>12095</v>
      </c>
      <c r="F43" s="29" t="s">
        <v>8218</v>
      </c>
      <c r="G43" s="23" t="s">
        <v>8223</v>
      </c>
      <c r="H43" s="23" t="s">
        <v>8245</v>
      </c>
      <c r="I43" s="23">
        <v>1428178757</v>
      </c>
      <c r="J43" s="23">
        <v>1425590357</v>
      </c>
      <c r="K43" s="23" t="b">
        <v>1</v>
      </c>
      <c r="L43" s="23">
        <v>200</v>
      </c>
      <c r="M43" s="23" t="b">
        <v>1</v>
      </c>
      <c r="N43" s="23" t="s">
        <v>8269</v>
      </c>
      <c r="O43" s="30">
        <v>100</v>
      </c>
      <c r="P43" s="23">
        <v>60.48</v>
      </c>
      <c r="Q43" s="31" t="s">
        <v>8323</v>
      </c>
      <c r="R43" s="23" t="s">
        <v>8326</v>
      </c>
      <c r="S43" s="32">
        <v>42068</v>
      </c>
      <c r="T43" s="32">
        <v>42098</v>
      </c>
    </row>
    <row r="44" spans="1:20" ht="192" x14ac:dyDescent="0.2">
      <c r="A44" s="23">
        <v>525</v>
      </c>
      <c r="B44" s="26" t="s">
        <v>526</v>
      </c>
      <c r="C44" s="26" t="s">
        <v>4635</v>
      </c>
      <c r="D44" s="27">
        <v>12000</v>
      </c>
      <c r="E44" s="28">
        <v>12000</v>
      </c>
      <c r="F44" s="29" t="s">
        <v>8218</v>
      </c>
      <c r="G44" s="23" t="s">
        <v>8223</v>
      </c>
      <c r="H44" s="23" t="s">
        <v>8245</v>
      </c>
      <c r="I44" s="23">
        <v>1410601041</v>
      </c>
      <c r="J44" s="23">
        <v>1406713041</v>
      </c>
      <c r="K44" s="23" t="b">
        <v>0</v>
      </c>
      <c r="L44" s="23">
        <v>12</v>
      </c>
      <c r="M44" s="23" t="b">
        <v>1</v>
      </c>
      <c r="N44" s="23" t="s">
        <v>8269</v>
      </c>
      <c r="O44" s="30">
        <v>120</v>
      </c>
      <c r="P44" s="23">
        <v>1000</v>
      </c>
      <c r="Q44" s="31" t="s">
        <v>8323</v>
      </c>
      <c r="R44" s="23" t="s">
        <v>8326</v>
      </c>
      <c r="S44" s="32">
        <v>41850</v>
      </c>
      <c r="T44" s="32">
        <v>41895</v>
      </c>
    </row>
    <row r="45" spans="1:20" ht="192" x14ac:dyDescent="0.2">
      <c r="A45" s="23">
        <v>3316</v>
      </c>
      <c r="B45" s="26" t="s">
        <v>3316</v>
      </c>
      <c r="C45" s="26" t="s">
        <v>7426</v>
      </c>
      <c r="D45" s="27">
        <v>11737</v>
      </c>
      <c r="E45" s="28">
        <v>11747.18</v>
      </c>
      <c r="F45" s="29" t="s">
        <v>8218</v>
      </c>
      <c r="G45" s="23" t="s">
        <v>8223</v>
      </c>
      <c r="H45" s="23" t="s">
        <v>8245</v>
      </c>
      <c r="I45" s="23">
        <v>1407506040</v>
      </c>
      <c r="J45" s="23">
        <v>1404680075</v>
      </c>
      <c r="K45" s="23" t="b">
        <v>0</v>
      </c>
      <c r="L45" s="23">
        <v>125</v>
      </c>
      <c r="M45" s="23" t="b">
        <v>1</v>
      </c>
      <c r="N45" s="23" t="s">
        <v>8269</v>
      </c>
      <c r="O45" s="30">
        <v>235</v>
      </c>
      <c r="P45" s="23">
        <v>93.98</v>
      </c>
      <c r="Q45" s="31" t="s">
        <v>8323</v>
      </c>
      <c r="R45" s="23" t="s">
        <v>8326</v>
      </c>
      <c r="S45" s="32">
        <v>41826</v>
      </c>
      <c r="T45" s="32">
        <v>41859</v>
      </c>
    </row>
    <row r="46" spans="1:20" ht="224" x14ac:dyDescent="0.2">
      <c r="A46" s="23">
        <v>3712</v>
      </c>
      <c r="B46" s="26" t="s">
        <v>3709</v>
      </c>
      <c r="C46" s="26" t="s">
        <v>7822</v>
      </c>
      <c r="D46" s="27">
        <v>7500</v>
      </c>
      <c r="E46" s="28">
        <v>11530</v>
      </c>
      <c r="F46" s="29" t="s">
        <v>8218</v>
      </c>
      <c r="G46" s="23" t="s">
        <v>8223</v>
      </c>
      <c r="H46" s="23" t="s">
        <v>8245</v>
      </c>
      <c r="I46" s="23">
        <v>1433055540</v>
      </c>
      <c r="J46" s="23">
        <v>1431230867</v>
      </c>
      <c r="K46" s="23" t="b">
        <v>0</v>
      </c>
      <c r="L46" s="23">
        <v>104</v>
      </c>
      <c r="M46" s="23" t="b">
        <v>1</v>
      </c>
      <c r="N46" s="23" t="s">
        <v>8269</v>
      </c>
      <c r="O46" s="30">
        <v>100</v>
      </c>
      <c r="P46" s="23">
        <v>110.87</v>
      </c>
      <c r="Q46" s="31" t="s">
        <v>8323</v>
      </c>
      <c r="R46" s="23" t="s">
        <v>8326</v>
      </c>
      <c r="S46" s="32">
        <v>42134</v>
      </c>
      <c r="T46" s="32">
        <v>42155</v>
      </c>
    </row>
    <row r="47" spans="1:20" ht="192" x14ac:dyDescent="0.2">
      <c r="A47" s="23">
        <v>3389</v>
      </c>
      <c r="B47" s="26" t="s">
        <v>3388</v>
      </c>
      <c r="C47" s="26" t="s">
        <v>7499</v>
      </c>
      <c r="D47" s="27">
        <v>10000</v>
      </c>
      <c r="E47" s="28">
        <v>11450</v>
      </c>
      <c r="F47" s="29" t="s">
        <v>8218</v>
      </c>
      <c r="G47" s="23" t="s">
        <v>8223</v>
      </c>
      <c r="H47" s="23" t="s">
        <v>8245</v>
      </c>
      <c r="I47" s="23">
        <v>1464960682</v>
      </c>
      <c r="J47" s="23">
        <v>1462368682</v>
      </c>
      <c r="K47" s="23" t="b">
        <v>0</v>
      </c>
      <c r="L47" s="23">
        <v>62</v>
      </c>
      <c r="M47" s="23" t="b">
        <v>1</v>
      </c>
      <c r="N47" s="23" t="s">
        <v>8269</v>
      </c>
      <c r="O47" s="30">
        <v>5</v>
      </c>
      <c r="P47" s="23">
        <v>184.68</v>
      </c>
      <c r="Q47" s="31" t="s">
        <v>8323</v>
      </c>
      <c r="R47" s="23" t="s">
        <v>8326</v>
      </c>
      <c r="S47" s="32">
        <v>42494</v>
      </c>
      <c r="T47" s="32">
        <v>42524</v>
      </c>
    </row>
    <row r="48" spans="1:20" ht="208" x14ac:dyDescent="0.2">
      <c r="A48" s="23">
        <v>2966</v>
      </c>
      <c r="B48" s="26" t="s">
        <v>2966</v>
      </c>
      <c r="C48" s="26" t="s">
        <v>7076</v>
      </c>
      <c r="D48" s="27">
        <v>10000</v>
      </c>
      <c r="E48" s="28">
        <v>11363</v>
      </c>
      <c r="F48" s="29" t="s">
        <v>8218</v>
      </c>
      <c r="G48" s="23" t="s">
        <v>8223</v>
      </c>
      <c r="H48" s="23" t="s">
        <v>8245</v>
      </c>
      <c r="I48" s="23">
        <v>1442425412</v>
      </c>
      <c r="J48" s="23">
        <v>1439833412</v>
      </c>
      <c r="K48" s="23" t="b">
        <v>0</v>
      </c>
      <c r="L48" s="23">
        <v>128</v>
      </c>
      <c r="M48" s="23" t="b">
        <v>1</v>
      </c>
      <c r="N48" s="23" t="s">
        <v>8269</v>
      </c>
      <c r="O48" s="30">
        <v>126</v>
      </c>
      <c r="P48" s="23">
        <v>88.77</v>
      </c>
      <c r="Q48" s="31" t="s">
        <v>8323</v>
      </c>
      <c r="R48" s="23" t="s">
        <v>8326</v>
      </c>
      <c r="S48" s="32">
        <v>42233</v>
      </c>
      <c r="T48" s="32">
        <v>42263</v>
      </c>
    </row>
    <row r="49" spans="1:20" ht="208" x14ac:dyDescent="0.2">
      <c r="A49" s="23">
        <v>3209</v>
      </c>
      <c r="B49" s="26" t="s">
        <v>3209</v>
      </c>
      <c r="C49" s="26" t="s">
        <v>7319</v>
      </c>
      <c r="D49" s="27">
        <v>9500</v>
      </c>
      <c r="E49" s="28">
        <v>11335.7</v>
      </c>
      <c r="F49" s="29" t="s">
        <v>8218</v>
      </c>
      <c r="G49" s="23" t="s">
        <v>8223</v>
      </c>
      <c r="H49" s="23" t="s">
        <v>8245</v>
      </c>
      <c r="I49" s="23">
        <v>1403305200</v>
      </c>
      <c r="J49" s="23">
        <v>1400512658</v>
      </c>
      <c r="K49" s="23" t="b">
        <v>1</v>
      </c>
      <c r="L49" s="23">
        <v>226</v>
      </c>
      <c r="M49" s="23" t="b">
        <v>1</v>
      </c>
      <c r="N49" s="23" t="s">
        <v>8269</v>
      </c>
      <c r="O49" s="30">
        <v>287</v>
      </c>
      <c r="P49" s="23">
        <v>50.16</v>
      </c>
      <c r="Q49" s="31" t="s">
        <v>8323</v>
      </c>
      <c r="R49" s="23" t="s">
        <v>8326</v>
      </c>
      <c r="S49" s="32">
        <v>41778</v>
      </c>
      <c r="T49" s="32">
        <v>41810</v>
      </c>
    </row>
    <row r="50" spans="1:20" ht="192" x14ac:dyDescent="0.2">
      <c r="A50" s="23">
        <v>3246</v>
      </c>
      <c r="B50" s="26" t="s">
        <v>3246</v>
      </c>
      <c r="C50" s="26" t="s">
        <v>7356</v>
      </c>
      <c r="D50" s="27">
        <v>10000</v>
      </c>
      <c r="E50" s="28">
        <v>11122</v>
      </c>
      <c r="F50" s="29" t="s">
        <v>8218</v>
      </c>
      <c r="G50" s="23" t="s">
        <v>8223</v>
      </c>
      <c r="H50" s="23" t="s">
        <v>8245</v>
      </c>
      <c r="I50" s="23">
        <v>1442030340</v>
      </c>
      <c r="J50" s="23">
        <v>1439551200</v>
      </c>
      <c r="K50" s="23" t="b">
        <v>1</v>
      </c>
      <c r="L50" s="23">
        <v>193</v>
      </c>
      <c r="M50" s="23" t="b">
        <v>1</v>
      </c>
      <c r="N50" s="23" t="s">
        <v>8269</v>
      </c>
      <c r="O50" s="30">
        <v>111</v>
      </c>
      <c r="P50" s="23">
        <v>57.63</v>
      </c>
      <c r="Q50" s="31" t="s">
        <v>8323</v>
      </c>
      <c r="R50" s="23" t="s">
        <v>8326</v>
      </c>
      <c r="S50" s="32">
        <v>42230</v>
      </c>
      <c r="T50" s="32">
        <v>42259</v>
      </c>
    </row>
    <row r="51" spans="1:20" ht="208" x14ac:dyDescent="0.2">
      <c r="A51" s="23">
        <v>3620</v>
      </c>
      <c r="B51" s="26" t="s">
        <v>3618</v>
      </c>
      <c r="C51" s="26" t="s">
        <v>7730</v>
      </c>
      <c r="D51" s="27">
        <v>10500</v>
      </c>
      <c r="E51" s="28">
        <v>11045</v>
      </c>
      <c r="F51" s="29" t="s">
        <v>8218</v>
      </c>
      <c r="G51" s="23" t="s">
        <v>8223</v>
      </c>
      <c r="H51" s="23" t="s">
        <v>8245</v>
      </c>
      <c r="I51" s="23">
        <v>1425528000</v>
      </c>
      <c r="J51" s="23">
        <v>1422916261</v>
      </c>
      <c r="K51" s="23" t="b">
        <v>0</v>
      </c>
      <c r="L51" s="23">
        <v>197</v>
      </c>
      <c r="M51" s="23" t="b">
        <v>1</v>
      </c>
      <c r="N51" s="23" t="s">
        <v>8269</v>
      </c>
      <c r="O51" s="30">
        <v>28</v>
      </c>
      <c r="P51" s="23">
        <v>56.07</v>
      </c>
      <c r="Q51" s="31" t="s">
        <v>8323</v>
      </c>
      <c r="R51" s="23" t="s">
        <v>8326</v>
      </c>
      <c r="S51" s="32">
        <v>42037</v>
      </c>
      <c r="T51" s="32">
        <v>42068</v>
      </c>
    </row>
    <row r="52" spans="1:20" ht="208" x14ac:dyDescent="0.2">
      <c r="A52" s="23">
        <v>2963</v>
      </c>
      <c r="B52" s="26" t="s">
        <v>2963</v>
      </c>
      <c r="C52" s="26" t="s">
        <v>7073</v>
      </c>
      <c r="D52" s="27">
        <v>10000</v>
      </c>
      <c r="E52" s="28">
        <v>10685</v>
      </c>
      <c r="F52" s="29" t="s">
        <v>8218</v>
      </c>
      <c r="G52" s="23" t="s">
        <v>8223</v>
      </c>
      <c r="H52" s="23" t="s">
        <v>8245</v>
      </c>
      <c r="I52" s="23">
        <v>1435835824</v>
      </c>
      <c r="J52" s="23">
        <v>1433243824</v>
      </c>
      <c r="K52" s="23" t="b">
        <v>0</v>
      </c>
      <c r="L52" s="23">
        <v>98</v>
      </c>
      <c r="M52" s="23" t="b">
        <v>1</v>
      </c>
      <c r="N52" s="23" t="s">
        <v>8269</v>
      </c>
      <c r="O52" s="30">
        <v>427</v>
      </c>
      <c r="P52" s="23">
        <v>109.03</v>
      </c>
      <c r="Q52" s="31" t="s">
        <v>8323</v>
      </c>
      <c r="R52" s="23" t="s">
        <v>8326</v>
      </c>
      <c r="S52" s="32">
        <v>42157</v>
      </c>
      <c r="T52" s="32">
        <v>42187</v>
      </c>
    </row>
    <row r="53" spans="1:20" ht="192" x14ac:dyDescent="0.2">
      <c r="A53" s="23">
        <v>2818</v>
      </c>
      <c r="B53" s="26" t="s">
        <v>2818</v>
      </c>
      <c r="C53" s="26" t="s">
        <v>6928</v>
      </c>
      <c r="D53" s="27">
        <v>10000</v>
      </c>
      <c r="E53" s="28">
        <v>10603</v>
      </c>
      <c r="F53" s="29" t="s">
        <v>8218</v>
      </c>
      <c r="G53" s="23" t="s">
        <v>8223</v>
      </c>
      <c r="H53" s="23" t="s">
        <v>8245</v>
      </c>
      <c r="I53" s="23">
        <v>1443018086</v>
      </c>
      <c r="J53" s="23">
        <v>1441290086</v>
      </c>
      <c r="K53" s="23" t="b">
        <v>0</v>
      </c>
      <c r="L53" s="23">
        <v>102</v>
      </c>
      <c r="M53" s="23" t="b">
        <v>1</v>
      </c>
      <c r="N53" s="23" t="s">
        <v>8269</v>
      </c>
      <c r="O53" s="30">
        <v>106</v>
      </c>
      <c r="P53" s="23">
        <v>103.95</v>
      </c>
      <c r="Q53" s="31" t="s">
        <v>8323</v>
      </c>
      <c r="R53" s="23" t="s">
        <v>8326</v>
      </c>
      <c r="S53" s="32">
        <v>42250</v>
      </c>
      <c r="T53" s="32">
        <v>42270</v>
      </c>
    </row>
    <row r="54" spans="1:20" ht="192" x14ac:dyDescent="0.2">
      <c r="A54" s="23">
        <v>3434</v>
      </c>
      <c r="B54" s="26" t="s">
        <v>3433</v>
      </c>
      <c r="C54" s="26" t="s">
        <v>7544</v>
      </c>
      <c r="D54" s="27">
        <v>10000</v>
      </c>
      <c r="E54" s="28">
        <v>10555</v>
      </c>
      <c r="F54" s="29" t="s">
        <v>8218</v>
      </c>
      <c r="G54" s="23" t="s">
        <v>8223</v>
      </c>
      <c r="H54" s="23" t="s">
        <v>8245</v>
      </c>
      <c r="I54" s="23">
        <v>1404983269</v>
      </c>
      <c r="J54" s="23">
        <v>1402391269</v>
      </c>
      <c r="K54" s="23" t="b">
        <v>0</v>
      </c>
      <c r="L54" s="23">
        <v>168</v>
      </c>
      <c r="M54" s="23" t="b">
        <v>1</v>
      </c>
      <c r="N54" s="23" t="s">
        <v>8269</v>
      </c>
      <c r="O54" s="30">
        <v>352</v>
      </c>
      <c r="P54" s="23">
        <v>62.83</v>
      </c>
      <c r="Q54" s="31" t="s">
        <v>8323</v>
      </c>
      <c r="R54" s="23" t="s">
        <v>8326</v>
      </c>
      <c r="S54" s="32">
        <v>41800</v>
      </c>
      <c r="T54" s="32">
        <v>41830</v>
      </c>
    </row>
    <row r="55" spans="1:20" ht="160" x14ac:dyDescent="0.2">
      <c r="A55" s="23">
        <v>3507</v>
      </c>
      <c r="B55" s="26" t="s">
        <v>3506</v>
      </c>
      <c r="C55" s="26" t="s">
        <v>7617</v>
      </c>
      <c r="D55" s="27">
        <v>10000</v>
      </c>
      <c r="E55" s="28">
        <v>10440</v>
      </c>
      <c r="F55" s="29" t="s">
        <v>8218</v>
      </c>
      <c r="G55" s="23" t="s">
        <v>8223</v>
      </c>
      <c r="H55" s="23" t="s">
        <v>8245</v>
      </c>
      <c r="I55" s="23">
        <v>1464732537</v>
      </c>
      <c r="J55" s="23">
        <v>1462140537</v>
      </c>
      <c r="K55" s="23" t="b">
        <v>0</v>
      </c>
      <c r="L55" s="23">
        <v>72</v>
      </c>
      <c r="M55" s="23" t="b">
        <v>1</v>
      </c>
      <c r="N55" s="23" t="s">
        <v>8269</v>
      </c>
      <c r="O55" s="30">
        <v>149</v>
      </c>
      <c r="P55" s="23">
        <v>145</v>
      </c>
      <c r="Q55" s="31" t="s">
        <v>8323</v>
      </c>
      <c r="R55" s="23" t="s">
        <v>8326</v>
      </c>
      <c r="S55" s="32">
        <v>42491</v>
      </c>
      <c r="T55" s="32">
        <v>42521</v>
      </c>
    </row>
    <row r="56" spans="1:20" ht="224" x14ac:dyDescent="0.2">
      <c r="A56" s="23">
        <v>3173</v>
      </c>
      <c r="B56" s="26" t="s">
        <v>3173</v>
      </c>
      <c r="C56" s="26" t="s">
        <v>7283</v>
      </c>
      <c r="D56" s="27">
        <v>10000</v>
      </c>
      <c r="E56" s="28">
        <v>10300</v>
      </c>
      <c r="F56" s="29" t="s">
        <v>8218</v>
      </c>
      <c r="G56" s="23" t="s">
        <v>8223</v>
      </c>
      <c r="H56" s="23" t="s">
        <v>8245</v>
      </c>
      <c r="I56" s="23">
        <v>1411765492</v>
      </c>
      <c r="J56" s="23">
        <v>1409173492</v>
      </c>
      <c r="K56" s="23" t="b">
        <v>1</v>
      </c>
      <c r="L56" s="23">
        <v>74</v>
      </c>
      <c r="M56" s="23" t="b">
        <v>1</v>
      </c>
      <c r="N56" s="23" t="s">
        <v>8269</v>
      </c>
      <c r="O56" s="30">
        <v>103</v>
      </c>
      <c r="P56" s="23">
        <v>139.19</v>
      </c>
      <c r="Q56" s="31" t="s">
        <v>8323</v>
      </c>
      <c r="R56" s="23" t="s">
        <v>8326</v>
      </c>
      <c r="S56" s="32">
        <v>41878</v>
      </c>
      <c r="T56" s="32">
        <v>41908</v>
      </c>
    </row>
    <row r="57" spans="1:20" ht="192" x14ac:dyDescent="0.2">
      <c r="A57" s="23">
        <v>3358</v>
      </c>
      <c r="B57" s="26" t="s">
        <v>3357</v>
      </c>
      <c r="C57" s="26" t="s">
        <v>7468</v>
      </c>
      <c r="D57" s="27">
        <v>10000</v>
      </c>
      <c r="E57" s="28">
        <v>10299</v>
      </c>
      <c r="F57" s="29" t="s">
        <v>8218</v>
      </c>
      <c r="G57" s="23" t="s">
        <v>8223</v>
      </c>
      <c r="H57" s="23" t="s">
        <v>8245</v>
      </c>
      <c r="I57" s="23">
        <v>1416385679</v>
      </c>
      <c r="J57" s="23">
        <v>1413790079</v>
      </c>
      <c r="K57" s="23" t="b">
        <v>0</v>
      </c>
      <c r="L57" s="23">
        <v>162</v>
      </c>
      <c r="M57" s="23" t="b">
        <v>1</v>
      </c>
      <c r="N57" s="23" t="s">
        <v>8269</v>
      </c>
      <c r="O57" s="30">
        <v>103</v>
      </c>
      <c r="P57" s="23">
        <v>63.57</v>
      </c>
      <c r="Q57" s="31" t="s">
        <v>8323</v>
      </c>
      <c r="R57" s="23" t="s">
        <v>8326</v>
      </c>
      <c r="S57" s="32">
        <v>41932</v>
      </c>
      <c r="T57" s="32">
        <v>41962</v>
      </c>
    </row>
    <row r="58" spans="1:20" ht="224" x14ac:dyDescent="0.2">
      <c r="A58" s="23">
        <v>3714</v>
      </c>
      <c r="B58" s="26" t="s">
        <v>3711</v>
      </c>
      <c r="C58" s="26" t="s">
        <v>7824</v>
      </c>
      <c r="D58" s="27">
        <v>10000</v>
      </c>
      <c r="E58" s="28">
        <v>10235</v>
      </c>
      <c r="F58" s="29" t="s">
        <v>8218</v>
      </c>
      <c r="G58" s="23" t="s">
        <v>8223</v>
      </c>
      <c r="H58" s="23" t="s">
        <v>8245</v>
      </c>
      <c r="I58" s="23">
        <v>1432612740</v>
      </c>
      <c r="J58" s="23">
        <v>1429881667</v>
      </c>
      <c r="K58" s="23" t="b">
        <v>0</v>
      </c>
      <c r="L58" s="23">
        <v>97</v>
      </c>
      <c r="M58" s="23" t="b">
        <v>1</v>
      </c>
      <c r="N58" s="23" t="s">
        <v>8269</v>
      </c>
      <c r="O58" s="30">
        <v>204</v>
      </c>
      <c r="P58" s="23">
        <v>105.52</v>
      </c>
      <c r="Q58" s="31" t="s">
        <v>8323</v>
      </c>
      <c r="R58" s="23" t="s">
        <v>8326</v>
      </c>
      <c r="S58" s="32">
        <v>42118</v>
      </c>
      <c r="T58" s="32">
        <v>42150</v>
      </c>
    </row>
    <row r="59" spans="1:20" ht="192" x14ac:dyDescent="0.2">
      <c r="A59" s="23">
        <v>3298</v>
      </c>
      <c r="B59" s="26" t="s">
        <v>3298</v>
      </c>
      <c r="C59" s="26" t="s">
        <v>7408</v>
      </c>
      <c r="D59" s="27">
        <v>10000</v>
      </c>
      <c r="E59" s="28">
        <v>10173</v>
      </c>
      <c r="F59" s="29" t="s">
        <v>8218</v>
      </c>
      <c r="G59" s="23" t="s">
        <v>8223</v>
      </c>
      <c r="H59" s="23" t="s">
        <v>8245</v>
      </c>
      <c r="I59" s="23">
        <v>1442102400</v>
      </c>
      <c r="J59" s="23">
        <v>1440370768</v>
      </c>
      <c r="K59" s="23" t="b">
        <v>0</v>
      </c>
      <c r="L59" s="23">
        <v>72</v>
      </c>
      <c r="M59" s="23" t="b">
        <v>1</v>
      </c>
      <c r="N59" s="23" t="s">
        <v>8269</v>
      </c>
      <c r="O59" s="30">
        <v>102</v>
      </c>
      <c r="P59" s="23">
        <v>141.29</v>
      </c>
      <c r="Q59" s="31" t="s">
        <v>8323</v>
      </c>
      <c r="R59" s="23" t="s">
        <v>8326</v>
      </c>
      <c r="S59" s="32">
        <v>42239</v>
      </c>
      <c r="T59" s="32">
        <v>42260</v>
      </c>
    </row>
    <row r="60" spans="1:20" ht="192" x14ac:dyDescent="0.2">
      <c r="A60" s="23">
        <v>3524</v>
      </c>
      <c r="B60" s="26" t="s">
        <v>3523</v>
      </c>
      <c r="C60" s="26" t="s">
        <v>7634</v>
      </c>
      <c r="D60" s="27">
        <v>10000</v>
      </c>
      <c r="E60" s="28">
        <v>10156</v>
      </c>
      <c r="F60" s="29" t="s">
        <v>8218</v>
      </c>
      <c r="G60" s="23" t="s">
        <v>8223</v>
      </c>
      <c r="H60" s="23" t="s">
        <v>8245</v>
      </c>
      <c r="I60" s="23">
        <v>1410580800</v>
      </c>
      <c r="J60" s="23">
        <v>1409336373</v>
      </c>
      <c r="K60" s="23" t="b">
        <v>0</v>
      </c>
      <c r="L60" s="23">
        <v>74</v>
      </c>
      <c r="M60" s="23" t="b">
        <v>1</v>
      </c>
      <c r="N60" s="23" t="s">
        <v>8269</v>
      </c>
      <c r="O60" s="30">
        <v>101</v>
      </c>
      <c r="P60" s="23">
        <v>137.24</v>
      </c>
      <c r="Q60" s="31" t="s">
        <v>8323</v>
      </c>
      <c r="R60" s="23" t="s">
        <v>8326</v>
      </c>
      <c r="S60" s="32">
        <v>41880</v>
      </c>
      <c r="T60" s="32">
        <v>41895</v>
      </c>
    </row>
    <row r="61" spans="1:20" ht="208" x14ac:dyDescent="0.2">
      <c r="A61" s="23">
        <v>3575</v>
      </c>
      <c r="B61" s="26" t="s">
        <v>3574</v>
      </c>
      <c r="C61" s="26" t="s">
        <v>7685</v>
      </c>
      <c r="D61" s="27">
        <v>10000</v>
      </c>
      <c r="E61" s="28">
        <v>10133</v>
      </c>
      <c r="F61" s="29" t="s">
        <v>8218</v>
      </c>
      <c r="G61" s="23" t="s">
        <v>8223</v>
      </c>
      <c r="H61" s="23" t="s">
        <v>8245</v>
      </c>
      <c r="I61" s="23">
        <v>1470887940</v>
      </c>
      <c r="J61" s="23">
        <v>1468176527</v>
      </c>
      <c r="K61" s="23" t="b">
        <v>0</v>
      </c>
      <c r="L61" s="23">
        <v>102</v>
      </c>
      <c r="M61" s="23" t="b">
        <v>1</v>
      </c>
      <c r="N61" s="23" t="s">
        <v>8269</v>
      </c>
      <c r="O61" s="30">
        <v>101</v>
      </c>
      <c r="P61" s="23">
        <v>99.34</v>
      </c>
      <c r="Q61" s="31" t="s">
        <v>8323</v>
      </c>
      <c r="R61" s="23" t="s">
        <v>8326</v>
      </c>
      <c r="S61" s="32">
        <v>42561</v>
      </c>
      <c r="T61" s="32">
        <v>42593</v>
      </c>
    </row>
    <row r="62" spans="1:20" ht="208" x14ac:dyDescent="0.2">
      <c r="A62" s="23">
        <v>3421</v>
      </c>
      <c r="B62" s="26" t="s">
        <v>3420</v>
      </c>
      <c r="C62" s="26" t="s">
        <v>7531</v>
      </c>
      <c r="D62" s="27">
        <v>10000</v>
      </c>
      <c r="E62" s="28">
        <v>10115</v>
      </c>
      <c r="F62" s="29" t="s">
        <v>8218</v>
      </c>
      <c r="G62" s="23" t="s">
        <v>8223</v>
      </c>
      <c r="H62" s="23" t="s">
        <v>8245</v>
      </c>
      <c r="I62" s="23">
        <v>1425495563</v>
      </c>
      <c r="J62" s="23">
        <v>1422903563</v>
      </c>
      <c r="K62" s="23" t="b">
        <v>0</v>
      </c>
      <c r="L62" s="23">
        <v>98</v>
      </c>
      <c r="M62" s="23" t="b">
        <v>1</v>
      </c>
      <c r="N62" s="23" t="s">
        <v>8269</v>
      </c>
      <c r="O62" s="30">
        <v>101</v>
      </c>
      <c r="P62" s="23">
        <v>103.21</v>
      </c>
      <c r="Q62" s="31" t="s">
        <v>8323</v>
      </c>
      <c r="R62" s="23" t="s">
        <v>8326</v>
      </c>
      <c r="S62" s="32">
        <v>42037</v>
      </c>
      <c r="T62" s="32">
        <v>42067</v>
      </c>
    </row>
    <row r="63" spans="1:20" ht="208" x14ac:dyDescent="0.2">
      <c r="A63" s="23">
        <v>527</v>
      </c>
      <c r="B63" s="26" t="s">
        <v>528</v>
      </c>
      <c r="C63" s="26" t="s">
        <v>4637</v>
      </c>
      <c r="D63" s="27">
        <v>10000</v>
      </c>
      <c r="E63" s="28">
        <v>10085</v>
      </c>
      <c r="F63" s="29" t="s">
        <v>8218</v>
      </c>
      <c r="G63" s="23" t="s">
        <v>8223</v>
      </c>
      <c r="H63" s="23" t="s">
        <v>8245</v>
      </c>
      <c r="I63" s="23">
        <v>1487347500</v>
      </c>
      <c r="J63" s="23">
        <v>1484715366</v>
      </c>
      <c r="K63" s="23" t="b">
        <v>0</v>
      </c>
      <c r="L63" s="23">
        <v>158</v>
      </c>
      <c r="M63" s="23" t="b">
        <v>1</v>
      </c>
      <c r="N63" s="23" t="s">
        <v>8269</v>
      </c>
      <c r="O63" s="30">
        <v>202</v>
      </c>
      <c r="P63" s="23">
        <v>63.83</v>
      </c>
      <c r="Q63" s="31" t="s">
        <v>8323</v>
      </c>
      <c r="R63" s="23" t="s">
        <v>8326</v>
      </c>
      <c r="S63" s="32">
        <v>42753</v>
      </c>
      <c r="T63" s="32">
        <v>42783</v>
      </c>
    </row>
    <row r="64" spans="1:20" ht="176" x14ac:dyDescent="0.2">
      <c r="A64" s="23">
        <v>3153</v>
      </c>
      <c r="B64" s="26" t="s">
        <v>3153</v>
      </c>
      <c r="C64" s="26" t="s">
        <v>7263</v>
      </c>
      <c r="D64" s="27">
        <v>3000</v>
      </c>
      <c r="E64" s="28">
        <v>10067.5</v>
      </c>
      <c r="F64" s="29" t="s">
        <v>8218</v>
      </c>
      <c r="G64" s="23" t="s">
        <v>8223</v>
      </c>
      <c r="H64" s="23" t="s">
        <v>8245</v>
      </c>
      <c r="I64" s="23">
        <v>1304225940</v>
      </c>
      <c r="J64" s="23">
        <v>1301542937</v>
      </c>
      <c r="K64" s="23" t="b">
        <v>1</v>
      </c>
      <c r="L64" s="23">
        <v>241</v>
      </c>
      <c r="M64" s="23" t="b">
        <v>1</v>
      </c>
      <c r="N64" s="23" t="s">
        <v>8269</v>
      </c>
      <c r="O64" s="30">
        <v>101</v>
      </c>
      <c r="P64" s="23">
        <v>41.77</v>
      </c>
      <c r="Q64" s="31" t="s">
        <v>8323</v>
      </c>
      <c r="R64" s="23" t="s">
        <v>8326</v>
      </c>
      <c r="S64" s="32">
        <v>40633</v>
      </c>
      <c r="T64" s="32">
        <v>40664</v>
      </c>
    </row>
    <row r="65" spans="1:20" ht="224" x14ac:dyDescent="0.2">
      <c r="A65" s="23">
        <v>3455</v>
      </c>
      <c r="B65" s="26" t="s">
        <v>3454</v>
      </c>
      <c r="C65" s="26" t="s">
        <v>7565</v>
      </c>
      <c r="D65" s="27">
        <v>10000</v>
      </c>
      <c r="E65" s="28">
        <v>10065</v>
      </c>
      <c r="F65" s="29" t="s">
        <v>8218</v>
      </c>
      <c r="G65" s="23" t="s">
        <v>8223</v>
      </c>
      <c r="H65" s="23" t="s">
        <v>8245</v>
      </c>
      <c r="I65" s="23">
        <v>1476381627</v>
      </c>
      <c r="J65" s="23">
        <v>1473789627</v>
      </c>
      <c r="K65" s="23" t="b">
        <v>0</v>
      </c>
      <c r="L65" s="23">
        <v>69</v>
      </c>
      <c r="M65" s="23" t="b">
        <v>1</v>
      </c>
      <c r="N65" s="23" t="s">
        <v>8269</v>
      </c>
      <c r="O65" s="30">
        <v>100</v>
      </c>
      <c r="P65" s="23">
        <v>145.87</v>
      </c>
      <c r="Q65" s="31" t="s">
        <v>8323</v>
      </c>
      <c r="R65" s="23" t="s">
        <v>8326</v>
      </c>
      <c r="S65" s="32">
        <v>42626</v>
      </c>
      <c r="T65" s="32">
        <v>42656</v>
      </c>
    </row>
    <row r="66" spans="1:20" ht="224" x14ac:dyDescent="0.2">
      <c r="A66" s="23">
        <v>3400</v>
      </c>
      <c r="B66" s="26" t="s">
        <v>3399</v>
      </c>
      <c r="C66" s="26" t="s">
        <v>7510</v>
      </c>
      <c r="D66" s="27">
        <v>10000</v>
      </c>
      <c r="E66" s="28">
        <v>10041</v>
      </c>
      <c r="F66" s="29" t="s">
        <v>8218</v>
      </c>
      <c r="G66" s="23" t="s">
        <v>8223</v>
      </c>
      <c r="H66" s="23" t="s">
        <v>8245</v>
      </c>
      <c r="I66" s="23">
        <v>1409266414</v>
      </c>
      <c r="J66" s="23">
        <v>1405378414</v>
      </c>
      <c r="K66" s="23" t="b">
        <v>0</v>
      </c>
      <c r="L66" s="23">
        <v>85</v>
      </c>
      <c r="M66" s="23" t="b">
        <v>1</v>
      </c>
      <c r="N66" s="23" t="s">
        <v>8269</v>
      </c>
      <c r="O66" s="30">
        <v>100</v>
      </c>
      <c r="P66" s="23">
        <v>118.13</v>
      </c>
      <c r="Q66" s="31" t="s">
        <v>8323</v>
      </c>
      <c r="R66" s="23" t="s">
        <v>8326</v>
      </c>
      <c r="S66" s="32">
        <v>41834</v>
      </c>
      <c r="T66" s="32">
        <v>41879</v>
      </c>
    </row>
    <row r="67" spans="1:20" ht="160" x14ac:dyDescent="0.2">
      <c r="A67" s="23">
        <v>3406</v>
      </c>
      <c r="B67" s="26" t="s">
        <v>3405</v>
      </c>
      <c r="C67" s="26" t="s">
        <v>7516</v>
      </c>
      <c r="D67" s="27">
        <v>10000</v>
      </c>
      <c r="E67" s="28">
        <v>10031</v>
      </c>
      <c r="F67" s="29" t="s">
        <v>8218</v>
      </c>
      <c r="G67" s="23" t="s">
        <v>8223</v>
      </c>
      <c r="H67" s="23" t="s">
        <v>8245</v>
      </c>
      <c r="I67" s="23">
        <v>1405511376</v>
      </c>
      <c r="J67" s="23">
        <v>1401623376</v>
      </c>
      <c r="K67" s="23" t="b">
        <v>0</v>
      </c>
      <c r="L67" s="23">
        <v>91</v>
      </c>
      <c r="M67" s="23" t="b">
        <v>1</v>
      </c>
      <c r="N67" s="23" t="s">
        <v>8269</v>
      </c>
      <c r="O67" s="30">
        <v>100</v>
      </c>
      <c r="P67" s="23">
        <v>110.23</v>
      </c>
      <c r="Q67" s="31" t="s">
        <v>8323</v>
      </c>
      <c r="R67" s="23" t="s">
        <v>8326</v>
      </c>
      <c r="S67" s="32">
        <v>41791</v>
      </c>
      <c r="T67" s="32">
        <v>41836</v>
      </c>
    </row>
    <row r="68" spans="1:20" ht="224" x14ac:dyDescent="0.2">
      <c r="A68" s="23">
        <v>3241</v>
      </c>
      <c r="B68" s="26" t="s">
        <v>3241</v>
      </c>
      <c r="C68" s="26" t="s">
        <v>7351</v>
      </c>
      <c r="D68" s="27">
        <v>8500</v>
      </c>
      <c r="E68" s="28">
        <v>9801</v>
      </c>
      <c r="F68" s="29" t="s">
        <v>8218</v>
      </c>
      <c r="G68" s="23" t="s">
        <v>8223</v>
      </c>
      <c r="H68" s="23" t="s">
        <v>8245</v>
      </c>
      <c r="I68" s="23">
        <v>1413269940</v>
      </c>
      <c r="J68" s="23">
        <v>1410421670</v>
      </c>
      <c r="K68" s="23" t="b">
        <v>1</v>
      </c>
      <c r="L68" s="23">
        <v>167</v>
      </c>
      <c r="M68" s="23" t="b">
        <v>1</v>
      </c>
      <c r="N68" s="23" t="s">
        <v>8269</v>
      </c>
      <c r="O68" s="30">
        <v>130</v>
      </c>
      <c r="P68" s="23">
        <v>58.69</v>
      </c>
      <c r="Q68" s="31" t="s">
        <v>8323</v>
      </c>
      <c r="R68" s="23" t="s">
        <v>8326</v>
      </c>
      <c r="S68" s="32">
        <v>41893</v>
      </c>
      <c r="T68" s="32">
        <v>41926</v>
      </c>
    </row>
    <row r="69" spans="1:20" ht="128" x14ac:dyDescent="0.2">
      <c r="A69" s="23">
        <v>3433</v>
      </c>
      <c r="B69" s="26" t="s">
        <v>3432</v>
      </c>
      <c r="C69" s="26" t="s">
        <v>7543</v>
      </c>
      <c r="D69" s="27">
        <v>9500</v>
      </c>
      <c r="E69" s="28">
        <v>9525</v>
      </c>
      <c r="F69" s="29" t="s">
        <v>8218</v>
      </c>
      <c r="G69" s="23" t="s">
        <v>8223</v>
      </c>
      <c r="H69" s="23" t="s">
        <v>8245</v>
      </c>
      <c r="I69" s="23">
        <v>1402974000</v>
      </c>
      <c r="J69" s="23">
        <v>1400290255</v>
      </c>
      <c r="K69" s="23" t="b">
        <v>0</v>
      </c>
      <c r="L69" s="23">
        <v>71</v>
      </c>
      <c r="M69" s="23" t="b">
        <v>1</v>
      </c>
      <c r="N69" s="23" t="s">
        <v>8269</v>
      </c>
      <c r="O69" s="30">
        <v>158</v>
      </c>
      <c r="P69" s="23">
        <v>134.15</v>
      </c>
      <c r="Q69" s="31" t="s">
        <v>8323</v>
      </c>
      <c r="R69" s="23" t="s">
        <v>8326</v>
      </c>
      <c r="S69" s="32">
        <v>41776</v>
      </c>
      <c r="T69" s="32">
        <v>41807</v>
      </c>
    </row>
    <row r="70" spans="1:20" ht="192" x14ac:dyDescent="0.2">
      <c r="A70" s="23">
        <v>2973</v>
      </c>
      <c r="B70" s="26" t="s">
        <v>2973</v>
      </c>
      <c r="C70" s="26" t="s">
        <v>7083</v>
      </c>
      <c r="D70" s="27">
        <v>5000</v>
      </c>
      <c r="E70" s="28">
        <v>8740</v>
      </c>
      <c r="F70" s="29" t="s">
        <v>8218</v>
      </c>
      <c r="G70" s="23" t="s">
        <v>8223</v>
      </c>
      <c r="H70" s="23" t="s">
        <v>8245</v>
      </c>
      <c r="I70" s="23">
        <v>1451620800</v>
      </c>
      <c r="J70" s="23">
        <v>1449171508</v>
      </c>
      <c r="K70" s="23" t="b">
        <v>0</v>
      </c>
      <c r="L70" s="23">
        <v>33</v>
      </c>
      <c r="M70" s="23" t="b">
        <v>1</v>
      </c>
      <c r="N70" s="23" t="s">
        <v>8269</v>
      </c>
      <c r="O70" s="30">
        <v>117</v>
      </c>
      <c r="P70" s="23">
        <v>264.85000000000002</v>
      </c>
      <c r="Q70" s="31" t="s">
        <v>8323</v>
      </c>
      <c r="R70" s="23" t="s">
        <v>8326</v>
      </c>
      <c r="S70" s="32">
        <v>42341</v>
      </c>
      <c r="T70" s="32">
        <v>42370</v>
      </c>
    </row>
    <row r="71" spans="1:20" ht="160" x14ac:dyDescent="0.2">
      <c r="A71" s="23">
        <v>3339</v>
      </c>
      <c r="B71" s="26" t="s">
        <v>3339</v>
      </c>
      <c r="C71" s="26" t="s">
        <v>7449</v>
      </c>
      <c r="D71" s="27">
        <v>8000</v>
      </c>
      <c r="E71" s="28">
        <v>8348</v>
      </c>
      <c r="F71" s="29" t="s">
        <v>8218</v>
      </c>
      <c r="G71" s="23" t="s">
        <v>8223</v>
      </c>
      <c r="H71" s="23" t="s">
        <v>8245</v>
      </c>
      <c r="I71" s="23">
        <v>1469721518</v>
      </c>
      <c r="J71" s="23">
        <v>1467129518</v>
      </c>
      <c r="K71" s="23" t="b">
        <v>0</v>
      </c>
      <c r="L71" s="23">
        <v>47</v>
      </c>
      <c r="M71" s="23" t="b">
        <v>1</v>
      </c>
      <c r="N71" s="23" t="s">
        <v>8269</v>
      </c>
      <c r="O71" s="30">
        <v>166</v>
      </c>
      <c r="P71" s="23">
        <v>177.62</v>
      </c>
      <c r="Q71" s="31" t="s">
        <v>8323</v>
      </c>
      <c r="R71" s="23" t="s">
        <v>8326</v>
      </c>
      <c r="S71" s="32">
        <v>42549</v>
      </c>
      <c r="T71" s="32">
        <v>42579</v>
      </c>
    </row>
    <row r="72" spans="1:20" ht="112" x14ac:dyDescent="0.2">
      <c r="A72" s="23">
        <v>3169</v>
      </c>
      <c r="B72" s="26" t="s">
        <v>3169</v>
      </c>
      <c r="C72" s="26" t="s">
        <v>7279</v>
      </c>
      <c r="D72" s="27">
        <v>8000</v>
      </c>
      <c r="E72" s="28">
        <v>8241</v>
      </c>
      <c r="F72" s="29" t="s">
        <v>8218</v>
      </c>
      <c r="G72" s="23" t="s">
        <v>8223</v>
      </c>
      <c r="H72" s="23" t="s">
        <v>8245</v>
      </c>
      <c r="I72" s="23">
        <v>1386910740</v>
      </c>
      <c r="J72" s="23">
        <v>1384364561</v>
      </c>
      <c r="K72" s="23" t="b">
        <v>1</v>
      </c>
      <c r="L72" s="23">
        <v>82</v>
      </c>
      <c r="M72" s="23" t="b">
        <v>1</v>
      </c>
      <c r="N72" s="23" t="s">
        <v>8269</v>
      </c>
      <c r="O72" s="30">
        <v>103</v>
      </c>
      <c r="P72" s="23">
        <v>100.5</v>
      </c>
      <c r="Q72" s="31" t="s">
        <v>8323</v>
      </c>
      <c r="R72" s="23" t="s">
        <v>8326</v>
      </c>
      <c r="S72" s="32">
        <v>41591</v>
      </c>
      <c r="T72" s="32">
        <v>41621</v>
      </c>
    </row>
    <row r="73" spans="1:20" ht="208" x14ac:dyDescent="0.2">
      <c r="A73" s="23">
        <v>3243</v>
      </c>
      <c r="B73" s="26" t="s">
        <v>3243</v>
      </c>
      <c r="C73" s="26" t="s">
        <v>7353</v>
      </c>
      <c r="D73" s="27">
        <v>8000</v>
      </c>
      <c r="E73" s="28">
        <v>8227</v>
      </c>
      <c r="F73" s="29" t="s">
        <v>8218</v>
      </c>
      <c r="G73" s="23" t="s">
        <v>8223</v>
      </c>
      <c r="H73" s="23" t="s">
        <v>8245</v>
      </c>
      <c r="I73" s="23">
        <v>1444348800</v>
      </c>
      <c r="J73" s="23">
        <v>1442283562</v>
      </c>
      <c r="K73" s="23" t="b">
        <v>1</v>
      </c>
      <c r="L73" s="23">
        <v>71</v>
      </c>
      <c r="M73" s="23" t="b">
        <v>1</v>
      </c>
      <c r="N73" s="23" t="s">
        <v>8269</v>
      </c>
      <c r="O73" s="30">
        <v>103</v>
      </c>
      <c r="P73" s="23">
        <v>115.87</v>
      </c>
      <c r="Q73" s="31" t="s">
        <v>8323</v>
      </c>
      <c r="R73" s="23" t="s">
        <v>8326</v>
      </c>
      <c r="S73" s="32">
        <v>42262</v>
      </c>
      <c r="T73" s="32">
        <v>42286</v>
      </c>
    </row>
    <row r="74" spans="1:20" ht="80" x14ac:dyDescent="0.2">
      <c r="A74" s="23">
        <v>3586</v>
      </c>
      <c r="B74" s="26" t="s">
        <v>3585</v>
      </c>
      <c r="C74" s="26" t="s">
        <v>7696</v>
      </c>
      <c r="D74" s="27">
        <v>7500</v>
      </c>
      <c r="E74" s="28">
        <v>8207</v>
      </c>
      <c r="F74" s="29" t="s">
        <v>8218</v>
      </c>
      <c r="G74" s="23" t="s">
        <v>8223</v>
      </c>
      <c r="H74" s="23" t="s">
        <v>8245</v>
      </c>
      <c r="I74" s="23">
        <v>1474649070</v>
      </c>
      <c r="J74" s="23">
        <v>1469465070</v>
      </c>
      <c r="K74" s="23" t="b">
        <v>0</v>
      </c>
      <c r="L74" s="23">
        <v>54</v>
      </c>
      <c r="M74" s="23" t="b">
        <v>1</v>
      </c>
      <c r="N74" s="23" t="s">
        <v>8269</v>
      </c>
      <c r="O74" s="30">
        <v>36</v>
      </c>
      <c r="P74" s="23">
        <v>151.97999999999999</v>
      </c>
      <c r="Q74" s="31" t="s">
        <v>8323</v>
      </c>
      <c r="R74" s="23" t="s">
        <v>8326</v>
      </c>
      <c r="S74" s="32">
        <v>42576</v>
      </c>
      <c r="T74" s="32">
        <v>42636</v>
      </c>
    </row>
    <row r="75" spans="1:20" ht="208" x14ac:dyDescent="0.2">
      <c r="A75" s="23">
        <v>3326</v>
      </c>
      <c r="B75" s="26" t="s">
        <v>3326</v>
      </c>
      <c r="C75" s="26" t="s">
        <v>7436</v>
      </c>
      <c r="D75" s="27">
        <v>8000</v>
      </c>
      <c r="E75" s="28">
        <v>8110</v>
      </c>
      <c r="F75" s="29" t="s">
        <v>8218</v>
      </c>
      <c r="G75" s="23" t="s">
        <v>8223</v>
      </c>
      <c r="H75" s="23" t="s">
        <v>8245</v>
      </c>
      <c r="I75" s="23">
        <v>1425830905</v>
      </c>
      <c r="J75" s="23">
        <v>1423242505</v>
      </c>
      <c r="K75" s="23" t="b">
        <v>0</v>
      </c>
      <c r="L75" s="23">
        <v>57</v>
      </c>
      <c r="M75" s="23" t="b">
        <v>1</v>
      </c>
      <c r="N75" s="23" t="s">
        <v>8269</v>
      </c>
      <c r="O75" s="30">
        <v>108</v>
      </c>
      <c r="P75" s="23">
        <v>142.28</v>
      </c>
      <c r="Q75" s="31" t="s">
        <v>8323</v>
      </c>
      <c r="R75" s="23" t="s">
        <v>8326</v>
      </c>
      <c r="S75" s="32">
        <v>42041</v>
      </c>
      <c r="T75" s="32">
        <v>42071</v>
      </c>
    </row>
    <row r="76" spans="1:20" ht="224" x14ac:dyDescent="0.2">
      <c r="A76" s="23">
        <v>2975</v>
      </c>
      <c r="B76" s="26" t="s">
        <v>2975</v>
      </c>
      <c r="C76" s="26" t="s">
        <v>7085</v>
      </c>
      <c r="D76" s="27">
        <v>8000</v>
      </c>
      <c r="E76" s="28">
        <v>8010</v>
      </c>
      <c r="F76" s="29" t="s">
        <v>8218</v>
      </c>
      <c r="G76" s="23" t="s">
        <v>8223</v>
      </c>
      <c r="H76" s="23" t="s">
        <v>8245</v>
      </c>
      <c r="I76" s="23">
        <v>1417057200</v>
      </c>
      <c r="J76" s="23">
        <v>1414599886</v>
      </c>
      <c r="K76" s="23" t="b">
        <v>0</v>
      </c>
      <c r="L76" s="23">
        <v>113</v>
      </c>
      <c r="M76" s="23" t="b">
        <v>1</v>
      </c>
      <c r="N76" s="23" t="s">
        <v>8269</v>
      </c>
      <c r="O76" s="30">
        <v>107</v>
      </c>
      <c r="P76" s="23">
        <v>70.88</v>
      </c>
      <c r="Q76" s="31" t="s">
        <v>8323</v>
      </c>
      <c r="R76" s="23" t="s">
        <v>8326</v>
      </c>
      <c r="S76" s="32">
        <v>41941</v>
      </c>
      <c r="T76" s="32">
        <v>41970</v>
      </c>
    </row>
    <row r="77" spans="1:20" ht="240" x14ac:dyDescent="0.2">
      <c r="A77" s="23">
        <v>3376</v>
      </c>
      <c r="B77" s="26" t="s">
        <v>3375</v>
      </c>
      <c r="C77" s="26" t="s">
        <v>7486</v>
      </c>
      <c r="D77" s="27">
        <v>8000</v>
      </c>
      <c r="E77" s="28">
        <v>8001</v>
      </c>
      <c r="F77" s="29" t="s">
        <v>8218</v>
      </c>
      <c r="G77" s="23" t="s">
        <v>8223</v>
      </c>
      <c r="H77" s="23" t="s">
        <v>8245</v>
      </c>
      <c r="I77" s="23">
        <v>1429976994</v>
      </c>
      <c r="J77" s="23">
        <v>1424796594</v>
      </c>
      <c r="K77" s="23" t="b">
        <v>0</v>
      </c>
      <c r="L77" s="23">
        <v>19</v>
      </c>
      <c r="M77" s="23" t="b">
        <v>1</v>
      </c>
      <c r="N77" s="23" t="s">
        <v>8269</v>
      </c>
      <c r="O77" s="30">
        <v>107</v>
      </c>
      <c r="P77" s="23">
        <v>421.11</v>
      </c>
      <c r="Q77" s="31" t="s">
        <v>8323</v>
      </c>
      <c r="R77" s="23" t="s">
        <v>8326</v>
      </c>
      <c r="S77" s="32">
        <v>42059</v>
      </c>
      <c r="T77" s="32">
        <v>42119</v>
      </c>
    </row>
    <row r="78" spans="1:20" ht="208" x14ac:dyDescent="0.2">
      <c r="A78" s="23">
        <v>3154</v>
      </c>
      <c r="B78" s="26" t="s">
        <v>3154</v>
      </c>
      <c r="C78" s="26" t="s">
        <v>7264</v>
      </c>
      <c r="D78" s="27">
        <v>7000</v>
      </c>
      <c r="E78" s="28">
        <v>7905</v>
      </c>
      <c r="F78" s="29" t="s">
        <v>8218</v>
      </c>
      <c r="G78" s="23" t="s">
        <v>8223</v>
      </c>
      <c r="H78" s="23" t="s">
        <v>8245</v>
      </c>
      <c r="I78" s="23">
        <v>1333310458</v>
      </c>
      <c r="J78" s="23">
        <v>1330722058</v>
      </c>
      <c r="K78" s="23" t="b">
        <v>1</v>
      </c>
      <c r="L78" s="23">
        <v>123</v>
      </c>
      <c r="M78" s="23" t="b">
        <v>1</v>
      </c>
      <c r="N78" s="23" t="s">
        <v>8269</v>
      </c>
      <c r="O78" s="30">
        <v>131</v>
      </c>
      <c r="P78" s="23">
        <v>64.27</v>
      </c>
      <c r="Q78" s="31" t="s">
        <v>8323</v>
      </c>
      <c r="R78" s="23" t="s">
        <v>8326</v>
      </c>
      <c r="S78" s="32">
        <v>40970</v>
      </c>
      <c r="T78" s="32">
        <v>41000</v>
      </c>
    </row>
    <row r="79" spans="1:20" ht="176" x14ac:dyDescent="0.2">
      <c r="A79" s="23">
        <v>3266</v>
      </c>
      <c r="B79" s="26" t="s">
        <v>3266</v>
      </c>
      <c r="C79" s="26" t="s">
        <v>7376</v>
      </c>
      <c r="D79" s="27">
        <v>6000</v>
      </c>
      <c r="E79" s="28">
        <v>7877</v>
      </c>
      <c r="F79" s="29" t="s">
        <v>8218</v>
      </c>
      <c r="G79" s="23" t="s">
        <v>8223</v>
      </c>
      <c r="H79" s="23" t="s">
        <v>8245</v>
      </c>
      <c r="I79" s="23">
        <v>1434142800</v>
      </c>
      <c r="J79" s="23">
        <v>1431435122</v>
      </c>
      <c r="K79" s="23" t="b">
        <v>1</v>
      </c>
      <c r="L79" s="23">
        <v>163</v>
      </c>
      <c r="M79" s="23" t="b">
        <v>1</v>
      </c>
      <c r="N79" s="23" t="s">
        <v>8269</v>
      </c>
      <c r="O79" s="30">
        <v>232</v>
      </c>
      <c r="P79" s="23">
        <v>48.33</v>
      </c>
      <c r="Q79" s="31" t="s">
        <v>8323</v>
      </c>
      <c r="R79" s="23" t="s">
        <v>8326</v>
      </c>
      <c r="S79" s="32">
        <v>42136</v>
      </c>
      <c r="T79" s="32">
        <v>42167</v>
      </c>
    </row>
    <row r="80" spans="1:20" ht="176" x14ac:dyDescent="0.2">
      <c r="A80" s="23">
        <v>3363</v>
      </c>
      <c r="B80" s="26" t="s">
        <v>3362</v>
      </c>
      <c r="C80" s="26" t="s">
        <v>7473</v>
      </c>
      <c r="D80" s="27">
        <v>7750</v>
      </c>
      <c r="E80" s="28">
        <v>7860</v>
      </c>
      <c r="F80" s="29" t="s">
        <v>8218</v>
      </c>
      <c r="G80" s="23" t="s">
        <v>8223</v>
      </c>
      <c r="H80" s="23" t="s">
        <v>8245</v>
      </c>
      <c r="I80" s="23">
        <v>1408464000</v>
      </c>
      <c r="J80" s="23">
        <v>1406831445</v>
      </c>
      <c r="K80" s="23" t="b">
        <v>0</v>
      </c>
      <c r="L80" s="23">
        <v>26</v>
      </c>
      <c r="M80" s="23" t="b">
        <v>1</v>
      </c>
      <c r="N80" s="23" t="s">
        <v>8269</v>
      </c>
      <c r="O80" s="30">
        <v>131</v>
      </c>
      <c r="P80" s="23">
        <v>302.31</v>
      </c>
      <c r="Q80" s="31" t="s">
        <v>8323</v>
      </c>
      <c r="R80" s="23" t="s">
        <v>8326</v>
      </c>
      <c r="S80" s="32">
        <v>41851</v>
      </c>
      <c r="T80" s="32">
        <v>41870</v>
      </c>
    </row>
    <row r="81" spans="1:20" ht="144" x14ac:dyDescent="0.2">
      <c r="A81" s="23">
        <v>3534</v>
      </c>
      <c r="B81" s="26" t="s">
        <v>3533</v>
      </c>
      <c r="C81" s="26" t="s">
        <v>7644</v>
      </c>
      <c r="D81" s="27">
        <v>5000</v>
      </c>
      <c r="E81" s="28">
        <v>7810</v>
      </c>
      <c r="F81" s="29" t="s">
        <v>8218</v>
      </c>
      <c r="G81" s="23" t="s">
        <v>8223</v>
      </c>
      <c r="H81" s="23" t="s">
        <v>8245</v>
      </c>
      <c r="I81" s="23">
        <v>1443711623</v>
      </c>
      <c r="J81" s="23">
        <v>1440687623</v>
      </c>
      <c r="K81" s="23" t="b">
        <v>0</v>
      </c>
      <c r="L81" s="23">
        <v>204</v>
      </c>
      <c r="M81" s="23" t="b">
        <v>1</v>
      </c>
      <c r="N81" s="23" t="s">
        <v>8269</v>
      </c>
      <c r="O81" s="30">
        <v>780</v>
      </c>
      <c r="P81" s="23">
        <v>38.28</v>
      </c>
      <c r="Q81" s="31" t="s">
        <v>8323</v>
      </c>
      <c r="R81" s="23" t="s">
        <v>8326</v>
      </c>
      <c r="S81" s="32">
        <v>42243</v>
      </c>
      <c r="T81" s="32">
        <v>42278</v>
      </c>
    </row>
    <row r="82" spans="1:20" ht="144" x14ac:dyDescent="0.2">
      <c r="A82" s="23">
        <v>3258</v>
      </c>
      <c r="B82" s="26" t="s">
        <v>3258</v>
      </c>
      <c r="C82" s="26" t="s">
        <v>7368</v>
      </c>
      <c r="D82" s="27">
        <v>7000</v>
      </c>
      <c r="E82" s="28">
        <v>7365</v>
      </c>
      <c r="F82" s="29" t="s">
        <v>8218</v>
      </c>
      <c r="G82" s="23" t="s">
        <v>8223</v>
      </c>
      <c r="H82" s="23" t="s">
        <v>8245</v>
      </c>
      <c r="I82" s="23">
        <v>1420751861</v>
      </c>
      <c r="J82" s="23">
        <v>1418159861</v>
      </c>
      <c r="K82" s="23" t="b">
        <v>1</v>
      </c>
      <c r="L82" s="23">
        <v>75</v>
      </c>
      <c r="M82" s="23" t="b">
        <v>1</v>
      </c>
      <c r="N82" s="23" t="s">
        <v>8269</v>
      </c>
      <c r="O82" s="30">
        <v>29</v>
      </c>
      <c r="P82" s="23">
        <v>98.2</v>
      </c>
      <c r="Q82" s="31" t="s">
        <v>8323</v>
      </c>
      <c r="R82" s="23" t="s">
        <v>8326</v>
      </c>
      <c r="S82" s="32">
        <v>41982</v>
      </c>
      <c r="T82" s="32">
        <v>42012</v>
      </c>
    </row>
    <row r="83" spans="1:20" ht="80" x14ac:dyDescent="0.2">
      <c r="A83" s="23">
        <v>3228</v>
      </c>
      <c r="B83" s="26" t="s">
        <v>3228</v>
      </c>
      <c r="C83" s="26" t="s">
        <v>7338</v>
      </c>
      <c r="D83" s="27">
        <v>7000</v>
      </c>
      <c r="E83" s="28">
        <v>7164</v>
      </c>
      <c r="F83" s="29" t="s">
        <v>8218</v>
      </c>
      <c r="G83" s="23" t="s">
        <v>8223</v>
      </c>
      <c r="H83" s="23" t="s">
        <v>8245</v>
      </c>
      <c r="I83" s="23">
        <v>1450328340</v>
      </c>
      <c r="J83" s="23">
        <v>1447606884</v>
      </c>
      <c r="K83" s="23" t="b">
        <v>1</v>
      </c>
      <c r="L83" s="23">
        <v>37</v>
      </c>
      <c r="M83" s="23" t="b">
        <v>1</v>
      </c>
      <c r="N83" s="23" t="s">
        <v>8269</v>
      </c>
      <c r="O83" s="30">
        <v>110</v>
      </c>
      <c r="P83" s="23">
        <v>193.62</v>
      </c>
      <c r="Q83" s="31" t="s">
        <v>8323</v>
      </c>
      <c r="R83" s="23" t="s">
        <v>8326</v>
      </c>
      <c r="S83" s="32">
        <v>42323</v>
      </c>
      <c r="T83" s="32">
        <v>42355</v>
      </c>
    </row>
    <row r="84" spans="1:20" ht="176" x14ac:dyDescent="0.2">
      <c r="A84" s="23">
        <v>2784</v>
      </c>
      <c r="B84" s="26" t="s">
        <v>2784</v>
      </c>
      <c r="C84" s="26" t="s">
        <v>6894</v>
      </c>
      <c r="D84" s="27">
        <v>6000</v>
      </c>
      <c r="E84" s="28">
        <v>7140</v>
      </c>
      <c r="F84" s="29" t="s">
        <v>8218</v>
      </c>
      <c r="G84" s="23" t="s">
        <v>8223</v>
      </c>
      <c r="H84" s="23" t="s">
        <v>8245</v>
      </c>
      <c r="I84" s="23">
        <v>1414608843</v>
      </c>
      <c r="J84" s="23">
        <v>1412794443</v>
      </c>
      <c r="K84" s="23" t="b">
        <v>0</v>
      </c>
      <c r="L84" s="23">
        <v>108</v>
      </c>
      <c r="M84" s="23" t="b">
        <v>1</v>
      </c>
      <c r="N84" s="23" t="s">
        <v>8269</v>
      </c>
      <c r="O84" s="30">
        <v>101</v>
      </c>
      <c r="P84" s="23">
        <v>66.11</v>
      </c>
      <c r="Q84" s="31" t="s">
        <v>8323</v>
      </c>
      <c r="R84" s="23" t="s">
        <v>8326</v>
      </c>
      <c r="S84" s="32">
        <v>41920</v>
      </c>
      <c r="T84" s="32">
        <v>41941</v>
      </c>
    </row>
    <row r="85" spans="1:20" ht="208" x14ac:dyDescent="0.2">
      <c r="A85" s="23">
        <v>3182</v>
      </c>
      <c r="B85" s="26" t="s">
        <v>3182</v>
      </c>
      <c r="C85" s="26" t="s">
        <v>7292</v>
      </c>
      <c r="D85" s="27">
        <v>7000</v>
      </c>
      <c r="E85" s="28">
        <v>7062</v>
      </c>
      <c r="F85" s="29" t="s">
        <v>8218</v>
      </c>
      <c r="G85" s="23" t="s">
        <v>8223</v>
      </c>
      <c r="H85" s="23" t="s">
        <v>8245</v>
      </c>
      <c r="I85" s="23">
        <v>1328029200</v>
      </c>
      <c r="J85" s="23">
        <v>1323211621</v>
      </c>
      <c r="K85" s="23" t="b">
        <v>1</v>
      </c>
      <c r="L85" s="23">
        <v>151</v>
      </c>
      <c r="M85" s="23" t="b">
        <v>1</v>
      </c>
      <c r="N85" s="23" t="s">
        <v>8269</v>
      </c>
      <c r="O85" s="30">
        <v>109</v>
      </c>
      <c r="P85" s="23">
        <v>46.77</v>
      </c>
      <c r="Q85" s="31" t="s">
        <v>8323</v>
      </c>
      <c r="R85" s="23" t="s">
        <v>8326</v>
      </c>
      <c r="S85" s="32">
        <v>40883</v>
      </c>
      <c r="T85" s="32">
        <v>40939</v>
      </c>
    </row>
    <row r="86" spans="1:20" ht="224" x14ac:dyDescent="0.2">
      <c r="A86" s="23">
        <v>3527</v>
      </c>
      <c r="B86" s="26" t="s">
        <v>3526</v>
      </c>
      <c r="C86" s="26" t="s">
        <v>7637</v>
      </c>
      <c r="D86" s="27">
        <v>6000</v>
      </c>
      <c r="E86" s="28">
        <v>7015</v>
      </c>
      <c r="F86" s="29" t="s">
        <v>8218</v>
      </c>
      <c r="G86" s="23" t="s">
        <v>8223</v>
      </c>
      <c r="H86" s="23" t="s">
        <v>8245</v>
      </c>
      <c r="I86" s="23">
        <v>1436587140</v>
      </c>
      <c r="J86" s="23">
        <v>1434069205</v>
      </c>
      <c r="K86" s="23" t="b">
        <v>0</v>
      </c>
      <c r="L86" s="23">
        <v>86</v>
      </c>
      <c r="M86" s="23" t="b">
        <v>1</v>
      </c>
      <c r="N86" s="23" t="s">
        <v>8269</v>
      </c>
      <c r="O86" s="30">
        <v>506</v>
      </c>
      <c r="P86" s="23">
        <v>81.569999999999993</v>
      </c>
      <c r="Q86" s="31" t="s">
        <v>8323</v>
      </c>
      <c r="R86" s="23" t="s">
        <v>8326</v>
      </c>
      <c r="S86" s="32">
        <v>42167</v>
      </c>
      <c r="T86" s="32">
        <v>42196</v>
      </c>
    </row>
    <row r="87" spans="1:20" ht="224" x14ac:dyDescent="0.2">
      <c r="A87" s="23">
        <v>3279</v>
      </c>
      <c r="B87" s="26" t="s">
        <v>3279</v>
      </c>
      <c r="C87" s="26" t="s">
        <v>7389</v>
      </c>
      <c r="D87" s="27">
        <v>5800</v>
      </c>
      <c r="E87" s="28">
        <v>6628</v>
      </c>
      <c r="F87" s="29" t="s">
        <v>8218</v>
      </c>
      <c r="G87" s="23" t="s">
        <v>8223</v>
      </c>
      <c r="H87" s="23" t="s">
        <v>8245</v>
      </c>
      <c r="I87" s="23">
        <v>1459474059</v>
      </c>
      <c r="J87" s="23">
        <v>1456885659</v>
      </c>
      <c r="K87" s="23" t="b">
        <v>0</v>
      </c>
      <c r="L87" s="23">
        <v>63</v>
      </c>
      <c r="M87" s="23" t="b">
        <v>1</v>
      </c>
      <c r="N87" s="23" t="s">
        <v>8269</v>
      </c>
      <c r="O87" s="30">
        <v>13</v>
      </c>
      <c r="P87" s="23">
        <v>105.21</v>
      </c>
      <c r="Q87" s="31" t="s">
        <v>8323</v>
      </c>
      <c r="R87" s="23" t="s">
        <v>8326</v>
      </c>
      <c r="S87" s="32">
        <v>42431</v>
      </c>
      <c r="T87" s="32">
        <v>42461</v>
      </c>
    </row>
    <row r="88" spans="1:20" ht="144" x14ac:dyDescent="0.2">
      <c r="A88" s="23">
        <v>3310</v>
      </c>
      <c r="B88" s="26" t="s">
        <v>3310</v>
      </c>
      <c r="C88" s="26" t="s">
        <v>7420</v>
      </c>
      <c r="D88" s="27">
        <v>6500</v>
      </c>
      <c r="E88" s="28">
        <v>6505</v>
      </c>
      <c r="F88" s="29" t="s">
        <v>8218</v>
      </c>
      <c r="G88" s="23" t="s">
        <v>8223</v>
      </c>
      <c r="H88" s="23" t="s">
        <v>8245</v>
      </c>
      <c r="I88" s="23">
        <v>1444169825</v>
      </c>
      <c r="J88" s="23">
        <v>1441577825</v>
      </c>
      <c r="K88" s="23" t="b">
        <v>0</v>
      </c>
      <c r="L88" s="23">
        <v>31</v>
      </c>
      <c r="M88" s="23" t="b">
        <v>1</v>
      </c>
      <c r="N88" s="23" t="s">
        <v>8269</v>
      </c>
      <c r="O88" s="30">
        <v>130</v>
      </c>
      <c r="P88" s="23">
        <v>209.84</v>
      </c>
      <c r="Q88" s="31" t="s">
        <v>8323</v>
      </c>
      <c r="R88" s="23" t="s">
        <v>8326</v>
      </c>
      <c r="S88" s="32">
        <v>42253</v>
      </c>
      <c r="T88" s="32">
        <v>42283</v>
      </c>
    </row>
    <row r="89" spans="1:20" ht="192" x14ac:dyDescent="0.2">
      <c r="A89" s="23">
        <v>2970</v>
      </c>
      <c r="B89" s="26" t="s">
        <v>2970</v>
      </c>
      <c r="C89" s="26" t="s">
        <v>7080</v>
      </c>
      <c r="D89" s="27">
        <v>6000</v>
      </c>
      <c r="E89" s="28">
        <v>6360</v>
      </c>
      <c r="F89" s="29" t="s">
        <v>8218</v>
      </c>
      <c r="G89" s="23" t="s">
        <v>8223</v>
      </c>
      <c r="H89" s="23" t="s">
        <v>8245</v>
      </c>
      <c r="I89" s="23">
        <v>1405699451</v>
      </c>
      <c r="J89" s="23">
        <v>1403107451</v>
      </c>
      <c r="K89" s="23" t="b">
        <v>0</v>
      </c>
      <c r="L89" s="23">
        <v>91</v>
      </c>
      <c r="M89" s="23" t="b">
        <v>1</v>
      </c>
      <c r="N89" s="23" t="s">
        <v>8269</v>
      </c>
      <c r="O89" s="30">
        <v>126</v>
      </c>
      <c r="P89" s="23">
        <v>69.89</v>
      </c>
      <c r="Q89" s="31" t="s">
        <v>8323</v>
      </c>
      <c r="R89" s="23" t="s">
        <v>8326</v>
      </c>
      <c r="S89" s="32">
        <v>41808</v>
      </c>
      <c r="T89" s="32">
        <v>41838</v>
      </c>
    </row>
    <row r="90" spans="1:20" ht="64" x14ac:dyDescent="0.2">
      <c r="A90" s="23">
        <v>2807</v>
      </c>
      <c r="B90" s="26" t="s">
        <v>2807</v>
      </c>
      <c r="C90" s="26" t="s">
        <v>6917</v>
      </c>
      <c r="D90" s="27">
        <v>5000</v>
      </c>
      <c r="E90" s="28">
        <v>6300</v>
      </c>
      <c r="F90" s="29" t="s">
        <v>8218</v>
      </c>
      <c r="G90" s="23" t="s">
        <v>8223</v>
      </c>
      <c r="H90" s="23" t="s">
        <v>8245</v>
      </c>
      <c r="I90" s="23">
        <v>1435611438</v>
      </c>
      <c r="J90" s="23">
        <v>1433019438</v>
      </c>
      <c r="K90" s="23" t="b">
        <v>0</v>
      </c>
      <c r="L90" s="23">
        <v>93</v>
      </c>
      <c r="M90" s="23" t="b">
        <v>1</v>
      </c>
      <c r="N90" s="23" t="s">
        <v>8269</v>
      </c>
      <c r="O90" s="30">
        <v>39</v>
      </c>
      <c r="P90" s="23">
        <v>67.739999999999995</v>
      </c>
      <c r="Q90" s="31" t="s">
        <v>8323</v>
      </c>
      <c r="R90" s="23" t="s">
        <v>8326</v>
      </c>
      <c r="S90" s="32">
        <v>42154</v>
      </c>
      <c r="T90" s="32">
        <v>42184</v>
      </c>
    </row>
    <row r="91" spans="1:20" ht="208" x14ac:dyDescent="0.2">
      <c r="A91" s="23">
        <v>3424</v>
      </c>
      <c r="B91" s="26" t="s">
        <v>3423</v>
      </c>
      <c r="C91" s="26" t="s">
        <v>7534</v>
      </c>
      <c r="D91" s="27">
        <v>6000</v>
      </c>
      <c r="E91" s="28">
        <v>6215</v>
      </c>
      <c r="F91" s="29" t="s">
        <v>8218</v>
      </c>
      <c r="G91" s="23" t="s">
        <v>8223</v>
      </c>
      <c r="H91" s="23" t="s">
        <v>8245</v>
      </c>
      <c r="I91" s="23">
        <v>1423119540</v>
      </c>
      <c r="J91" s="23">
        <v>1421252084</v>
      </c>
      <c r="K91" s="23" t="b">
        <v>0</v>
      </c>
      <c r="L91" s="23">
        <v>76</v>
      </c>
      <c r="M91" s="23" t="b">
        <v>1</v>
      </c>
      <c r="N91" s="23" t="s">
        <v>8269</v>
      </c>
      <c r="O91" s="30">
        <v>207</v>
      </c>
      <c r="P91" s="23">
        <v>81.78</v>
      </c>
      <c r="Q91" s="31" t="s">
        <v>8323</v>
      </c>
      <c r="R91" s="23" t="s">
        <v>8326</v>
      </c>
      <c r="S91" s="32">
        <v>42018</v>
      </c>
      <c r="T91" s="32">
        <v>42040</v>
      </c>
    </row>
    <row r="92" spans="1:20" ht="208" x14ac:dyDescent="0.2">
      <c r="A92" s="23">
        <v>3574</v>
      </c>
      <c r="B92" s="26" t="s">
        <v>3573</v>
      </c>
      <c r="C92" s="26" t="s">
        <v>7684</v>
      </c>
      <c r="D92" s="27">
        <v>5800</v>
      </c>
      <c r="E92" s="28">
        <v>6155</v>
      </c>
      <c r="F92" s="29" t="s">
        <v>8218</v>
      </c>
      <c r="G92" s="23" t="s">
        <v>8223</v>
      </c>
      <c r="H92" s="23" t="s">
        <v>8245</v>
      </c>
      <c r="I92" s="23">
        <v>1415921848</v>
      </c>
      <c r="J92" s="23">
        <v>1413326248</v>
      </c>
      <c r="K92" s="23" t="b">
        <v>0</v>
      </c>
      <c r="L92" s="23">
        <v>45</v>
      </c>
      <c r="M92" s="23" t="b">
        <v>1</v>
      </c>
      <c r="N92" s="23" t="s">
        <v>8269</v>
      </c>
      <c r="O92" s="30">
        <v>102</v>
      </c>
      <c r="P92" s="23">
        <v>136.78</v>
      </c>
      <c r="Q92" s="31" t="s">
        <v>8323</v>
      </c>
      <c r="R92" s="23" t="s">
        <v>8326</v>
      </c>
      <c r="S92" s="32">
        <v>41926</v>
      </c>
      <c r="T92" s="32">
        <v>41956</v>
      </c>
    </row>
    <row r="93" spans="1:20" ht="144" x14ac:dyDescent="0.2">
      <c r="A93" s="23">
        <v>3342</v>
      </c>
      <c r="B93" s="26" t="s">
        <v>3342</v>
      </c>
      <c r="C93" s="26" t="s">
        <v>7452</v>
      </c>
      <c r="D93" s="27">
        <v>6000</v>
      </c>
      <c r="E93" s="28">
        <v>6100</v>
      </c>
      <c r="F93" s="29" t="s">
        <v>8218</v>
      </c>
      <c r="G93" s="23" t="s">
        <v>8223</v>
      </c>
      <c r="H93" s="23" t="s">
        <v>8245</v>
      </c>
      <c r="I93" s="23">
        <v>1427864340</v>
      </c>
      <c r="J93" s="23">
        <v>1425020810</v>
      </c>
      <c r="K93" s="23" t="b">
        <v>0</v>
      </c>
      <c r="L93" s="23">
        <v>78</v>
      </c>
      <c r="M93" s="23" t="b">
        <v>1</v>
      </c>
      <c r="N93" s="23" t="s">
        <v>8269</v>
      </c>
      <c r="O93" s="30">
        <v>101</v>
      </c>
      <c r="P93" s="23">
        <v>78.209999999999994</v>
      </c>
      <c r="Q93" s="31" t="s">
        <v>8323</v>
      </c>
      <c r="R93" s="23" t="s">
        <v>8326</v>
      </c>
      <c r="S93" s="32">
        <v>42062</v>
      </c>
      <c r="T93" s="32">
        <v>42095</v>
      </c>
    </row>
    <row r="94" spans="1:20" ht="176" x14ac:dyDescent="0.2">
      <c r="A94" s="23">
        <v>3281</v>
      </c>
      <c r="B94" s="26" t="s">
        <v>3281</v>
      </c>
      <c r="C94" s="26" t="s">
        <v>7391</v>
      </c>
      <c r="D94" s="27">
        <v>5000</v>
      </c>
      <c r="E94" s="28">
        <v>6080</v>
      </c>
      <c r="F94" s="29" t="s">
        <v>8218</v>
      </c>
      <c r="G94" s="23" t="s">
        <v>8223</v>
      </c>
      <c r="H94" s="23" t="s">
        <v>8245</v>
      </c>
      <c r="I94" s="23">
        <v>1441153705</v>
      </c>
      <c r="J94" s="23">
        <v>1438561705</v>
      </c>
      <c r="K94" s="23" t="b">
        <v>0</v>
      </c>
      <c r="L94" s="23">
        <v>47</v>
      </c>
      <c r="M94" s="23" t="b">
        <v>1</v>
      </c>
      <c r="N94" s="23" t="s">
        <v>8269</v>
      </c>
      <c r="O94" s="30">
        <v>101</v>
      </c>
      <c r="P94" s="23">
        <v>129.36000000000001</v>
      </c>
      <c r="Q94" s="31" t="s">
        <v>8323</v>
      </c>
      <c r="R94" s="23" t="s">
        <v>8326</v>
      </c>
      <c r="S94" s="32">
        <v>42219</v>
      </c>
      <c r="T94" s="32">
        <v>42249</v>
      </c>
    </row>
    <row r="95" spans="1:20" ht="192" x14ac:dyDescent="0.2">
      <c r="A95" s="23">
        <v>523</v>
      </c>
      <c r="B95" s="26" t="s">
        <v>524</v>
      </c>
      <c r="C95" s="26" t="s">
        <v>4633</v>
      </c>
      <c r="D95" s="27">
        <v>5000</v>
      </c>
      <c r="E95" s="28">
        <v>6030</v>
      </c>
      <c r="F95" s="29" t="s">
        <v>8218</v>
      </c>
      <c r="G95" s="23" t="s">
        <v>8223</v>
      </c>
      <c r="H95" s="23" t="s">
        <v>8245</v>
      </c>
      <c r="I95" s="23">
        <v>1442805076</v>
      </c>
      <c r="J95" s="23">
        <v>1440213076</v>
      </c>
      <c r="K95" s="23" t="b">
        <v>0</v>
      </c>
      <c r="L95" s="23">
        <v>84</v>
      </c>
      <c r="M95" s="23" t="b">
        <v>1</v>
      </c>
      <c r="N95" s="23" t="s">
        <v>8269</v>
      </c>
      <c r="O95" s="30">
        <v>126</v>
      </c>
      <c r="P95" s="23">
        <v>71.790000000000006</v>
      </c>
      <c r="Q95" s="31" t="s">
        <v>8323</v>
      </c>
      <c r="R95" s="23" t="s">
        <v>8326</v>
      </c>
      <c r="S95" s="32">
        <v>42238</v>
      </c>
      <c r="T95" s="32">
        <v>42268</v>
      </c>
    </row>
    <row r="96" spans="1:20" ht="208" x14ac:dyDescent="0.2">
      <c r="A96" s="23">
        <v>3384</v>
      </c>
      <c r="B96" s="26" t="s">
        <v>3383</v>
      </c>
      <c r="C96" s="26" t="s">
        <v>7494</v>
      </c>
      <c r="D96" s="27">
        <v>6000</v>
      </c>
      <c r="E96" s="28">
        <v>6000.66</v>
      </c>
      <c r="F96" s="29" t="s">
        <v>8218</v>
      </c>
      <c r="G96" s="23" t="s">
        <v>8223</v>
      </c>
      <c r="H96" s="23" t="s">
        <v>8245</v>
      </c>
      <c r="I96" s="23">
        <v>1448074800</v>
      </c>
      <c r="J96" s="23">
        <v>1444874768</v>
      </c>
      <c r="K96" s="23" t="b">
        <v>0</v>
      </c>
      <c r="L96" s="23">
        <v>64</v>
      </c>
      <c r="M96" s="23" t="b">
        <v>1</v>
      </c>
      <c r="N96" s="23" t="s">
        <v>8269</v>
      </c>
      <c r="O96" s="30">
        <v>120</v>
      </c>
      <c r="P96" s="23">
        <v>93.76</v>
      </c>
      <c r="Q96" s="31" t="s">
        <v>8323</v>
      </c>
      <c r="R96" s="23" t="s">
        <v>8326</v>
      </c>
      <c r="S96" s="32">
        <v>42292</v>
      </c>
      <c r="T96" s="32">
        <v>42329</v>
      </c>
    </row>
    <row r="97" spans="1:20" ht="224" x14ac:dyDescent="0.2">
      <c r="A97" s="23">
        <v>2822</v>
      </c>
      <c r="B97" s="26" t="s">
        <v>2822</v>
      </c>
      <c r="C97" s="26" t="s">
        <v>6932</v>
      </c>
      <c r="D97" s="27">
        <v>6000</v>
      </c>
      <c r="E97" s="28">
        <v>6000</v>
      </c>
      <c r="F97" s="29" t="s">
        <v>8218</v>
      </c>
      <c r="G97" s="23" t="s">
        <v>8223</v>
      </c>
      <c r="H97" s="23" t="s">
        <v>8245</v>
      </c>
      <c r="I97" s="23">
        <v>1427469892</v>
      </c>
      <c r="J97" s="23">
        <v>1424881492</v>
      </c>
      <c r="K97" s="23" t="b">
        <v>0</v>
      </c>
      <c r="L97" s="23">
        <v>94</v>
      </c>
      <c r="M97" s="23" t="b">
        <v>1</v>
      </c>
      <c r="N97" s="23" t="s">
        <v>8269</v>
      </c>
      <c r="O97" s="30">
        <v>100</v>
      </c>
      <c r="P97" s="23">
        <v>63.83</v>
      </c>
      <c r="Q97" s="31" t="s">
        <v>8323</v>
      </c>
      <c r="R97" s="23" t="s">
        <v>8326</v>
      </c>
      <c r="S97" s="32">
        <v>42060</v>
      </c>
      <c r="T97" s="32">
        <v>42090</v>
      </c>
    </row>
    <row r="98" spans="1:20" ht="192" x14ac:dyDescent="0.2">
      <c r="A98" s="23">
        <v>3332</v>
      </c>
      <c r="B98" s="26" t="s">
        <v>3332</v>
      </c>
      <c r="C98" s="26" t="s">
        <v>7442</v>
      </c>
      <c r="D98" s="27">
        <v>6000</v>
      </c>
      <c r="E98" s="28">
        <v>6000</v>
      </c>
      <c r="F98" s="29" t="s">
        <v>8218</v>
      </c>
      <c r="G98" s="23" t="s">
        <v>8223</v>
      </c>
      <c r="H98" s="23" t="s">
        <v>8245</v>
      </c>
      <c r="I98" s="23">
        <v>1405802330</v>
      </c>
      <c r="J98" s="23">
        <v>1403210330</v>
      </c>
      <c r="K98" s="23" t="b">
        <v>0</v>
      </c>
      <c r="L98" s="23">
        <v>83</v>
      </c>
      <c r="M98" s="23" t="b">
        <v>1</v>
      </c>
      <c r="N98" s="23" t="s">
        <v>8269</v>
      </c>
      <c r="O98" s="30">
        <v>102</v>
      </c>
      <c r="P98" s="23">
        <v>72.290000000000006</v>
      </c>
      <c r="Q98" s="31" t="s">
        <v>8323</v>
      </c>
      <c r="R98" s="23" t="s">
        <v>8326</v>
      </c>
      <c r="S98" s="32">
        <v>41809</v>
      </c>
      <c r="T98" s="32">
        <v>41839</v>
      </c>
    </row>
    <row r="99" spans="1:20" ht="208" x14ac:dyDescent="0.2">
      <c r="A99" s="23">
        <v>3233</v>
      </c>
      <c r="B99" s="26" t="s">
        <v>3233</v>
      </c>
      <c r="C99" s="26" t="s">
        <v>7343</v>
      </c>
      <c r="D99" s="27">
        <v>5000</v>
      </c>
      <c r="E99" s="28">
        <v>5940</v>
      </c>
      <c r="F99" s="29" t="s">
        <v>8218</v>
      </c>
      <c r="G99" s="23" t="s">
        <v>8223</v>
      </c>
      <c r="H99" s="23" t="s">
        <v>8245</v>
      </c>
      <c r="I99" s="23">
        <v>1488482355</v>
      </c>
      <c r="J99" s="23">
        <v>1485890355</v>
      </c>
      <c r="K99" s="23" t="b">
        <v>0</v>
      </c>
      <c r="L99" s="23">
        <v>61</v>
      </c>
      <c r="M99" s="23" t="b">
        <v>1</v>
      </c>
      <c r="N99" s="23" t="s">
        <v>8269</v>
      </c>
      <c r="O99" s="30">
        <v>148</v>
      </c>
      <c r="P99" s="23">
        <v>97.38</v>
      </c>
      <c r="Q99" s="31" t="s">
        <v>8323</v>
      </c>
      <c r="R99" s="23" t="s">
        <v>8326</v>
      </c>
      <c r="S99" s="32">
        <v>42766</v>
      </c>
      <c r="T99" s="32">
        <v>42796</v>
      </c>
    </row>
    <row r="100" spans="1:20" ht="176" x14ac:dyDescent="0.2">
      <c r="A100" s="23">
        <v>3553</v>
      </c>
      <c r="B100" s="26" t="s">
        <v>3552</v>
      </c>
      <c r="C100" s="26" t="s">
        <v>7663</v>
      </c>
      <c r="D100" s="27">
        <v>5500</v>
      </c>
      <c r="E100" s="28">
        <v>5845</v>
      </c>
      <c r="F100" s="29" t="s">
        <v>8218</v>
      </c>
      <c r="G100" s="23" t="s">
        <v>8223</v>
      </c>
      <c r="H100" s="23" t="s">
        <v>8245</v>
      </c>
      <c r="I100" s="23">
        <v>1439337600</v>
      </c>
      <c r="J100" s="23">
        <v>1436575280</v>
      </c>
      <c r="K100" s="23" t="b">
        <v>0</v>
      </c>
      <c r="L100" s="23">
        <v>104</v>
      </c>
      <c r="M100" s="23" t="b">
        <v>1</v>
      </c>
      <c r="N100" s="23" t="s">
        <v>8269</v>
      </c>
      <c r="O100" s="30">
        <v>117</v>
      </c>
      <c r="P100" s="23">
        <v>56.2</v>
      </c>
      <c r="Q100" s="31" t="s">
        <v>8323</v>
      </c>
      <c r="R100" s="23" t="s">
        <v>8326</v>
      </c>
      <c r="S100" s="32">
        <v>42196</v>
      </c>
      <c r="T100" s="32">
        <v>42228</v>
      </c>
    </row>
    <row r="101" spans="1:20" ht="240" x14ac:dyDescent="0.2">
      <c r="A101" s="23">
        <v>3655</v>
      </c>
      <c r="B101" s="26" t="s">
        <v>3652</v>
      </c>
      <c r="C101" s="26" t="s">
        <v>7765</v>
      </c>
      <c r="D101" s="27">
        <v>5000</v>
      </c>
      <c r="E101" s="28">
        <v>5813</v>
      </c>
      <c r="F101" s="29" t="s">
        <v>8218</v>
      </c>
      <c r="G101" s="23" t="s">
        <v>8223</v>
      </c>
      <c r="H101" s="23" t="s">
        <v>8245</v>
      </c>
      <c r="I101" s="23">
        <v>1437202740</v>
      </c>
      <c r="J101" s="23">
        <v>1434654998</v>
      </c>
      <c r="K101" s="23" t="b">
        <v>0</v>
      </c>
      <c r="L101" s="23">
        <v>79</v>
      </c>
      <c r="M101" s="23" t="b">
        <v>1</v>
      </c>
      <c r="N101" s="23" t="s">
        <v>8269</v>
      </c>
      <c r="O101" s="30">
        <v>116</v>
      </c>
      <c r="P101" s="23">
        <v>73.58</v>
      </c>
      <c r="Q101" s="31" t="s">
        <v>8323</v>
      </c>
      <c r="R101" s="23" t="s">
        <v>8326</v>
      </c>
      <c r="S101" s="32">
        <v>42173</v>
      </c>
      <c r="T101" s="32">
        <v>42203</v>
      </c>
    </row>
    <row r="102" spans="1:20" ht="192" x14ac:dyDescent="0.2">
      <c r="A102" s="23">
        <v>3249</v>
      </c>
      <c r="B102" s="26" t="s">
        <v>3249</v>
      </c>
      <c r="C102" s="26" t="s">
        <v>7359</v>
      </c>
      <c r="D102" s="27">
        <v>5500</v>
      </c>
      <c r="E102" s="28">
        <v>5771</v>
      </c>
      <c r="F102" s="29" t="s">
        <v>8218</v>
      </c>
      <c r="G102" s="23" t="s">
        <v>8223</v>
      </c>
      <c r="H102" s="23" t="s">
        <v>8245</v>
      </c>
      <c r="I102" s="23">
        <v>1434822914</v>
      </c>
      <c r="J102" s="23">
        <v>1432230914</v>
      </c>
      <c r="K102" s="23" t="b">
        <v>1</v>
      </c>
      <c r="L102" s="23">
        <v>88</v>
      </c>
      <c r="M102" s="23" t="b">
        <v>1</v>
      </c>
      <c r="N102" s="23" t="s">
        <v>8269</v>
      </c>
      <c r="O102" s="30">
        <v>12</v>
      </c>
      <c r="P102" s="23">
        <v>65.58</v>
      </c>
      <c r="Q102" s="31" t="s">
        <v>8323</v>
      </c>
      <c r="R102" s="23" t="s">
        <v>8326</v>
      </c>
      <c r="S102" s="32">
        <v>42145</v>
      </c>
      <c r="T102" s="32">
        <v>42175</v>
      </c>
    </row>
    <row r="103" spans="1:20" ht="192" x14ac:dyDescent="0.2">
      <c r="A103" s="23">
        <v>3456</v>
      </c>
      <c r="B103" s="26" t="s">
        <v>3455</v>
      </c>
      <c r="C103" s="26" t="s">
        <v>7566</v>
      </c>
      <c r="D103" s="27">
        <v>3000</v>
      </c>
      <c r="E103" s="28">
        <v>5739</v>
      </c>
      <c r="F103" s="29" t="s">
        <v>8218</v>
      </c>
      <c r="G103" s="23" t="s">
        <v>8223</v>
      </c>
      <c r="H103" s="23" t="s">
        <v>8245</v>
      </c>
      <c r="I103" s="23">
        <v>1406876340</v>
      </c>
      <c r="J103" s="23">
        <v>1404190567</v>
      </c>
      <c r="K103" s="23" t="b">
        <v>0</v>
      </c>
      <c r="L103" s="23">
        <v>16</v>
      </c>
      <c r="M103" s="23" t="b">
        <v>1</v>
      </c>
      <c r="N103" s="23" t="s">
        <v>8269</v>
      </c>
      <c r="O103" s="30">
        <v>114</v>
      </c>
      <c r="P103" s="23">
        <v>358.69</v>
      </c>
      <c r="Q103" s="31" t="s">
        <v>8323</v>
      </c>
      <c r="R103" s="23" t="s">
        <v>8326</v>
      </c>
      <c r="S103" s="32">
        <v>41821</v>
      </c>
      <c r="T103" s="32">
        <v>41852</v>
      </c>
    </row>
    <row r="104" spans="1:20" ht="96" x14ac:dyDescent="0.2">
      <c r="A104" s="23">
        <v>3158</v>
      </c>
      <c r="B104" s="26" t="s">
        <v>3158</v>
      </c>
      <c r="C104" s="26" t="s">
        <v>7268</v>
      </c>
      <c r="D104" s="27">
        <v>5000</v>
      </c>
      <c r="E104" s="28">
        <v>5700</v>
      </c>
      <c r="F104" s="29" t="s">
        <v>8218</v>
      </c>
      <c r="G104" s="23" t="s">
        <v>8223</v>
      </c>
      <c r="H104" s="23" t="s">
        <v>8245</v>
      </c>
      <c r="I104" s="23">
        <v>1374523752</v>
      </c>
      <c r="J104" s="23">
        <v>1371931752</v>
      </c>
      <c r="K104" s="23" t="b">
        <v>1</v>
      </c>
      <c r="L104" s="23">
        <v>69</v>
      </c>
      <c r="M104" s="23" t="b">
        <v>1</v>
      </c>
      <c r="N104" s="23" t="s">
        <v>8269</v>
      </c>
      <c r="O104" s="30">
        <v>114</v>
      </c>
      <c r="P104" s="23">
        <v>82.61</v>
      </c>
      <c r="Q104" s="31" t="s">
        <v>8323</v>
      </c>
      <c r="R104" s="23" t="s">
        <v>8326</v>
      </c>
      <c r="S104" s="32">
        <v>41447</v>
      </c>
      <c r="T104" s="32">
        <v>41477</v>
      </c>
    </row>
    <row r="105" spans="1:20" ht="160" x14ac:dyDescent="0.2">
      <c r="A105" s="23">
        <v>2967</v>
      </c>
      <c r="B105" s="26" t="s">
        <v>2967</v>
      </c>
      <c r="C105" s="26" t="s">
        <v>7077</v>
      </c>
      <c r="D105" s="27">
        <v>5000</v>
      </c>
      <c r="E105" s="28">
        <v>5696</v>
      </c>
      <c r="F105" s="29" t="s">
        <v>8218</v>
      </c>
      <c r="G105" s="23" t="s">
        <v>8223</v>
      </c>
      <c r="H105" s="23" t="s">
        <v>8245</v>
      </c>
      <c r="I105" s="23">
        <v>1425872692</v>
      </c>
      <c r="J105" s="23">
        <v>1423284292</v>
      </c>
      <c r="K105" s="23" t="b">
        <v>0</v>
      </c>
      <c r="L105" s="23">
        <v>71</v>
      </c>
      <c r="M105" s="23" t="b">
        <v>1</v>
      </c>
      <c r="N105" s="23" t="s">
        <v>8269</v>
      </c>
      <c r="O105" s="30">
        <v>21</v>
      </c>
      <c r="P105" s="23">
        <v>80.23</v>
      </c>
      <c r="Q105" s="31" t="s">
        <v>8323</v>
      </c>
      <c r="R105" s="23" t="s">
        <v>8326</v>
      </c>
      <c r="S105" s="32">
        <v>42042</v>
      </c>
      <c r="T105" s="32">
        <v>42072</v>
      </c>
    </row>
    <row r="106" spans="1:20" ht="208" x14ac:dyDescent="0.2">
      <c r="A106" s="23">
        <v>3361</v>
      </c>
      <c r="B106" s="26" t="s">
        <v>3360</v>
      </c>
      <c r="C106" s="26" t="s">
        <v>7471</v>
      </c>
      <c r="D106" s="27">
        <v>5000</v>
      </c>
      <c r="E106" s="28">
        <v>5673</v>
      </c>
      <c r="F106" s="29" t="s">
        <v>8218</v>
      </c>
      <c r="G106" s="23" t="s">
        <v>8223</v>
      </c>
      <c r="H106" s="23" t="s">
        <v>8245</v>
      </c>
      <c r="I106" s="23">
        <v>1409587140</v>
      </c>
      <c r="J106" s="23">
        <v>1408062990</v>
      </c>
      <c r="K106" s="23" t="b">
        <v>0</v>
      </c>
      <c r="L106" s="23">
        <v>68</v>
      </c>
      <c r="M106" s="23" t="b">
        <v>1</v>
      </c>
      <c r="N106" s="23" t="s">
        <v>8269</v>
      </c>
      <c r="O106" s="30">
        <v>113</v>
      </c>
      <c r="P106" s="23">
        <v>83.43</v>
      </c>
      <c r="Q106" s="31" t="s">
        <v>8323</v>
      </c>
      <c r="R106" s="23" t="s">
        <v>8326</v>
      </c>
      <c r="S106" s="32">
        <v>41866</v>
      </c>
      <c r="T106" s="32">
        <v>41883</v>
      </c>
    </row>
    <row r="107" spans="1:20" ht="176" x14ac:dyDescent="0.2">
      <c r="A107" s="23">
        <v>3554</v>
      </c>
      <c r="B107" s="26" t="s">
        <v>3553</v>
      </c>
      <c r="C107" s="26" t="s">
        <v>7664</v>
      </c>
      <c r="D107" s="27">
        <v>5000</v>
      </c>
      <c r="E107" s="28">
        <v>5671.11</v>
      </c>
      <c r="F107" s="29" t="s">
        <v>8218</v>
      </c>
      <c r="G107" s="23" t="s">
        <v>8223</v>
      </c>
      <c r="H107" s="23" t="s">
        <v>8245</v>
      </c>
      <c r="I107" s="23">
        <v>1423674000</v>
      </c>
      <c r="J107" s="23">
        <v>1421025159</v>
      </c>
      <c r="K107" s="23" t="b">
        <v>0</v>
      </c>
      <c r="L107" s="23">
        <v>53</v>
      </c>
      <c r="M107" s="23" t="b">
        <v>1</v>
      </c>
      <c r="N107" s="23" t="s">
        <v>8269</v>
      </c>
      <c r="O107" s="30">
        <v>378</v>
      </c>
      <c r="P107" s="23">
        <v>107</v>
      </c>
      <c r="Q107" s="31" t="s">
        <v>8323</v>
      </c>
      <c r="R107" s="23" t="s">
        <v>8326</v>
      </c>
      <c r="S107" s="32">
        <v>42016</v>
      </c>
      <c r="T107" s="32">
        <v>42046</v>
      </c>
    </row>
    <row r="108" spans="1:20" ht="208" x14ac:dyDescent="0.2">
      <c r="A108" s="23">
        <v>3542</v>
      </c>
      <c r="B108" s="26" t="s">
        <v>3541</v>
      </c>
      <c r="C108" s="26" t="s">
        <v>7652</v>
      </c>
      <c r="D108" s="27">
        <v>5500</v>
      </c>
      <c r="E108" s="28">
        <v>5623</v>
      </c>
      <c r="F108" s="29" t="s">
        <v>8218</v>
      </c>
      <c r="G108" s="23" t="s">
        <v>8223</v>
      </c>
      <c r="H108" s="23" t="s">
        <v>8245</v>
      </c>
      <c r="I108" s="23">
        <v>1410099822</v>
      </c>
      <c r="J108" s="23">
        <v>1404915822</v>
      </c>
      <c r="K108" s="23" t="b">
        <v>0</v>
      </c>
      <c r="L108" s="23">
        <v>85</v>
      </c>
      <c r="M108" s="23" t="b">
        <v>1</v>
      </c>
      <c r="N108" s="23" t="s">
        <v>8269</v>
      </c>
      <c r="O108" s="30">
        <v>19</v>
      </c>
      <c r="P108" s="23">
        <v>66.150000000000006</v>
      </c>
      <c r="Q108" s="31" t="s">
        <v>8323</v>
      </c>
      <c r="R108" s="23" t="s">
        <v>8326</v>
      </c>
      <c r="S108" s="32">
        <v>41829</v>
      </c>
      <c r="T108" s="32">
        <v>41889</v>
      </c>
    </row>
    <row r="109" spans="1:20" ht="48" x14ac:dyDescent="0.2">
      <c r="A109" s="23">
        <v>3285</v>
      </c>
      <c r="B109" s="26" t="s">
        <v>3285</v>
      </c>
      <c r="C109" s="26" t="s">
        <v>7395</v>
      </c>
      <c r="D109" s="27">
        <v>4999</v>
      </c>
      <c r="E109" s="28">
        <v>5604</v>
      </c>
      <c r="F109" s="29" t="s">
        <v>8218</v>
      </c>
      <c r="G109" s="23" t="s">
        <v>8223</v>
      </c>
      <c r="H109" s="23" t="s">
        <v>8245</v>
      </c>
      <c r="I109" s="23">
        <v>1488258000</v>
      </c>
      <c r="J109" s="23">
        <v>1485556626</v>
      </c>
      <c r="K109" s="23" t="b">
        <v>0</v>
      </c>
      <c r="L109" s="23">
        <v>81</v>
      </c>
      <c r="M109" s="23" t="b">
        <v>1</v>
      </c>
      <c r="N109" s="23" t="s">
        <v>8269</v>
      </c>
      <c r="O109" s="30">
        <v>102</v>
      </c>
      <c r="P109" s="23">
        <v>69.19</v>
      </c>
      <c r="Q109" s="31" t="s">
        <v>8323</v>
      </c>
      <c r="R109" s="23" t="s">
        <v>8326</v>
      </c>
      <c r="S109" s="32">
        <v>42762</v>
      </c>
      <c r="T109" s="32">
        <v>42794</v>
      </c>
    </row>
    <row r="110" spans="1:20" ht="224" x14ac:dyDescent="0.2">
      <c r="A110" s="23">
        <v>3156</v>
      </c>
      <c r="B110" s="26" t="s">
        <v>3156</v>
      </c>
      <c r="C110" s="26" t="s">
        <v>7266</v>
      </c>
      <c r="D110" s="27">
        <v>5500</v>
      </c>
      <c r="E110" s="28">
        <v>5600</v>
      </c>
      <c r="F110" s="29" t="s">
        <v>8218</v>
      </c>
      <c r="G110" s="23" t="s">
        <v>8223</v>
      </c>
      <c r="H110" s="23" t="s">
        <v>8245</v>
      </c>
      <c r="I110" s="23">
        <v>1338591144</v>
      </c>
      <c r="J110" s="23">
        <v>1335567144</v>
      </c>
      <c r="K110" s="23" t="b">
        <v>1</v>
      </c>
      <c r="L110" s="23">
        <v>89</v>
      </c>
      <c r="M110" s="23" t="b">
        <v>1</v>
      </c>
      <c r="N110" s="23" t="s">
        <v>8269</v>
      </c>
      <c r="O110" s="30">
        <v>160</v>
      </c>
      <c r="P110" s="23">
        <v>62.92</v>
      </c>
      <c r="Q110" s="31" t="s">
        <v>8323</v>
      </c>
      <c r="R110" s="23" t="s">
        <v>8326</v>
      </c>
      <c r="S110" s="32">
        <v>41026</v>
      </c>
      <c r="T110" s="32">
        <v>41061</v>
      </c>
    </row>
    <row r="111" spans="1:20" ht="176" x14ac:dyDescent="0.2">
      <c r="A111" s="23">
        <v>3698</v>
      </c>
      <c r="B111" s="26" t="s">
        <v>3695</v>
      </c>
      <c r="C111" s="26" t="s">
        <v>7808</v>
      </c>
      <c r="D111" s="27">
        <v>5000</v>
      </c>
      <c r="E111" s="28">
        <v>5526</v>
      </c>
      <c r="F111" s="29" t="s">
        <v>8218</v>
      </c>
      <c r="G111" s="23" t="s">
        <v>8223</v>
      </c>
      <c r="H111" s="23" t="s">
        <v>8245</v>
      </c>
      <c r="I111" s="23">
        <v>1456946487</v>
      </c>
      <c r="J111" s="23">
        <v>1454354487</v>
      </c>
      <c r="K111" s="23" t="b">
        <v>0</v>
      </c>
      <c r="L111" s="23">
        <v>136</v>
      </c>
      <c r="M111" s="23" t="b">
        <v>1</v>
      </c>
      <c r="N111" s="23" t="s">
        <v>8269</v>
      </c>
      <c r="O111" s="30">
        <v>100</v>
      </c>
      <c r="P111" s="23">
        <v>40.630000000000003</v>
      </c>
      <c r="Q111" s="31" t="s">
        <v>8323</v>
      </c>
      <c r="R111" s="23" t="s">
        <v>8326</v>
      </c>
      <c r="S111" s="32">
        <v>42401</v>
      </c>
      <c r="T111" s="32">
        <v>42431</v>
      </c>
    </row>
    <row r="112" spans="1:20" ht="224" x14ac:dyDescent="0.2">
      <c r="A112" s="23">
        <v>3348</v>
      </c>
      <c r="B112" s="26" t="s">
        <v>3266</v>
      </c>
      <c r="C112" s="26" t="s">
        <v>7458</v>
      </c>
      <c r="D112" s="27">
        <v>5500</v>
      </c>
      <c r="E112" s="28">
        <v>5516</v>
      </c>
      <c r="F112" s="29" t="s">
        <v>8218</v>
      </c>
      <c r="G112" s="23" t="s">
        <v>8223</v>
      </c>
      <c r="H112" s="23" t="s">
        <v>8245</v>
      </c>
      <c r="I112" s="23">
        <v>1461988740</v>
      </c>
      <c r="J112" s="23">
        <v>1459949080</v>
      </c>
      <c r="K112" s="23" t="b">
        <v>0</v>
      </c>
      <c r="L112" s="23">
        <v>79</v>
      </c>
      <c r="M112" s="23" t="b">
        <v>1</v>
      </c>
      <c r="N112" s="23" t="s">
        <v>8269</v>
      </c>
      <c r="O112" s="30">
        <v>110</v>
      </c>
      <c r="P112" s="23">
        <v>69.819999999999993</v>
      </c>
      <c r="Q112" s="31" t="s">
        <v>8323</v>
      </c>
      <c r="R112" s="23" t="s">
        <v>8326</v>
      </c>
      <c r="S112" s="32">
        <v>42466</v>
      </c>
      <c r="T112" s="32">
        <v>42490</v>
      </c>
    </row>
    <row r="113" spans="1:20" ht="208" x14ac:dyDescent="0.2">
      <c r="A113" s="23">
        <v>2961</v>
      </c>
      <c r="B113" s="26" t="s">
        <v>2961</v>
      </c>
      <c r="C113" s="26" t="s">
        <v>7071</v>
      </c>
      <c r="D113" s="27">
        <v>5000</v>
      </c>
      <c r="E113" s="28">
        <v>5481</v>
      </c>
      <c r="F113" s="29" t="s">
        <v>8218</v>
      </c>
      <c r="G113" s="23" t="s">
        <v>8223</v>
      </c>
      <c r="H113" s="23" t="s">
        <v>8245</v>
      </c>
      <c r="I113" s="23">
        <v>1427342400</v>
      </c>
      <c r="J113" s="23">
        <v>1424927159</v>
      </c>
      <c r="K113" s="23" t="b">
        <v>0</v>
      </c>
      <c r="L113" s="23">
        <v>108</v>
      </c>
      <c r="M113" s="23" t="b">
        <v>1</v>
      </c>
      <c r="N113" s="23" t="s">
        <v>8269</v>
      </c>
      <c r="O113" s="30">
        <v>110</v>
      </c>
      <c r="P113" s="23">
        <v>50.75</v>
      </c>
      <c r="Q113" s="31" t="s">
        <v>8323</v>
      </c>
      <c r="R113" s="23" t="s">
        <v>8326</v>
      </c>
      <c r="S113" s="32">
        <v>42061</v>
      </c>
      <c r="T113" s="32">
        <v>42089</v>
      </c>
    </row>
    <row r="114" spans="1:20" ht="256" x14ac:dyDescent="0.2">
      <c r="A114" s="23">
        <v>3175</v>
      </c>
      <c r="B114" s="26" t="s">
        <v>3175</v>
      </c>
      <c r="C114" s="26" t="s">
        <v>7285</v>
      </c>
      <c r="D114" s="27">
        <v>5000</v>
      </c>
      <c r="E114" s="28">
        <v>5478</v>
      </c>
      <c r="F114" s="29" t="s">
        <v>8218</v>
      </c>
      <c r="G114" s="23" t="s">
        <v>8223</v>
      </c>
      <c r="H114" s="23" t="s">
        <v>8245</v>
      </c>
      <c r="I114" s="23">
        <v>1297977427</v>
      </c>
      <c r="J114" s="23">
        <v>1292793427</v>
      </c>
      <c r="K114" s="23" t="b">
        <v>1</v>
      </c>
      <c r="L114" s="23">
        <v>60</v>
      </c>
      <c r="M114" s="23" t="b">
        <v>1</v>
      </c>
      <c r="N114" s="23" t="s">
        <v>8269</v>
      </c>
      <c r="O114" s="30">
        <v>109</v>
      </c>
      <c r="P114" s="23">
        <v>91.3</v>
      </c>
      <c r="Q114" s="31" t="s">
        <v>8323</v>
      </c>
      <c r="R114" s="23" t="s">
        <v>8326</v>
      </c>
      <c r="S114" s="32">
        <v>40531</v>
      </c>
      <c r="T114" s="32">
        <v>40591</v>
      </c>
    </row>
    <row r="115" spans="1:20" ht="160" x14ac:dyDescent="0.2">
      <c r="A115" s="23">
        <v>3260</v>
      </c>
      <c r="B115" s="26" t="s">
        <v>3260</v>
      </c>
      <c r="C115" s="26" t="s">
        <v>7370</v>
      </c>
      <c r="D115" s="27">
        <v>5000</v>
      </c>
      <c r="E115" s="28">
        <v>5462</v>
      </c>
      <c r="F115" s="29" t="s">
        <v>8218</v>
      </c>
      <c r="G115" s="23" t="s">
        <v>8223</v>
      </c>
      <c r="H115" s="23" t="s">
        <v>8245</v>
      </c>
      <c r="I115" s="23">
        <v>1448903318</v>
      </c>
      <c r="J115" s="23">
        <v>1445875718</v>
      </c>
      <c r="K115" s="23" t="b">
        <v>1</v>
      </c>
      <c r="L115" s="23">
        <v>73</v>
      </c>
      <c r="M115" s="23" t="b">
        <v>1</v>
      </c>
      <c r="N115" s="23" t="s">
        <v>8269</v>
      </c>
      <c r="O115" s="30">
        <v>136</v>
      </c>
      <c r="P115" s="23">
        <v>74.819999999999993</v>
      </c>
      <c r="Q115" s="31" t="s">
        <v>8323</v>
      </c>
      <c r="R115" s="23" t="s">
        <v>8326</v>
      </c>
      <c r="S115" s="32">
        <v>42303</v>
      </c>
      <c r="T115" s="32">
        <v>42338</v>
      </c>
    </row>
    <row r="116" spans="1:20" ht="144" x14ac:dyDescent="0.2">
      <c r="A116" s="23">
        <v>3334</v>
      </c>
      <c r="B116" s="26" t="s">
        <v>3334</v>
      </c>
      <c r="C116" s="26" t="s">
        <v>7444</v>
      </c>
      <c r="D116" s="27">
        <v>3871</v>
      </c>
      <c r="E116" s="28">
        <v>5366</v>
      </c>
      <c r="F116" s="29" t="s">
        <v>8218</v>
      </c>
      <c r="G116" s="23" t="s">
        <v>8223</v>
      </c>
      <c r="H116" s="23" t="s">
        <v>8245</v>
      </c>
      <c r="I116" s="23">
        <v>1438259422</v>
      </c>
      <c r="J116" s="23">
        <v>1435667422</v>
      </c>
      <c r="K116" s="23" t="b">
        <v>0</v>
      </c>
      <c r="L116" s="23">
        <v>46</v>
      </c>
      <c r="M116" s="23" t="b">
        <v>1</v>
      </c>
      <c r="N116" s="23" t="s">
        <v>8269</v>
      </c>
      <c r="O116" s="30">
        <v>102</v>
      </c>
      <c r="P116" s="23">
        <v>116.65</v>
      </c>
      <c r="Q116" s="31" t="s">
        <v>8323</v>
      </c>
      <c r="R116" s="23" t="s">
        <v>8326</v>
      </c>
      <c r="S116" s="32">
        <v>42185</v>
      </c>
      <c r="T116" s="32">
        <v>42215</v>
      </c>
    </row>
    <row r="117" spans="1:20" ht="176" x14ac:dyDescent="0.2">
      <c r="A117" s="23">
        <v>3483</v>
      </c>
      <c r="B117" s="26" t="s">
        <v>3482</v>
      </c>
      <c r="C117" s="26" t="s">
        <v>7593</v>
      </c>
      <c r="D117" s="27">
        <v>3350</v>
      </c>
      <c r="E117" s="28">
        <v>5358</v>
      </c>
      <c r="F117" s="29" t="s">
        <v>8218</v>
      </c>
      <c r="G117" s="23" t="s">
        <v>8223</v>
      </c>
      <c r="H117" s="23" t="s">
        <v>8245</v>
      </c>
      <c r="I117" s="23">
        <v>1404403381</v>
      </c>
      <c r="J117" s="23">
        <v>1401811381</v>
      </c>
      <c r="K117" s="23" t="b">
        <v>0</v>
      </c>
      <c r="L117" s="23">
        <v>133</v>
      </c>
      <c r="M117" s="23" t="b">
        <v>1</v>
      </c>
      <c r="N117" s="23" t="s">
        <v>8269</v>
      </c>
      <c r="O117" s="30">
        <v>107</v>
      </c>
      <c r="P117" s="23">
        <v>40.29</v>
      </c>
      <c r="Q117" s="31" t="s">
        <v>8323</v>
      </c>
      <c r="R117" s="23" t="s">
        <v>8326</v>
      </c>
      <c r="S117" s="32">
        <v>41793</v>
      </c>
      <c r="T117" s="32">
        <v>41823</v>
      </c>
    </row>
    <row r="118" spans="1:20" ht="208" x14ac:dyDescent="0.2">
      <c r="A118" s="23">
        <v>3436</v>
      </c>
      <c r="B118" s="26" t="s">
        <v>3435</v>
      </c>
      <c r="C118" s="26" t="s">
        <v>7546</v>
      </c>
      <c r="D118" s="27">
        <v>5000</v>
      </c>
      <c r="E118" s="28">
        <v>5295</v>
      </c>
      <c r="F118" s="29" t="s">
        <v>8218</v>
      </c>
      <c r="G118" s="23" t="s">
        <v>8223</v>
      </c>
      <c r="H118" s="23" t="s">
        <v>8245</v>
      </c>
      <c r="I118" s="23">
        <v>1408638480</v>
      </c>
      <c r="J118" s="23">
        <v>1406811593</v>
      </c>
      <c r="K118" s="23" t="b">
        <v>0</v>
      </c>
      <c r="L118" s="23">
        <v>37</v>
      </c>
      <c r="M118" s="23" t="b">
        <v>1</v>
      </c>
      <c r="N118" s="23" t="s">
        <v>8269</v>
      </c>
      <c r="O118" s="30">
        <v>106</v>
      </c>
      <c r="P118" s="23">
        <v>143.11000000000001</v>
      </c>
      <c r="Q118" s="31" t="s">
        <v>8323</v>
      </c>
      <c r="R118" s="23" t="s">
        <v>8326</v>
      </c>
      <c r="S118" s="32">
        <v>41851</v>
      </c>
      <c r="T118" s="32">
        <v>41872</v>
      </c>
    </row>
    <row r="119" spans="1:20" ht="192" x14ac:dyDescent="0.2">
      <c r="A119" s="23">
        <v>3685</v>
      </c>
      <c r="B119" s="26" t="s">
        <v>3682</v>
      </c>
      <c r="C119" s="26" t="s">
        <v>7795</v>
      </c>
      <c r="D119" s="27">
        <v>5000</v>
      </c>
      <c r="E119" s="28">
        <v>5285</v>
      </c>
      <c r="F119" s="29" t="s">
        <v>8218</v>
      </c>
      <c r="G119" s="23" t="s">
        <v>8223</v>
      </c>
      <c r="H119" s="23" t="s">
        <v>8245</v>
      </c>
      <c r="I119" s="23">
        <v>1400533200</v>
      </c>
      <c r="J119" s="23">
        <v>1398348859</v>
      </c>
      <c r="K119" s="23" t="b">
        <v>0</v>
      </c>
      <c r="L119" s="23">
        <v>126</v>
      </c>
      <c r="M119" s="23" t="b">
        <v>1</v>
      </c>
      <c r="N119" s="23" t="s">
        <v>8269</v>
      </c>
      <c r="O119" s="30">
        <v>105</v>
      </c>
      <c r="P119" s="23">
        <v>41.94</v>
      </c>
      <c r="Q119" s="31" t="s">
        <v>8323</v>
      </c>
      <c r="R119" s="23" t="s">
        <v>8326</v>
      </c>
      <c r="S119" s="32">
        <v>41753</v>
      </c>
      <c r="T119" s="32">
        <v>41778</v>
      </c>
    </row>
    <row r="120" spans="1:20" ht="208" x14ac:dyDescent="0.2">
      <c r="A120" s="23">
        <v>3825</v>
      </c>
      <c r="B120" s="26" t="s">
        <v>3822</v>
      </c>
      <c r="C120" s="26" t="s">
        <v>7934</v>
      </c>
      <c r="D120" s="27">
        <v>5000</v>
      </c>
      <c r="E120" s="28">
        <v>5271</v>
      </c>
      <c r="F120" s="29" t="s">
        <v>8218</v>
      </c>
      <c r="G120" s="23" t="s">
        <v>8223</v>
      </c>
      <c r="H120" s="23" t="s">
        <v>8245</v>
      </c>
      <c r="I120" s="23">
        <v>1434505214</v>
      </c>
      <c r="J120" s="23">
        <v>1432690814</v>
      </c>
      <c r="K120" s="23" t="b">
        <v>0</v>
      </c>
      <c r="L120" s="23">
        <v>49</v>
      </c>
      <c r="M120" s="23" t="b">
        <v>1</v>
      </c>
      <c r="N120" s="23" t="s">
        <v>8269</v>
      </c>
      <c r="O120" s="30">
        <v>105</v>
      </c>
      <c r="P120" s="23">
        <v>107.57</v>
      </c>
      <c r="Q120" s="31" t="s">
        <v>8323</v>
      </c>
      <c r="R120" s="23" t="s">
        <v>8326</v>
      </c>
      <c r="S120" s="32">
        <v>42151</v>
      </c>
      <c r="T120" s="32">
        <v>42172</v>
      </c>
    </row>
    <row r="121" spans="1:20" ht="208" x14ac:dyDescent="0.2">
      <c r="A121" s="23">
        <v>3440</v>
      </c>
      <c r="B121" s="26" t="s">
        <v>3439</v>
      </c>
      <c r="C121" s="26" t="s">
        <v>7550</v>
      </c>
      <c r="D121" s="27">
        <v>5000</v>
      </c>
      <c r="E121" s="28">
        <v>5260.92</v>
      </c>
      <c r="F121" s="29" t="s">
        <v>8218</v>
      </c>
      <c r="G121" s="23" t="s">
        <v>8223</v>
      </c>
      <c r="H121" s="23" t="s">
        <v>8245</v>
      </c>
      <c r="I121" s="23">
        <v>1405095300</v>
      </c>
      <c r="J121" s="23">
        <v>1403146628</v>
      </c>
      <c r="K121" s="23" t="b">
        <v>0</v>
      </c>
      <c r="L121" s="23">
        <v>82</v>
      </c>
      <c r="M121" s="23" t="b">
        <v>1</v>
      </c>
      <c r="N121" s="23" t="s">
        <v>8269</v>
      </c>
      <c r="O121" s="30">
        <v>105</v>
      </c>
      <c r="P121" s="23">
        <v>64.16</v>
      </c>
      <c r="Q121" s="31" t="s">
        <v>8323</v>
      </c>
      <c r="R121" s="23" t="s">
        <v>8326</v>
      </c>
      <c r="S121" s="32">
        <v>41809</v>
      </c>
      <c r="T121" s="32">
        <v>41831</v>
      </c>
    </row>
    <row r="122" spans="1:20" ht="160" x14ac:dyDescent="0.2">
      <c r="A122" s="23">
        <v>2785</v>
      </c>
      <c r="B122" s="26" t="s">
        <v>2785</v>
      </c>
      <c r="C122" s="26" t="s">
        <v>6895</v>
      </c>
      <c r="D122" s="27">
        <v>5000</v>
      </c>
      <c r="E122" s="28">
        <v>5234</v>
      </c>
      <c r="F122" s="29" t="s">
        <v>8218</v>
      </c>
      <c r="G122" s="23" t="s">
        <v>8223</v>
      </c>
      <c r="H122" s="23" t="s">
        <v>8245</v>
      </c>
      <c r="I122" s="23">
        <v>1470430800</v>
      </c>
      <c r="J122" s="23">
        <v>1467865967</v>
      </c>
      <c r="K122" s="23" t="b">
        <v>0</v>
      </c>
      <c r="L122" s="23">
        <v>142</v>
      </c>
      <c r="M122" s="23" t="b">
        <v>1</v>
      </c>
      <c r="N122" s="23" t="s">
        <v>8269</v>
      </c>
      <c r="O122" s="30">
        <v>2</v>
      </c>
      <c r="P122" s="23">
        <v>36.86</v>
      </c>
      <c r="Q122" s="31" t="s">
        <v>8323</v>
      </c>
      <c r="R122" s="23" t="s">
        <v>8326</v>
      </c>
      <c r="S122" s="32">
        <v>42558</v>
      </c>
      <c r="T122" s="32">
        <v>42587</v>
      </c>
    </row>
    <row r="123" spans="1:20" ht="224" x14ac:dyDescent="0.2">
      <c r="A123" s="23">
        <v>521</v>
      </c>
      <c r="B123" s="26" t="s">
        <v>522</v>
      </c>
      <c r="C123" s="26" t="s">
        <v>4631</v>
      </c>
      <c r="D123" s="27">
        <v>5000</v>
      </c>
      <c r="E123" s="28">
        <v>5232</v>
      </c>
      <c r="F123" s="29" t="s">
        <v>8218</v>
      </c>
      <c r="G123" s="23" t="s">
        <v>8223</v>
      </c>
      <c r="H123" s="23" t="s">
        <v>8245</v>
      </c>
      <c r="I123" s="23">
        <v>1477976340</v>
      </c>
      <c r="J123" s="23">
        <v>1475460819</v>
      </c>
      <c r="K123" s="23" t="b">
        <v>0</v>
      </c>
      <c r="L123" s="23">
        <v>56</v>
      </c>
      <c r="M123" s="23" t="b">
        <v>1</v>
      </c>
      <c r="N123" s="23" t="s">
        <v>8269</v>
      </c>
      <c r="O123" s="30">
        <v>131</v>
      </c>
      <c r="P123" s="23">
        <v>93.43</v>
      </c>
      <c r="Q123" s="31" t="s">
        <v>8323</v>
      </c>
      <c r="R123" s="23" t="s">
        <v>8326</v>
      </c>
      <c r="S123" s="32">
        <v>42646</v>
      </c>
      <c r="T123" s="32">
        <v>42675</v>
      </c>
    </row>
    <row r="124" spans="1:20" ht="192" x14ac:dyDescent="0.2">
      <c r="A124" s="23">
        <v>3331</v>
      </c>
      <c r="B124" s="26" t="s">
        <v>3331</v>
      </c>
      <c r="C124" s="26" t="s">
        <v>7441</v>
      </c>
      <c r="D124" s="27">
        <v>5000</v>
      </c>
      <c r="E124" s="28">
        <v>5226</v>
      </c>
      <c r="F124" s="29" t="s">
        <v>8218</v>
      </c>
      <c r="G124" s="23" t="s">
        <v>8223</v>
      </c>
      <c r="H124" s="23" t="s">
        <v>8245</v>
      </c>
      <c r="I124" s="23">
        <v>1444149886</v>
      </c>
      <c r="J124" s="23">
        <v>1441125886</v>
      </c>
      <c r="K124" s="23" t="b">
        <v>0</v>
      </c>
      <c r="L124" s="23">
        <v>65</v>
      </c>
      <c r="M124" s="23" t="b">
        <v>1</v>
      </c>
      <c r="N124" s="23" t="s">
        <v>8269</v>
      </c>
      <c r="O124" s="30">
        <v>104</v>
      </c>
      <c r="P124" s="23">
        <v>80.400000000000006</v>
      </c>
      <c r="Q124" s="31" t="s">
        <v>8323</v>
      </c>
      <c r="R124" s="23" t="s">
        <v>8326</v>
      </c>
      <c r="S124" s="32">
        <v>42248</v>
      </c>
      <c r="T124" s="32">
        <v>42283</v>
      </c>
    </row>
    <row r="125" spans="1:20" ht="160" x14ac:dyDescent="0.2">
      <c r="A125" s="23">
        <v>3217</v>
      </c>
      <c r="B125" s="26" t="s">
        <v>3217</v>
      </c>
      <c r="C125" s="26" t="s">
        <v>7327</v>
      </c>
      <c r="D125" s="27">
        <v>4500</v>
      </c>
      <c r="E125" s="28">
        <v>5221</v>
      </c>
      <c r="F125" s="29" t="s">
        <v>8218</v>
      </c>
      <c r="G125" s="23" t="s">
        <v>8223</v>
      </c>
      <c r="H125" s="23" t="s">
        <v>8245</v>
      </c>
      <c r="I125" s="23">
        <v>1478264784</v>
      </c>
      <c r="J125" s="23">
        <v>1475672784</v>
      </c>
      <c r="K125" s="23" t="b">
        <v>1</v>
      </c>
      <c r="L125" s="23">
        <v>104</v>
      </c>
      <c r="M125" s="23" t="b">
        <v>1</v>
      </c>
      <c r="N125" s="23" t="s">
        <v>8269</v>
      </c>
      <c r="O125" s="30">
        <v>26</v>
      </c>
      <c r="P125" s="23">
        <v>50.2</v>
      </c>
      <c r="Q125" s="31" t="s">
        <v>8323</v>
      </c>
      <c r="R125" s="23" t="s">
        <v>8326</v>
      </c>
      <c r="S125" s="32">
        <v>42648</v>
      </c>
      <c r="T125" s="32">
        <v>42678</v>
      </c>
    </row>
    <row r="126" spans="1:20" ht="192" x14ac:dyDescent="0.2">
      <c r="A126" s="23">
        <v>3208</v>
      </c>
      <c r="B126" s="26" t="s">
        <v>3208</v>
      </c>
      <c r="C126" s="26" t="s">
        <v>7318</v>
      </c>
      <c r="D126" s="27">
        <v>5000</v>
      </c>
      <c r="E126" s="28">
        <v>5175</v>
      </c>
      <c r="F126" s="29" t="s">
        <v>8218</v>
      </c>
      <c r="G126" s="23" t="s">
        <v>8223</v>
      </c>
      <c r="H126" s="23" t="s">
        <v>8245</v>
      </c>
      <c r="I126" s="23">
        <v>1406557877</v>
      </c>
      <c r="J126" s="23">
        <v>1404743477</v>
      </c>
      <c r="K126" s="23" t="b">
        <v>1</v>
      </c>
      <c r="L126" s="23">
        <v>82</v>
      </c>
      <c r="M126" s="23" t="b">
        <v>1</v>
      </c>
      <c r="N126" s="23" t="s">
        <v>8269</v>
      </c>
      <c r="O126" s="30">
        <v>103</v>
      </c>
      <c r="P126" s="23">
        <v>63.11</v>
      </c>
      <c r="Q126" s="31" t="s">
        <v>8323</v>
      </c>
      <c r="R126" s="23" t="s">
        <v>8326</v>
      </c>
      <c r="S126" s="32">
        <v>41827</v>
      </c>
      <c r="T126" s="32">
        <v>41848</v>
      </c>
    </row>
    <row r="127" spans="1:20" ht="224" x14ac:dyDescent="0.2">
      <c r="A127" s="23">
        <v>3464</v>
      </c>
      <c r="B127" s="26" t="s">
        <v>3463</v>
      </c>
      <c r="C127" s="26" t="s">
        <v>7574</v>
      </c>
      <c r="D127" s="27">
        <v>5000</v>
      </c>
      <c r="E127" s="28">
        <v>5116.18</v>
      </c>
      <c r="F127" s="29" t="s">
        <v>8218</v>
      </c>
      <c r="G127" s="23" t="s">
        <v>8223</v>
      </c>
      <c r="H127" s="23" t="s">
        <v>8245</v>
      </c>
      <c r="I127" s="23">
        <v>1471921637</v>
      </c>
      <c r="J127" s="23">
        <v>1469329637</v>
      </c>
      <c r="K127" s="23" t="b">
        <v>0</v>
      </c>
      <c r="L127" s="23">
        <v>93</v>
      </c>
      <c r="M127" s="23" t="b">
        <v>1</v>
      </c>
      <c r="N127" s="23" t="s">
        <v>8269</v>
      </c>
      <c r="O127" s="30">
        <v>102</v>
      </c>
      <c r="P127" s="23">
        <v>55.01</v>
      </c>
      <c r="Q127" s="31" t="s">
        <v>8323</v>
      </c>
      <c r="R127" s="23" t="s">
        <v>8326</v>
      </c>
      <c r="S127" s="32">
        <v>42575</v>
      </c>
      <c r="T127" s="32">
        <v>42605</v>
      </c>
    </row>
    <row r="128" spans="1:20" ht="208" x14ac:dyDescent="0.2">
      <c r="A128" s="23">
        <v>2974</v>
      </c>
      <c r="B128" s="26" t="s">
        <v>2974</v>
      </c>
      <c r="C128" s="26" t="s">
        <v>7084</v>
      </c>
      <c r="D128" s="27">
        <v>5000</v>
      </c>
      <c r="E128" s="28">
        <v>5100</v>
      </c>
      <c r="F128" s="29" t="s">
        <v>8218</v>
      </c>
      <c r="G128" s="23" t="s">
        <v>8223</v>
      </c>
      <c r="H128" s="23" t="s">
        <v>8245</v>
      </c>
      <c r="I128" s="23">
        <v>1411695300</v>
      </c>
      <c r="J128" s="23">
        <v>1409275671</v>
      </c>
      <c r="K128" s="23" t="b">
        <v>0</v>
      </c>
      <c r="L128" s="23">
        <v>87</v>
      </c>
      <c r="M128" s="23" t="b">
        <v>1</v>
      </c>
      <c r="N128" s="23" t="s">
        <v>8269</v>
      </c>
      <c r="O128" s="30">
        <v>128</v>
      </c>
      <c r="P128" s="23">
        <v>58.62</v>
      </c>
      <c r="Q128" s="31" t="s">
        <v>8323</v>
      </c>
      <c r="R128" s="23" t="s">
        <v>8326</v>
      </c>
      <c r="S128" s="32">
        <v>41880</v>
      </c>
      <c r="T128" s="32">
        <v>41908</v>
      </c>
    </row>
    <row r="129" spans="1:20" ht="192" x14ac:dyDescent="0.2">
      <c r="A129" s="23">
        <v>3589</v>
      </c>
      <c r="B129" s="26" t="s">
        <v>3588</v>
      </c>
      <c r="C129" s="26" t="s">
        <v>7699</v>
      </c>
      <c r="D129" s="27">
        <v>4000</v>
      </c>
      <c r="E129" s="28">
        <v>5100</v>
      </c>
      <c r="F129" s="29" t="s">
        <v>8218</v>
      </c>
      <c r="G129" s="23" t="s">
        <v>8223</v>
      </c>
      <c r="H129" s="23" t="s">
        <v>8245</v>
      </c>
      <c r="I129" s="23">
        <v>1432654347</v>
      </c>
      <c r="J129" s="23">
        <v>1430494347</v>
      </c>
      <c r="K129" s="23" t="b">
        <v>0</v>
      </c>
      <c r="L129" s="23">
        <v>62</v>
      </c>
      <c r="M129" s="23" t="b">
        <v>1</v>
      </c>
      <c r="N129" s="23" t="s">
        <v>8269</v>
      </c>
      <c r="O129" s="30">
        <v>102</v>
      </c>
      <c r="P129" s="23">
        <v>82.26</v>
      </c>
      <c r="Q129" s="31" t="s">
        <v>8323</v>
      </c>
      <c r="R129" s="23" t="s">
        <v>8326</v>
      </c>
      <c r="S129" s="32">
        <v>42125</v>
      </c>
      <c r="T129" s="32">
        <v>42150</v>
      </c>
    </row>
    <row r="130" spans="1:20" ht="224" x14ac:dyDescent="0.2">
      <c r="A130" s="23">
        <v>3162</v>
      </c>
      <c r="B130" s="26" t="s">
        <v>3162</v>
      </c>
      <c r="C130" s="26" t="s">
        <v>7272</v>
      </c>
      <c r="D130" s="27">
        <v>4000</v>
      </c>
      <c r="E130" s="28">
        <v>5086</v>
      </c>
      <c r="F130" s="29" t="s">
        <v>8218</v>
      </c>
      <c r="G130" s="23" t="s">
        <v>8223</v>
      </c>
      <c r="H130" s="23" t="s">
        <v>8245</v>
      </c>
      <c r="I130" s="23">
        <v>1404698400</v>
      </c>
      <c r="J130" s="23">
        <v>1402331262</v>
      </c>
      <c r="K130" s="23" t="b">
        <v>1</v>
      </c>
      <c r="L130" s="23">
        <v>63</v>
      </c>
      <c r="M130" s="23" t="b">
        <v>1</v>
      </c>
      <c r="N130" s="23" t="s">
        <v>8269</v>
      </c>
      <c r="O130" s="30">
        <v>254</v>
      </c>
      <c r="P130" s="23">
        <v>80.73</v>
      </c>
      <c r="Q130" s="31" t="s">
        <v>8323</v>
      </c>
      <c r="R130" s="23" t="s">
        <v>8326</v>
      </c>
      <c r="S130" s="32">
        <v>41799</v>
      </c>
      <c r="T130" s="32">
        <v>41827</v>
      </c>
    </row>
    <row r="131" spans="1:20" ht="208" x14ac:dyDescent="0.2">
      <c r="A131" s="23">
        <v>2979</v>
      </c>
      <c r="B131" s="26" t="s">
        <v>2979</v>
      </c>
      <c r="C131" s="26" t="s">
        <v>7089</v>
      </c>
      <c r="D131" s="27">
        <v>5000</v>
      </c>
      <c r="E131" s="28">
        <v>5070</v>
      </c>
      <c r="F131" s="29" t="s">
        <v>8218</v>
      </c>
      <c r="G131" s="23" t="s">
        <v>8223</v>
      </c>
      <c r="H131" s="23" t="s">
        <v>8245</v>
      </c>
      <c r="I131" s="23">
        <v>1420524000</v>
      </c>
      <c r="J131" s="23">
        <v>1419104823</v>
      </c>
      <c r="K131" s="23" t="b">
        <v>0</v>
      </c>
      <c r="L131" s="23">
        <v>46</v>
      </c>
      <c r="M131" s="23" t="b">
        <v>1</v>
      </c>
      <c r="N131" s="23" t="s">
        <v>8269</v>
      </c>
      <c r="O131" s="30">
        <v>101</v>
      </c>
      <c r="P131" s="23">
        <v>110.22</v>
      </c>
      <c r="Q131" s="31" t="s">
        <v>8323</v>
      </c>
      <c r="R131" s="23" t="s">
        <v>8326</v>
      </c>
      <c r="S131" s="32">
        <v>41993</v>
      </c>
      <c r="T131" s="32">
        <v>42010</v>
      </c>
    </row>
    <row r="132" spans="1:20" ht="128" x14ac:dyDescent="0.2">
      <c r="A132" s="23">
        <v>3212</v>
      </c>
      <c r="B132" s="26" t="s">
        <v>3212</v>
      </c>
      <c r="C132" s="26" t="s">
        <v>7322</v>
      </c>
      <c r="D132" s="27">
        <v>4000</v>
      </c>
      <c r="E132" s="28">
        <v>5050</v>
      </c>
      <c r="F132" s="29" t="s">
        <v>8218</v>
      </c>
      <c r="G132" s="23" t="s">
        <v>8223</v>
      </c>
      <c r="H132" s="23" t="s">
        <v>8245</v>
      </c>
      <c r="I132" s="23">
        <v>1407524751</v>
      </c>
      <c r="J132" s="23">
        <v>1404932751</v>
      </c>
      <c r="K132" s="23" t="b">
        <v>1</v>
      </c>
      <c r="L132" s="23">
        <v>94</v>
      </c>
      <c r="M132" s="23" t="b">
        <v>1</v>
      </c>
      <c r="N132" s="23" t="s">
        <v>8269</v>
      </c>
      <c r="O132" s="30">
        <v>101</v>
      </c>
      <c r="P132" s="23">
        <v>53.72</v>
      </c>
      <c r="Q132" s="31" t="s">
        <v>8323</v>
      </c>
      <c r="R132" s="23" t="s">
        <v>8326</v>
      </c>
      <c r="S132" s="32">
        <v>41829</v>
      </c>
      <c r="T132" s="32">
        <v>41859</v>
      </c>
    </row>
    <row r="133" spans="1:20" ht="224" x14ac:dyDescent="0.2">
      <c r="A133" s="23">
        <v>3721</v>
      </c>
      <c r="B133" s="26" t="s">
        <v>3718</v>
      </c>
      <c r="C133" s="26" t="s">
        <v>7831</v>
      </c>
      <c r="D133" s="27">
        <v>5000</v>
      </c>
      <c r="E133" s="28">
        <v>5040</v>
      </c>
      <c r="F133" s="29" t="s">
        <v>8218</v>
      </c>
      <c r="G133" s="23" t="s">
        <v>8223</v>
      </c>
      <c r="H133" s="23" t="s">
        <v>8245</v>
      </c>
      <c r="I133" s="23">
        <v>1415230084</v>
      </c>
      <c r="J133" s="23">
        <v>1413412084</v>
      </c>
      <c r="K133" s="23" t="b">
        <v>0</v>
      </c>
      <c r="L133" s="23">
        <v>44</v>
      </c>
      <c r="M133" s="23" t="b">
        <v>1</v>
      </c>
      <c r="N133" s="23" t="s">
        <v>8269</v>
      </c>
      <c r="O133" s="30">
        <v>101</v>
      </c>
      <c r="P133" s="23">
        <v>114.55</v>
      </c>
      <c r="Q133" s="31" t="s">
        <v>8323</v>
      </c>
      <c r="R133" s="23" t="s">
        <v>8326</v>
      </c>
      <c r="S133" s="32">
        <v>41927</v>
      </c>
      <c r="T133" s="32">
        <v>41948</v>
      </c>
    </row>
    <row r="134" spans="1:20" ht="192" x14ac:dyDescent="0.2">
      <c r="A134" s="23">
        <v>2964</v>
      </c>
      <c r="B134" s="26" t="s">
        <v>2964</v>
      </c>
      <c r="C134" s="26" t="s">
        <v>7074</v>
      </c>
      <c r="D134" s="27">
        <v>5000</v>
      </c>
      <c r="E134" s="28">
        <v>5035.6899999999996</v>
      </c>
      <c r="F134" s="29" t="s">
        <v>8218</v>
      </c>
      <c r="G134" s="23" t="s">
        <v>8223</v>
      </c>
      <c r="H134" s="23" t="s">
        <v>8245</v>
      </c>
      <c r="I134" s="23">
        <v>1407360720</v>
      </c>
      <c r="J134" s="23">
        <v>1404769819</v>
      </c>
      <c r="K134" s="23" t="b">
        <v>0</v>
      </c>
      <c r="L134" s="23">
        <v>196</v>
      </c>
      <c r="M134" s="23" t="b">
        <v>1</v>
      </c>
      <c r="N134" s="23" t="s">
        <v>8269</v>
      </c>
      <c r="O134" s="30">
        <v>101</v>
      </c>
      <c r="P134" s="23">
        <v>25.69</v>
      </c>
      <c r="Q134" s="31" t="s">
        <v>8323</v>
      </c>
      <c r="R134" s="23" t="s">
        <v>8326</v>
      </c>
      <c r="S134" s="32">
        <v>41827</v>
      </c>
      <c r="T134" s="32">
        <v>41857</v>
      </c>
    </row>
    <row r="135" spans="1:20" ht="192" x14ac:dyDescent="0.2">
      <c r="A135" s="23">
        <v>3569</v>
      </c>
      <c r="B135" s="26" t="s">
        <v>3568</v>
      </c>
      <c r="C135" s="26" t="s">
        <v>7679</v>
      </c>
      <c r="D135" s="27">
        <v>5000</v>
      </c>
      <c r="E135" s="28">
        <v>5024</v>
      </c>
      <c r="F135" s="29" t="s">
        <v>8218</v>
      </c>
      <c r="G135" s="23" t="s">
        <v>8223</v>
      </c>
      <c r="H135" s="23" t="s">
        <v>8245</v>
      </c>
      <c r="I135" s="23">
        <v>1420734696</v>
      </c>
      <c r="J135" s="23">
        <v>1418142696</v>
      </c>
      <c r="K135" s="23" t="b">
        <v>0</v>
      </c>
      <c r="L135" s="23">
        <v>41</v>
      </c>
      <c r="M135" s="23" t="b">
        <v>1</v>
      </c>
      <c r="N135" s="23" t="s">
        <v>8269</v>
      </c>
      <c r="O135" s="30">
        <v>100</v>
      </c>
      <c r="P135" s="23">
        <v>122.54</v>
      </c>
      <c r="Q135" s="31" t="s">
        <v>8323</v>
      </c>
      <c r="R135" s="23" t="s">
        <v>8326</v>
      </c>
      <c r="S135" s="32">
        <v>41982</v>
      </c>
      <c r="T135" s="32">
        <v>42012</v>
      </c>
    </row>
    <row r="136" spans="1:20" ht="208" x14ac:dyDescent="0.2">
      <c r="A136" s="23">
        <v>3687</v>
      </c>
      <c r="B136" s="26" t="s">
        <v>3684</v>
      </c>
      <c r="C136" s="26" t="s">
        <v>7797</v>
      </c>
      <c r="D136" s="27">
        <v>5000</v>
      </c>
      <c r="E136" s="28">
        <v>5012.25</v>
      </c>
      <c r="F136" s="29" t="s">
        <v>8218</v>
      </c>
      <c r="G136" s="23" t="s">
        <v>8223</v>
      </c>
      <c r="H136" s="23" t="s">
        <v>8245</v>
      </c>
      <c r="I136" s="23">
        <v>1403846055</v>
      </c>
      <c r="J136" s="23">
        <v>1401254055</v>
      </c>
      <c r="K136" s="23" t="b">
        <v>0</v>
      </c>
      <c r="L136" s="23">
        <v>25</v>
      </c>
      <c r="M136" s="23" t="b">
        <v>1</v>
      </c>
      <c r="N136" s="23" t="s">
        <v>8269</v>
      </c>
      <c r="O136" s="30">
        <v>10</v>
      </c>
      <c r="P136" s="23">
        <v>200.49</v>
      </c>
      <c r="Q136" s="31" t="s">
        <v>8323</v>
      </c>
      <c r="R136" s="23" t="s">
        <v>8326</v>
      </c>
      <c r="S136" s="32">
        <v>41787</v>
      </c>
      <c r="T136" s="32">
        <v>41817</v>
      </c>
    </row>
    <row r="137" spans="1:20" ht="208" x14ac:dyDescent="0.2">
      <c r="A137" s="23">
        <v>3828</v>
      </c>
      <c r="B137" s="26" t="s">
        <v>3825</v>
      </c>
      <c r="C137" s="26" t="s">
        <v>7937</v>
      </c>
      <c r="D137" s="27">
        <v>5000</v>
      </c>
      <c r="E137" s="28">
        <v>5000</v>
      </c>
      <c r="F137" s="29" t="s">
        <v>8218</v>
      </c>
      <c r="G137" s="23" t="s">
        <v>8223</v>
      </c>
      <c r="H137" s="23" t="s">
        <v>8245</v>
      </c>
      <c r="I137" s="23">
        <v>1420033187</v>
      </c>
      <c r="J137" s="23">
        <v>1414845587</v>
      </c>
      <c r="K137" s="23" t="b">
        <v>0</v>
      </c>
      <c r="L137" s="23">
        <v>28</v>
      </c>
      <c r="M137" s="23" t="b">
        <v>1</v>
      </c>
      <c r="N137" s="23" t="s">
        <v>8269</v>
      </c>
      <c r="O137" s="30">
        <v>108</v>
      </c>
      <c r="P137" s="23">
        <v>178.57</v>
      </c>
      <c r="Q137" s="31" t="s">
        <v>8323</v>
      </c>
      <c r="R137" s="23" t="s">
        <v>8326</v>
      </c>
      <c r="S137" s="32">
        <v>41944</v>
      </c>
      <c r="T137" s="32">
        <v>42004</v>
      </c>
    </row>
    <row r="138" spans="1:20" ht="208" x14ac:dyDescent="0.2">
      <c r="A138" s="23">
        <v>3473</v>
      </c>
      <c r="B138" s="26" t="s">
        <v>3472</v>
      </c>
      <c r="C138" s="26" t="s">
        <v>7583</v>
      </c>
      <c r="D138" s="27">
        <v>4900</v>
      </c>
      <c r="E138" s="28">
        <v>4900</v>
      </c>
      <c r="F138" s="29" t="s">
        <v>8218</v>
      </c>
      <c r="G138" s="23" t="s">
        <v>8223</v>
      </c>
      <c r="H138" s="23" t="s">
        <v>8245</v>
      </c>
      <c r="I138" s="23">
        <v>1426883220</v>
      </c>
      <c r="J138" s="23">
        <v>1425067296</v>
      </c>
      <c r="K138" s="23" t="b">
        <v>0</v>
      </c>
      <c r="L138" s="23">
        <v>33</v>
      </c>
      <c r="M138" s="23" t="b">
        <v>1</v>
      </c>
      <c r="N138" s="23" t="s">
        <v>8269</v>
      </c>
      <c r="O138" s="30">
        <v>196</v>
      </c>
      <c r="P138" s="23">
        <v>148.47999999999999</v>
      </c>
      <c r="Q138" s="31" t="s">
        <v>8323</v>
      </c>
      <c r="R138" s="23" t="s">
        <v>8326</v>
      </c>
      <c r="S138" s="32">
        <v>42062</v>
      </c>
      <c r="T138" s="32">
        <v>42083</v>
      </c>
    </row>
    <row r="139" spans="1:20" ht="160" x14ac:dyDescent="0.2">
      <c r="A139" s="23">
        <v>3179</v>
      </c>
      <c r="B139" s="26" t="s">
        <v>3179</v>
      </c>
      <c r="C139" s="26" t="s">
        <v>7289</v>
      </c>
      <c r="D139" s="27">
        <v>4200</v>
      </c>
      <c r="E139" s="28">
        <v>4794.82</v>
      </c>
      <c r="F139" s="29" t="s">
        <v>8218</v>
      </c>
      <c r="G139" s="23" t="s">
        <v>8223</v>
      </c>
      <c r="H139" s="23" t="s">
        <v>8245</v>
      </c>
      <c r="I139" s="23">
        <v>1367859071</v>
      </c>
      <c r="J139" s="23">
        <v>1365699071</v>
      </c>
      <c r="K139" s="23" t="b">
        <v>1</v>
      </c>
      <c r="L139" s="23">
        <v>62</v>
      </c>
      <c r="M139" s="23" t="b">
        <v>1</v>
      </c>
      <c r="N139" s="23" t="s">
        <v>8269</v>
      </c>
      <c r="O139" s="30">
        <v>120</v>
      </c>
      <c r="P139" s="23">
        <v>77.34</v>
      </c>
      <c r="Q139" s="31" t="s">
        <v>8323</v>
      </c>
      <c r="R139" s="23" t="s">
        <v>8326</v>
      </c>
      <c r="S139" s="32">
        <v>41375</v>
      </c>
      <c r="T139" s="32">
        <v>41400</v>
      </c>
    </row>
    <row r="140" spans="1:20" ht="192" x14ac:dyDescent="0.2">
      <c r="A140" s="23">
        <v>3486</v>
      </c>
      <c r="B140" s="26" t="s">
        <v>3485</v>
      </c>
      <c r="C140" s="26" t="s">
        <v>7596</v>
      </c>
      <c r="D140" s="27">
        <v>3000</v>
      </c>
      <c r="E140" s="28">
        <v>4656</v>
      </c>
      <c r="F140" s="29" t="s">
        <v>8218</v>
      </c>
      <c r="G140" s="23" t="s">
        <v>8223</v>
      </c>
      <c r="H140" s="23" t="s">
        <v>8245</v>
      </c>
      <c r="I140" s="23">
        <v>1433314740</v>
      </c>
      <c r="J140" s="23">
        <v>1430600401</v>
      </c>
      <c r="K140" s="23" t="b">
        <v>0</v>
      </c>
      <c r="L140" s="23">
        <v>56</v>
      </c>
      <c r="M140" s="23" t="b">
        <v>1</v>
      </c>
      <c r="N140" s="23" t="s">
        <v>8269</v>
      </c>
      <c r="O140" s="30">
        <v>103</v>
      </c>
      <c r="P140" s="23">
        <v>83.14</v>
      </c>
      <c r="Q140" s="31" t="s">
        <v>8323</v>
      </c>
      <c r="R140" s="23" t="s">
        <v>8326</v>
      </c>
      <c r="S140" s="32">
        <v>42126</v>
      </c>
      <c r="T140" s="32">
        <v>42158</v>
      </c>
    </row>
    <row r="141" spans="1:20" ht="160" x14ac:dyDescent="0.2">
      <c r="A141" s="23">
        <v>3184</v>
      </c>
      <c r="B141" s="26" t="s">
        <v>3184</v>
      </c>
      <c r="C141" s="26" t="s">
        <v>7294</v>
      </c>
      <c r="D141" s="27">
        <v>4300</v>
      </c>
      <c r="E141" s="28">
        <v>4610</v>
      </c>
      <c r="F141" s="29" t="s">
        <v>8218</v>
      </c>
      <c r="G141" s="23" t="s">
        <v>8223</v>
      </c>
      <c r="H141" s="23" t="s">
        <v>8245</v>
      </c>
      <c r="I141" s="23">
        <v>1404258631</v>
      </c>
      <c r="J141" s="23">
        <v>1401666631</v>
      </c>
      <c r="K141" s="23" t="b">
        <v>1</v>
      </c>
      <c r="L141" s="23">
        <v>46</v>
      </c>
      <c r="M141" s="23" t="b">
        <v>1</v>
      </c>
      <c r="N141" s="23" t="s">
        <v>8269</v>
      </c>
      <c r="O141" s="30">
        <v>102</v>
      </c>
      <c r="P141" s="23">
        <v>100.22</v>
      </c>
      <c r="Q141" s="31" t="s">
        <v>8323</v>
      </c>
      <c r="R141" s="23" t="s">
        <v>8326</v>
      </c>
      <c r="S141" s="32">
        <v>41791</v>
      </c>
      <c r="T141" s="32">
        <v>41821</v>
      </c>
    </row>
    <row r="142" spans="1:20" ht="208" x14ac:dyDescent="0.2">
      <c r="A142" s="23">
        <v>3160</v>
      </c>
      <c r="B142" s="26" t="s">
        <v>3160</v>
      </c>
      <c r="C142" s="26" t="s">
        <v>7270</v>
      </c>
      <c r="D142" s="27">
        <v>4500</v>
      </c>
      <c r="E142" s="28">
        <v>4569</v>
      </c>
      <c r="F142" s="29" t="s">
        <v>8218</v>
      </c>
      <c r="G142" s="23" t="s">
        <v>8223</v>
      </c>
      <c r="H142" s="23" t="s">
        <v>8245</v>
      </c>
      <c r="I142" s="23">
        <v>1407905940</v>
      </c>
      <c r="J142" s="23">
        <v>1405923687</v>
      </c>
      <c r="K142" s="23" t="b">
        <v>1</v>
      </c>
      <c r="L142" s="23">
        <v>57</v>
      </c>
      <c r="M142" s="23" t="b">
        <v>1</v>
      </c>
      <c r="N142" s="23" t="s">
        <v>8269</v>
      </c>
      <c r="O142" s="30">
        <v>30</v>
      </c>
      <c r="P142" s="23">
        <v>80.16</v>
      </c>
      <c r="Q142" s="31" t="s">
        <v>8323</v>
      </c>
      <c r="R142" s="23" t="s">
        <v>8326</v>
      </c>
      <c r="S142" s="32">
        <v>41841</v>
      </c>
      <c r="T142" s="32">
        <v>41864</v>
      </c>
    </row>
    <row r="143" spans="1:20" ht="224" x14ac:dyDescent="0.2">
      <c r="A143" s="23">
        <v>3344</v>
      </c>
      <c r="B143" s="26" t="s">
        <v>3344</v>
      </c>
      <c r="C143" s="26" t="s">
        <v>7454</v>
      </c>
      <c r="D143" s="27">
        <v>4500</v>
      </c>
      <c r="E143" s="28">
        <v>4565</v>
      </c>
      <c r="F143" s="29" t="s">
        <v>8218</v>
      </c>
      <c r="G143" s="23" t="s">
        <v>8223</v>
      </c>
      <c r="H143" s="23" t="s">
        <v>8245</v>
      </c>
      <c r="I143" s="23">
        <v>1409374093</v>
      </c>
      <c r="J143" s="23">
        <v>1406782093</v>
      </c>
      <c r="K143" s="23" t="b">
        <v>0</v>
      </c>
      <c r="L143" s="23">
        <v>40</v>
      </c>
      <c r="M143" s="23" t="b">
        <v>1</v>
      </c>
      <c r="N143" s="23" t="s">
        <v>8269</v>
      </c>
      <c r="O143" s="30">
        <v>130</v>
      </c>
      <c r="P143" s="23">
        <v>114.13</v>
      </c>
      <c r="Q143" s="31" t="s">
        <v>8323</v>
      </c>
      <c r="R143" s="23" t="s">
        <v>8326</v>
      </c>
      <c r="S143" s="32">
        <v>41851</v>
      </c>
      <c r="T143" s="32">
        <v>41881</v>
      </c>
    </row>
    <row r="144" spans="1:20" ht="208" x14ac:dyDescent="0.2">
      <c r="A144" s="23">
        <v>2808</v>
      </c>
      <c r="B144" s="26" t="s">
        <v>2808</v>
      </c>
      <c r="C144" s="26" t="s">
        <v>6918</v>
      </c>
      <c r="D144" s="27">
        <v>4500</v>
      </c>
      <c r="E144" s="28">
        <v>4511</v>
      </c>
      <c r="F144" s="29" t="s">
        <v>8218</v>
      </c>
      <c r="G144" s="23" t="s">
        <v>8223</v>
      </c>
      <c r="H144" s="23" t="s">
        <v>8245</v>
      </c>
      <c r="I144" s="23">
        <v>1440274735</v>
      </c>
      <c r="J144" s="23">
        <v>1437682735</v>
      </c>
      <c r="K144" s="23" t="b">
        <v>0</v>
      </c>
      <c r="L144" s="23">
        <v>69</v>
      </c>
      <c r="M144" s="23" t="b">
        <v>1</v>
      </c>
      <c r="N144" s="23" t="s">
        <v>8269</v>
      </c>
      <c r="O144" s="30">
        <v>113</v>
      </c>
      <c r="P144" s="23">
        <v>65.38</v>
      </c>
      <c r="Q144" s="31" t="s">
        <v>8323</v>
      </c>
      <c r="R144" s="23" t="s">
        <v>8326</v>
      </c>
      <c r="S144" s="32">
        <v>42208</v>
      </c>
      <c r="T144" s="32">
        <v>42238</v>
      </c>
    </row>
    <row r="145" spans="1:20" ht="176" x14ac:dyDescent="0.2">
      <c r="A145" s="23">
        <v>3466</v>
      </c>
      <c r="B145" s="26" t="s">
        <v>3465</v>
      </c>
      <c r="C145" s="26" t="s">
        <v>7576</v>
      </c>
      <c r="D145" s="27">
        <v>3500</v>
      </c>
      <c r="E145" s="28">
        <v>4450</v>
      </c>
      <c r="F145" s="29" t="s">
        <v>8218</v>
      </c>
      <c r="G145" s="23" t="s">
        <v>8223</v>
      </c>
      <c r="H145" s="23" t="s">
        <v>8245</v>
      </c>
      <c r="I145" s="23">
        <v>1461108450</v>
      </c>
      <c r="J145" s="23">
        <v>1455928050</v>
      </c>
      <c r="K145" s="23" t="b">
        <v>0</v>
      </c>
      <c r="L145" s="23">
        <v>61</v>
      </c>
      <c r="M145" s="23" t="b">
        <v>1</v>
      </c>
      <c r="N145" s="23" t="s">
        <v>8269</v>
      </c>
      <c r="O145" s="30">
        <v>111</v>
      </c>
      <c r="P145" s="23">
        <v>72.95</v>
      </c>
      <c r="Q145" s="31" t="s">
        <v>8323</v>
      </c>
      <c r="R145" s="23" t="s">
        <v>8326</v>
      </c>
      <c r="S145" s="32">
        <v>42420</v>
      </c>
      <c r="T145" s="32">
        <v>42479</v>
      </c>
    </row>
    <row r="146" spans="1:20" ht="224" x14ac:dyDescent="0.2">
      <c r="A146" s="23">
        <v>3398</v>
      </c>
      <c r="B146" s="26" t="s">
        <v>3397</v>
      </c>
      <c r="C146" s="26" t="s">
        <v>7508</v>
      </c>
      <c r="D146" s="27">
        <v>4000</v>
      </c>
      <c r="E146" s="28">
        <v>4443</v>
      </c>
      <c r="F146" s="29" t="s">
        <v>8218</v>
      </c>
      <c r="G146" s="23" t="s">
        <v>8223</v>
      </c>
      <c r="H146" s="23" t="s">
        <v>8245</v>
      </c>
      <c r="I146" s="23">
        <v>1416589200</v>
      </c>
      <c r="J146" s="23">
        <v>1414605776</v>
      </c>
      <c r="K146" s="23" t="b">
        <v>0</v>
      </c>
      <c r="L146" s="23">
        <v>65</v>
      </c>
      <c r="M146" s="23" t="b">
        <v>1</v>
      </c>
      <c r="N146" s="23" t="s">
        <v>8269</v>
      </c>
      <c r="O146" s="30">
        <v>164</v>
      </c>
      <c r="P146" s="23">
        <v>68.349999999999994</v>
      </c>
      <c r="Q146" s="31" t="s">
        <v>8323</v>
      </c>
      <c r="R146" s="23" t="s">
        <v>8326</v>
      </c>
      <c r="S146" s="32">
        <v>41941</v>
      </c>
      <c r="T146" s="32">
        <v>41964</v>
      </c>
    </row>
    <row r="147" spans="1:20" ht="208" x14ac:dyDescent="0.2">
      <c r="A147" s="23">
        <v>1291</v>
      </c>
      <c r="B147" s="26" t="s">
        <v>1292</v>
      </c>
      <c r="C147" s="26" t="s">
        <v>5401</v>
      </c>
      <c r="D147" s="27">
        <v>3000</v>
      </c>
      <c r="E147" s="28">
        <v>4371</v>
      </c>
      <c r="F147" s="29" t="s">
        <v>8218</v>
      </c>
      <c r="G147" s="23" t="s">
        <v>8223</v>
      </c>
      <c r="H147" s="23" t="s">
        <v>8245</v>
      </c>
      <c r="I147" s="23">
        <v>1428390000</v>
      </c>
      <c r="J147" s="23">
        <v>1425224391</v>
      </c>
      <c r="K147" s="23" t="b">
        <v>0</v>
      </c>
      <c r="L147" s="23">
        <v>42</v>
      </c>
      <c r="M147" s="23" t="b">
        <v>1</v>
      </c>
      <c r="N147" s="23" t="s">
        <v>8269</v>
      </c>
      <c r="O147" s="30">
        <v>17</v>
      </c>
      <c r="P147" s="23">
        <v>104.07</v>
      </c>
      <c r="Q147" s="31" t="s">
        <v>8323</v>
      </c>
      <c r="R147" s="23" t="s">
        <v>8326</v>
      </c>
      <c r="S147" s="32">
        <v>42064</v>
      </c>
      <c r="T147" s="32">
        <v>42101</v>
      </c>
    </row>
    <row r="148" spans="1:20" ht="160" x14ac:dyDescent="0.2">
      <c r="A148" s="23">
        <v>1299</v>
      </c>
      <c r="B148" s="26" t="s">
        <v>1300</v>
      </c>
      <c r="C148" s="26" t="s">
        <v>5409</v>
      </c>
      <c r="D148" s="27">
        <v>3500</v>
      </c>
      <c r="E148" s="28">
        <v>4340</v>
      </c>
      <c r="F148" s="29" t="s">
        <v>8218</v>
      </c>
      <c r="G148" s="23" t="s">
        <v>8223</v>
      </c>
      <c r="H148" s="23" t="s">
        <v>8245</v>
      </c>
      <c r="I148" s="23">
        <v>1436902359</v>
      </c>
      <c r="J148" s="23">
        <v>1434310359</v>
      </c>
      <c r="K148" s="23" t="b">
        <v>0</v>
      </c>
      <c r="L148" s="23">
        <v>32</v>
      </c>
      <c r="M148" s="23" t="b">
        <v>1</v>
      </c>
      <c r="N148" s="23" t="s">
        <v>8269</v>
      </c>
      <c r="O148" s="30">
        <v>173</v>
      </c>
      <c r="P148" s="23">
        <v>135.63</v>
      </c>
      <c r="Q148" s="31" t="s">
        <v>8323</v>
      </c>
      <c r="R148" s="23" t="s">
        <v>8326</v>
      </c>
      <c r="S148" s="32">
        <v>42169</v>
      </c>
      <c r="T148" s="32">
        <v>42199</v>
      </c>
    </row>
    <row r="149" spans="1:20" ht="208" x14ac:dyDescent="0.2">
      <c r="A149" s="23">
        <v>3273</v>
      </c>
      <c r="B149" s="26" t="s">
        <v>3273</v>
      </c>
      <c r="C149" s="26" t="s">
        <v>7383</v>
      </c>
      <c r="D149" s="27">
        <v>4000</v>
      </c>
      <c r="E149" s="28">
        <v>4296</v>
      </c>
      <c r="F149" s="29" t="s">
        <v>8218</v>
      </c>
      <c r="G149" s="23" t="s">
        <v>8223</v>
      </c>
      <c r="H149" s="23" t="s">
        <v>8245</v>
      </c>
      <c r="I149" s="23">
        <v>1473879600</v>
      </c>
      <c r="J149" s="23">
        <v>1472498042</v>
      </c>
      <c r="K149" s="23" t="b">
        <v>1</v>
      </c>
      <c r="L149" s="23">
        <v>21</v>
      </c>
      <c r="M149" s="23" t="b">
        <v>1</v>
      </c>
      <c r="N149" s="23" t="s">
        <v>8269</v>
      </c>
      <c r="O149" s="30">
        <v>107</v>
      </c>
      <c r="P149" s="23">
        <v>204.57</v>
      </c>
      <c r="Q149" s="31" t="s">
        <v>8323</v>
      </c>
      <c r="R149" s="23" t="s">
        <v>8326</v>
      </c>
      <c r="S149" s="32">
        <v>42611</v>
      </c>
      <c r="T149" s="32">
        <v>42627</v>
      </c>
    </row>
    <row r="150" spans="1:20" ht="192" x14ac:dyDescent="0.2">
      <c r="A150" s="23">
        <v>3308</v>
      </c>
      <c r="B150" s="26" t="s">
        <v>3308</v>
      </c>
      <c r="C150" s="26" t="s">
        <v>7418</v>
      </c>
      <c r="D150" s="27">
        <v>3500</v>
      </c>
      <c r="E150" s="28">
        <v>4280</v>
      </c>
      <c r="F150" s="29" t="s">
        <v>8218</v>
      </c>
      <c r="G150" s="23" t="s">
        <v>8223</v>
      </c>
      <c r="H150" s="23" t="s">
        <v>8245</v>
      </c>
      <c r="I150" s="23">
        <v>1460581365</v>
      </c>
      <c r="J150" s="23">
        <v>1458766965</v>
      </c>
      <c r="K150" s="23" t="b">
        <v>0</v>
      </c>
      <c r="L150" s="23">
        <v>57</v>
      </c>
      <c r="M150" s="23" t="b">
        <v>1</v>
      </c>
      <c r="N150" s="23" t="s">
        <v>8269</v>
      </c>
      <c r="O150" s="30">
        <v>122</v>
      </c>
      <c r="P150" s="23">
        <v>75.09</v>
      </c>
      <c r="Q150" s="31" t="s">
        <v>8323</v>
      </c>
      <c r="R150" s="23" t="s">
        <v>8326</v>
      </c>
      <c r="S150" s="32">
        <v>42452</v>
      </c>
      <c r="T150" s="32">
        <v>42473</v>
      </c>
    </row>
    <row r="151" spans="1:20" ht="128" x14ac:dyDescent="0.2">
      <c r="A151" s="23">
        <v>3359</v>
      </c>
      <c r="B151" s="26" t="s">
        <v>3358</v>
      </c>
      <c r="C151" s="26" t="s">
        <v>7469</v>
      </c>
      <c r="D151" s="27">
        <v>4000</v>
      </c>
      <c r="E151" s="28">
        <v>4250</v>
      </c>
      <c r="F151" s="29" t="s">
        <v>8218</v>
      </c>
      <c r="G151" s="23" t="s">
        <v>8223</v>
      </c>
      <c r="H151" s="23" t="s">
        <v>8245</v>
      </c>
      <c r="I151" s="23">
        <v>1487985734</v>
      </c>
      <c r="J151" s="23">
        <v>1484097734</v>
      </c>
      <c r="K151" s="23" t="b">
        <v>0</v>
      </c>
      <c r="L151" s="23">
        <v>23</v>
      </c>
      <c r="M151" s="23" t="b">
        <v>1</v>
      </c>
      <c r="N151" s="23" t="s">
        <v>8269</v>
      </c>
      <c r="O151" s="30">
        <v>142</v>
      </c>
      <c r="P151" s="23">
        <v>184.78</v>
      </c>
      <c r="Q151" s="31" t="s">
        <v>8323</v>
      </c>
      <c r="R151" s="23" t="s">
        <v>8326</v>
      </c>
      <c r="S151" s="32">
        <v>42746</v>
      </c>
      <c r="T151" s="32">
        <v>42791</v>
      </c>
    </row>
    <row r="152" spans="1:20" ht="192" x14ac:dyDescent="0.2">
      <c r="A152" s="23">
        <v>3502</v>
      </c>
      <c r="B152" s="26" t="s">
        <v>3501</v>
      </c>
      <c r="C152" s="26" t="s">
        <v>7612</v>
      </c>
      <c r="D152" s="27">
        <v>4000</v>
      </c>
      <c r="E152" s="28">
        <v>4216</v>
      </c>
      <c r="F152" s="29" t="s">
        <v>8218</v>
      </c>
      <c r="G152" s="23" t="s">
        <v>8223</v>
      </c>
      <c r="H152" s="23" t="s">
        <v>8245</v>
      </c>
      <c r="I152" s="23">
        <v>1458100740</v>
      </c>
      <c r="J152" s="23">
        <v>1456862924</v>
      </c>
      <c r="K152" s="23" t="b">
        <v>0</v>
      </c>
      <c r="L152" s="23">
        <v>31</v>
      </c>
      <c r="M152" s="23" t="b">
        <v>1</v>
      </c>
      <c r="N152" s="23" t="s">
        <v>8269</v>
      </c>
      <c r="O152" s="30">
        <v>105</v>
      </c>
      <c r="P152" s="23">
        <v>136</v>
      </c>
      <c r="Q152" s="31" t="s">
        <v>8323</v>
      </c>
      <c r="R152" s="23" t="s">
        <v>8326</v>
      </c>
      <c r="S152" s="32">
        <v>42430</v>
      </c>
      <c r="T152" s="32">
        <v>42445</v>
      </c>
    </row>
    <row r="153" spans="1:20" ht="192" x14ac:dyDescent="0.2">
      <c r="A153" s="23">
        <v>3682</v>
      </c>
      <c r="B153" s="26" t="s">
        <v>3679</v>
      </c>
      <c r="C153" s="26" t="s">
        <v>7792</v>
      </c>
      <c r="D153" s="27">
        <v>3000</v>
      </c>
      <c r="E153" s="28">
        <v>4176</v>
      </c>
      <c r="F153" s="29" t="s">
        <v>8218</v>
      </c>
      <c r="G153" s="23" t="s">
        <v>8223</v>
      </c>
      <c r="H153" s="23" t="s">
        <v>8245</v>
      </c>
      <c r="I153" s="23">
        <v>1402901940</v>
      </c>
      <c r="J153" s="23">
        <v>1399998418</v>
      </c>
      <c r="K153" s="23" t="b">
        <v>0</v>
      </c>
      <c r="L153" s="23">
        <v>67</v>
      </c>
      <c r="M153" s="23" t="b">
        <v>1</v>
      </c>
      <c r="N153" s="23" t="s">
        <v>8269</v>
      </c>
      <c r="O153" s="30">
        <v>60</v>
      </c>
      <c r="P153" s="23">
        <v>62.33</v>
      </c>
      <c r="Q153" s="31" t="s">
        <v>8323</v>
      </c>
      <c r="R153" s="23" t="s">
        <v>8326</v>
      </c>
      <c r="S153" s="32">
        <v>41772</v>
      </c>
      <c r="T153" s="32">
        <v>41806</v>
      </c>
    </row>
    <row r="154" spans="1:20" ht="208" x14ac:dyDescent="0.2">
      <c r="A154" s="23">
        <v>3340</v>
      </c>
      <c r="B154" s="26" t="s">
        <v>3340</v>
      </c>
      <c r="C154" s="26" t="s">
        <v>7450</v>
      </c>
      <c r="D154" s="27">
        <v>3000</v>
      </c>
      <c r="E154" s="28">
        <v>4145</v>
      </c>
      <c r="F154" s="29" t="s">
        <v>8218</v>
      </c>
      <c r="G154" s="23" t="s">
        <v>8223</v>
      </c>
      <c r="H154" s="23" t="s">
        <v>8245</v>
      </c>
      <c r="I154" s="23">
        <v>1481066554</v>
      </c>
      <c r="J154" s="23">
        <v>1478906554</v>
      </c>
      <c r="K154" s="23" t="b">
        <v>0</v>
      </c>
      <c r="L154" s="23">
        <v>38</v>
      </c>
      <c r="M154" s="23" t="b">
        <v>1</v>
      </c>
      <c r="N154" s="23" t="s">
        <v>8269</v>
      </c>
      <c r="O154" s="30">
        <v>104</v>
      </c>
      <c r="P154" s="23">
        <v>109.08</v>
      </c>
      <c r="Q154" s="31" t="s">
        <v>8323</v>
      </c>
      <c r="R154" s="23" t="s">
        <v>8326</v>
      </c>
      <c r="S154" s="32">
        <v>42685</v>
      </c>
      <c r="T154" s="32">
        <v>42710</v>
      </c>
    </row>
    <row r="155" spans="1:20" ht="208" x14ac:dyDescent="0.2">
      <c r="A155" s="23">
        <v>3381</v>
      </c>
      <c r="B155" s="26" t="s">
        <v>3380</v>
      </c>
      <c r="C155" s="26" t="s">
        <v>7491</v>
      </c>
      <c r="D155" s="27">
        <v>4000</v>
      </c>
      <c r="E155" s="28">
        <v>4090</v>
      </c>
      <c r="F155" s="29" t="s">
        <v>8218</v>
      </c>
      <c r="G155" s="23" t="s">
        <v>8223</v>
      </c>
      <c r="H155" s="23" t="s">
        <v>8245</v>
      </c>
      <c r="I155" s="23">
        <v>1426044383</v>
      </c>
      <c r="J155" s="23">
        <v>1423455983</v>
      </c>
      <c r="K155" s="23" t="b">
        <v>0</v>
      </c>
      <c r="L155" s="23">
        <v>48</v>
      </c>
      <c r="M155" s="23" t="b">
        <v>1</v>
      </c>
      <c r="N155" s="23" t="s">
        <v>8269</v>
      </c>
      <c r="O155" s="30">
        <v>102</v>
      </c>
      <c r="P155" s="23">
        <v>85.21</v>
      </c>
      <c r="Q155" s="31" t="s">
        <v>8323</v>
      </c>
      <c r="R155" s="23" t="s">
        <v>8326</v>
      </c>
      <c r="S155" s="32">
        <v>42044</v>
      </c>
      <c r="T155" s="32">
        <v>42074</v>
      </c>
    </row>
    <row r="156" spans="1:20" ht="160" x14ac:dyDescent="0.2">
      <c r="A156" s="23">
        <v>3300</v>
      </c>
      <c r="B156" s="26" t="s">
        <v>3300</v>
      </c>
      <c r="C156" s="26" t="s">
        <v>7410</v>
      </c>
      <c r="D156" s="27">
        <v>3000</v>
      </c>
      <c r="E156" s="28">
        <v>4085</v>
      </c>
      <c r="F156" s="29" t="s">
        <v>8218</v>
      </c>
      <c r="G156" s="23" t="s">
        <v>8223</v>
      </c>
      <c r="H156" s="23" t="s">
        <v>8245</v>
      </c>
      <c r="I156" s="23">
        <v>1430329862</v>
      </c>
      <c r="J156" s="23">
        <v>1428515462</v>
      </c>
      <c r="K156" s="23" t="b">
        <v>0</v>
      </c>
      <c r="L156" s="23">
        <v>88</v>
      </c>
      <c r="M156" s="23" t="b">
        <v>1</v>
      </c>
      <c r="N156" s="23" t="s">
        <v>8269</v>
      </c>
      <c r="O156" s="30">
        <v>102</v>
      </c>
      <c r="P156" s="23">
        <v>46.42</v>
      </c>
      <c r="Q156" s="31" t="s">
        <v>8323</v>
      </c>
      <c r="R156" s="23" t="s">
        <v>8326</v>
      </c>
      <c r="S156" s="32">
        <v>42102</v>
      </c>
      <c r="T156" s="32">
        <v>42123</v>
      </c>
    </row>
    <row r="157" spans="1:20" ht="192" x14ac:dyDescent="0.2">
      <c r="A157" s="23">
        <v>3305</v>
      </c>
      <c r="B157" s="26" t="s">
        <v>3305</v>
      </c>
      <c r="C157" s="26" t="s">
        <v>7415</v>
      </c>
      <c r="D157" s="27">
        <v>4000</v>
      </c>
      <c r="E157" s="28">
        <v>4081</v>
      </c>
      <c r="F157" s="29" t="s">
        <v>8218</v>
      </c>
      <c r="G157" s="23" t="s">
        <v>8223</v>
      </c>
      <c r="H157" s="23" t="s">
        <v>8245</v>
      </c>
      <c r="I157" s="23">
        <v>1438374748</v>
      </c>
      <c r="J157" s="23">
        <v>1435782748</v>
      </c>
      <c r="K157" s="23" t="b">
        <v>0</v>
      </c>
      <c r="L157" s="23">
        <v>20</v>
      </c>
      <c r="M157" s="23" t="b">
        <v>1</v>
      </c>
      <c r="N157" s="23" t="s">
        <v>8269</v>
      </c>
      <c r="O157" s="30">
        <v>102</v>
      </c>
      <c r="P157" s="23">
        <v>204.05</v>
      </c>
      <c r="Q157" s="31" t="s">
        <v>8323</v>
      </c>
      <c r="R157" s="23" t="s">
        <v>8326</v>
      </c>
      <c r="S157" s="32">
        <v>42186</v>
      </c>
      <c r="T157" s="32">
        <v>42216</v>
      </c>
    </row>
    <row r="158" spans="1:20" ht="176" x14ac:dyDescent="0.2">
      <c r="A158" s="23">
        <v>3426</v>
      </c>
      <c r="B158" s="26" t="s">
        <v>3425</v>
      </c>
      <c r="C158" s="26" t="s">
        <v>7536</v>
      </c>
      <c r="D158" s="27">
        <v>3750</v>
      </c>
      <c r="E158" s="28">
        <v>4055</v>
      </c>
      <c r="F158" s="29" t="s">
        <v>8218</v>
      </c>
      <c r="G158" s="23" t="s">
        <v>8223</v>
      </c>
      <c r="H158" s="23" t="s">
        <v>8245</v>
      </c>
      <c r="I158" s="23">
        <v>1411264800</v>
      </c>
      <c r="J158" s="23">
        <v>1409620903</v>
      </c>
      <c r="K158" s="23" t="b">
        <v>0</v>
      </c>
      <c r="L158" s="23">
        <v>87</v>
      </c>
      <c r="M158" s="23" t="b">
        <v>1</v>
      </c>
      <c r="N158" s="23" t="s">
        <v>8269</v>
      </c>
      <c r="O158" s="30">
        <v>101</v>
      </c>
      <c r="P158" s="23">
        <v>46.61</v>
      </c>
      <c r="Q158" s="31" t="s">
        <v>8323</v>
      </c>
      <c r="R158" s="23" t="s">
        <v>8326</v>
      </c>
      <c r="S158" s="32">
        <v>41884</v>
      </c>
      <c r="T158" s="32">
        <v>41903</v>
      </c>
    </row>
    <row r="159" spans="1:20" ht="224" x14ac:dyDescent="0.2">
      <c r="A159" s="23">
        <v>1300</v>
      </c>
      <c r="B159" s="26" t="s">
        <v>1301</v>
      </c>
      <c r="C159" s="26" t="s">
        <v>5410</v>
      </c>
      <c r="D159" s="27">
        <v>3000</v>
      </c>
      <c r="E159" s="28">
        <v>4050</v>
      </c>
      <c r="F159" s="29" t="s">
        <v>8218</v>
      </c>
      <c r="G159" s="23" t="s">
        <v>8223</v>
      </c>
      <c r="H159" s="23" t="s">
        <v>8245</v>
      </c>
      <c r="I159" s="23">
        <v>1464807420</v>
      </c>
      <c r="J159" s="23">
        <v>1461427938</v>
      </c>
      <c r="K159" s="23" t="b">
        <v>0</v>
      </c>
      <c r="L159" s="23">
        <v>24</v>
      </c>
      <c r="M159" s="23" t="b">
        <v>1</v>
      </c>
      <c r="N159" s="23" t="s">
        <v>8269</v>
      </c>
      <c r="O159" s="30">
        <v>119</v>
      </c>
      <c r="P159" s="23">
        <v>168.75</v>
      </c>
      <c r="Q159" s="31" t="s">
        <v>8323</v>
      </c>
      <c r="R159" s="23" t="s">
        <v>8326</v>
      </c>
      <c r="S159" s="32">
        <v>42483</v>
      </c>
      <c r="T159" s="32">
        <v>42522</v>
      </c>
    </row>
    <row r="160" spans="1:20" ht="176" x14ac:dyDescent="0.2">
      <c r="A160" s="23">
        <v>3585</v>
      </c>
      <c r="B160" s="26" t="s">
        <v>3584</v>
      </c>
      <c r="C160" s="26" t="s">
        <v>7695</v>
      </c>
      <c r="D160" s="27">
        <v>3400</v>
      </c>
      <c r="E160" s="28">
        <v>4050</v>
      </c>
      <c r="F160" s="29" t="s">
        <v>8218</v>
      </c>
      <c r="G160" s="23" t="s">
        <v>8223</v>
      </c>
      <c r="H160" s="23" t="s">
        <v>8245</v>
      </c>
      <c r="I160" s="23">
        <v>1419181890</v>
      </c>
      <c r="J160" s="23">
        <v>1416589890</v>
      </c>
      <c r="K160" s="23" t="b">
        <v>0</v>
      </c>
      <c r="L160" s="23">
        <v>23</v>
      </c>
      <c r="M160" s="23" t="b">
        <v>1</v>
      </c>
      <c r="N160" s="23" t="s">
        <v>8269</v>
      </c>
      <c r="O160" s="30">
        <v>108</v>
      </c>
      <c r="P160" s="23">
        <v>176.09</v>
      </c>
      <c r="Q160" s="31" t="s">
        <v>8323</v>
      </c>
      <c r="R160" s="23" t="s">
        <v>8326</v>
      </c>
      <c r="S160" s="32">
        <v>41964</v>
      </c>
      <c r="T160" s="32">
        <v>41994</v>
      </c>
    </row>
    <row r="161" spans="1:20" ht="96" x14ac:dyDescent="0.2">
      <c r="A161" s="23">
        <v>3157</v>
      </c>
      <c r="B161" s="26" t="s">
        <v>3157</v>
      </c>
      <c r="C161" s="26" t="s">
        <v>7267</v>
      </c>
      <c r="D161" s="27">
        <v>4000</v>
      </c>
      <c r="E161" s="28">
        <v>4040</v>
      </c>
      <c r="F161" s="29" t="s">
        <v>8218</v>
      </c>
      <c r="G161" s="23" t="s">
        <v>8223</v>
      </c>
      <c r="H161" s="23" t="s">
        <v>8245</v>
      </c>
      <c r="I161" s="23">
        <v>1405746000</v>
      </c>
      <c r="J161" s="23">
        <v>1404932105</v>
      </c>
      <c r="K161" s="23" t="b">
        <v>1</v>
      </c>
      <c r="L161" s="23">
        <v>41</v>
      </c>
      <c r="M161" s="23" t="b">
        <v>1</v>
      </c>
      <c r="N161" s="23" t="s">
        <v>8269</v>
      </c>
      <c r="O161" s="30">
        <v>101</v>
      </c>
      <c r="P161" s="23">
        <v>98.54</v>
      </c>
      <c r="Q161" s="31" t="s">
        <v>8323</v>
      </c>
      <c r="R161" s="23" t="s">
        <v>8326</v>
      </c>
      <c r="S161" s="32">
        <v>41829</v>
      </c>
      <c r="T161" s="32">
        <v>41839</v>
      </c>
    </row>
    <row r="162" spans="1:20" ht="224" x14ac:dyDescent="0.2">
      <c r="A162" s="23">
        <v>3418</v>
      </c>
      <c r="B162" s="26" t="s">
        <v>3417</v>
      </c>
      <c r="C162" s="26" t="s">
        <v>7528</v>
      </c>
      <c r="D162" s="27">
        <v>4000</v>
      </c>
      <c r="E162" s="28">
        <v>4035</v>
      </c>
      <c r="F162" s="29" t="s">
        <v>8218</v>
      </c>
      <c r="G162" s="23" t="s">
        <v>8223</v>
      </c>
      <c r="H162" s="23" t="s">
        <v>8245</v>
      </c>
      <c r="I162" s="23">
        <v>1400875307</v>
      </c>
      <c r="J162" s="23">
        <v>1398283307</v>
      </c>
      <c r="K162" s="23" t="b">
        <v>0</v>
      </c>
      <c r="L162" s="23">
        <v>56</v>
      </c>
      <c r="M162" s="23" t="b">
        <v>1</v>
      </c>
      <c r="N162" s="23" t="s">
        <v>8269</v>
      </c>
      <c r="O162" s="30">
        <v>101</v>
      </c>
      <c r="P162" s="23">
        <v>72.05</v>
      </c>
      <c r="Q162" s="31" t="s">
        <v>8323</v>
      </c>
      <c r="R162" s="23" t="s">
        <v>8326</v>
      </c>
      <c r="S162" s="32">
        <v>41752</v>
      </c>
      <c r="T162" s="32">
        <v>41782</v>
      </c>
    </row>
    <row r="163" spans="1:20" ht="208" x14ac:dyDescent="0.2">
      <c r="A163" s="23">
        <v>1288</v>
      </c>
      <c r="B163" s="26" t="s">
        <v>1289</v>
      </c>
      <c r="C163" s="26" t="s">
        <v>5398</v>
      </c>
      <c r="D163" s="27">
        <v>4000</v>
      </c>
      <c r="E163" s="28">
        <v>4018</v>
      </c>
      <c r="F163" s="29" t="s">
        <v>8218</v>
      </c>
      <c r="G163" s="23" t="s">
        <v>8223</v>
      </c>
      <c r="H163" s="23" t="s">
        <v>8245</v>
      </c>
      <c r="I163" s="23">
        <v>1470801600</v>
      </c>
      <c r="J163" s="23">
        <v>1468122163</v>
      </c>
      <c r="K163" s="23" t="b">
        <v>0</v>
      </c>
      <c r="L163" s="23">
        <v>61</v>
      </c>
      <c r="M163" s="23" t="b">
        <v>1</v>
      </c>
      <c r="N163" s="23" t="s">
        <v>8269</v>
      </c>
      <c r="O163" s="30">
        <v>100</v>
      </c>
      <c r="P163" s="23">
        <v>65.87</v>
      </c>
      <c r="Q163" s="31" t="s">
        <v>8323</v>
      </c>
      <c r="R163" s="23" t="s">
        <v>8326</v>
      </c>
      <c r="S163" s="32">
        <v>42561</v>
      </c>
      <c r="T163" s="32">
        <v>42592</v>
      </c>
    </row>
    <row r="164" spans="1:20" ht="208" x14ac:dyDescent="0.2">
      <c r="A164" s="23">
        <v>3695</v>
      </c>
      <c r="B164" s="26" t="s">
        <v>3692</v>
      </c>
      <c r="C164" s="26" t="s">
        <v>7805</v>
      </c>
      <c r="D164" s="27">
        <v>4000</v>
      </c>
      <c r="E164" s="28">
        <v>4005</v>
      </c>
      <c r="F164" s="29" t="s">
        <v>8218</v>
      </c>
      <c r="G164" s="23" t="s">
        <v>8223</v>
      </c>
      <c r="H164" s="23" t="s">
        <v>8245</v>
      </c>
      <c r="I164" s="23">
        <v>1421009610</v>
      </c>
      <c r="J164" s="23">
        <v>1419281610</v>
      </c>
      <c r="K164" s="23" t="b">
        <v>0</v>
      </c>
      <c r="L164" s="23">
        <v>33</v>
      </c>
      <c r="M164" s="23" t="b">
        <v>1</v>
      </c>
      <c r="N164" s="23" t="s">
        <v>8269</v>
      </c>
      <c r="O164" s="30">
        <v>133</v>
      </c>
      <c r="P164" s="23">
        <v>121.36</v>
      </c>
      <c r="Q164" s="31" t="s">
        <v>8323</v>
      </c>
      <c r="R164" s="23" t="s">
        <v>8326</v>
      </c>
      <c r="S164" s="32">
        <v>41995</v>
      </c>
      <c r="T164" s="32">
        <v>42015</v>
      </c>
    </row>
    <row r="165" spans="1:20" ht="208" x14ac:dyDescent="0.2">
      <c r="A165" s="23">
        <v>3301</v>
      </c>
      <c r="B165" s="26" t="s">
        <v>3301</v>
      </c>
      <c r="C165" s="26" t="s">
        <v>7411</v>
      </c>
      <c r="D165" s="27">
        <v>3000</v>
      </c>
      <c r="E165" s="28">
        <v>4004</v>
      </c>
      <c r="F165" s="29" t="s">
        <v>8218</v>
      </c>
      <c r="G165" s="23" t="s">
        <v>8223</v>
      </c>
      <c r="H165" s="23" t="s">
        <v>8245</v>
      </c>
      <c r="I165" s="23">
        <v>1470034740</v>
      </c>
      <c r="J165" s="23">
        <v>1466185176</v>
      </c>
      <c r="K165" s="23" t="b">
        <v>0</v>
      </c>
      <c r="L165" s="23">
        <v>70</v>
      </c>
      <c r="M165" s="23" t="b">
        <v>1</v>
      </c>
      <c r="N165" s="23" t="s">
        <v>8269</v>
      </c>
      <c r="O165" s="30">
        <v>100</v>
      </c>
      <c r="P165" s="23">
        <v>57.2</v>
      </c>
      <c r="Q165" s="31" t="s">
        <v>8323</v>
      </c>
      <c r="R165" s="23" t="s">
        <v>8326</v>
      </c>
      <c r="S165" s="32">
        <v>42538</v>
      </c>
      <c r="T165" s="32">
        <v>42583</v>
      </c>
    </row>
    <row r="166" spans="1:20" ht="208" x14ac:dyDescent="0.2">
      <c r="A166" s="23">
        <v>3602</v>
      </c>
      <c r="B166" s="26" t="s">
        <v>3601</v>
      </c>
      <c r="C166" s="26" t="s">
        <v>7712</v>
      </c>
      <c r="D166" s="27">
        <v>4000</v>
      </c>
      <c r="E166" s="28">
        <v>4002</v>
      </c>
      <c r="F166" s="29" t="s">
        <v>8218</v>
      </c>
      <c r="G166" s="23" t="s">
        <v>8223</v>
      </c>
      <c r="H166" s="23" t="s">
        <v>8245</v>
      </c>
      <c r="I166" s="23">
        <v>1463520479</v>
      </c>
      <c r="J166" s="23">
        <v>1458336479</v>
      </c>
      <c r="K166" s="23" t="b">
        <v>0</v>
      </c>
      <c r="L166" s="23">
        <v>49</v>
      </c>
      <c r="M166" s="23" t="b">
        <v>1</v>
      </c>
      <c r="N166" s="23" t="s">
        <v>8269</v>
      </c>
      <c r="O166" s="30">
        <v>100</v>
      </c>
      <c r="P166" s="23">
        <v>81.67</v>
      </c>
      <c r="Q166" s="31" t="s">
        <v>8323</v>
      </c>
      <c r="R166" s="23" t="s">
        <v>8326</v>
      </c>
      <c r="S166" s="32">
        <v>42447</v>
      </c>
      <c r="T166" s="32">
        <v>42507</v>
      </c>
    </row>
    <row r="167" spans="1:20" ht="192" x14ac:dyDescent="0.2">
      <c r="A167" s="23">
        <v>3492</v>
      </c>
      <c r="B167" s="26" t="s">
        <v>3491</v>
      </c>
      <c r="C167" s="26" t="s">
        <v>7602</v>
      </c>
      <c r="D167" s="27">
        <v>3800</v>
      </c>
      <c r="E167" s="28">
        <v>4000.22</v>
      </c>
      <c r="F167" s="29" t="s">
        <v>8218</v>
      </c>
      <c r="G167" s="23" t="s">
        <v>8223</v>
      </c>
      <c r="H167" s="23" t="s">
        <v>8245</v>
      </c>
      <c r="I167" s="23">
        <v>1445818397</v>
      </c>
      <c r="J167" s="23">
        <v>1442794397</v>
      </c>
      <c r="K167" s="23" t="b">
        <v>0</v>
      </c>
      <c r="L167" s="23">
        <v>35</v>
      </c>
      <c r="M167" s="23" t="b">
        <v>1</v>
      </c>
      <c r="N167" s="23" t="s">
        <v>8269</v>
      </c>
      <c r="O167" s="30">
        <v>100</v>
      </c>
      <c r="P167" s="23">
        <v>114.29</v>
      </c>
      <c r="Q167" s="31" t="s">
        <v>8323</v>
      </c>
      <c r="R167" s="23" t="s">
        <v>8326</v>
      </c>
      <c r="S167" s="32">
        <v>42268</v>
      </c>
      <c r="T167" s="32">
        <v>42303</v>
      </c>
    </row>
    <row r="168" spans="1:20" ht="240" x14ac:dyDescent="0.2">
      <c r="A168" s="23">
        <v>531</v>
      </c>
      <c r="B168" s="26" t="s">
        <v>532</v>
      </c>
      <c r="C168" s="26" t="s">
        <v>4641</v>
      </c>
      <c r="D168" s="27">
        <v>4000</v>
      </c>
      <c r="E168" s="28">
        <v>4000</v>
      </c>
      <c r="F168" s="29" t="s">
        <v>8218</v>
      </c>
      <c r="G168" s="23" t="s">
        <v>8223</v>
      </c>
      <c r="H168" s="23" t="s">
        <v>8245</v>
      </c>
      <c r="I168" s="23">
        <v>1481957940</v>
      </c>
      <c r="J168" s="23">
        <v>1478050429</v>
      </c>
      <c r="K168" s="23" t="b">
        <v>0</v>
      </c>
      <c r="L168" s="23">
        <v>31</v>
      </c>
      <c r="M168" s="23" t="b">
        <v>1</v>
      </c>
      <c r="N168" s="23" t="s">
        <v>8269</v>
      </c>
      <c r="O168" s="30">
        <v>107</v>
      </c>
      <c r="P168" s="23">
        <v>129.03</v>
      </c>
      <c r="Q168" s="31" t="s">
        <v>8323</v>
      </c>
      <c r="R168" s="23" t="s">
        <v>8326</v>
      </c>
      <c r="S168" s="32">
        <v>42676</v>
      </c>
      <c r="T168" s="32">
        <v>42721</v>
      </c>
    </row>
    <row r="169" spans="1:20" ht="208" x14ac:dyDescent="0.2">
      <c r="A169" s="23">
        <v>2839</v>
      </c>
      <c r="B169" s="26" t="s">
        <v>2839</v>
      </c>
      <c r="C169" s="26" t="s">
        <v>6949</v>
      </c>
      <c r="D169" s="27">
        <v>3500</v>
      </c>
      <c r="E169" s="28">
        <v>3900</v>
      </c>
      <c r="F169" s="29" t="s">
        <v>8218</v>
      </c>
      <c r="G169" s="23" t="s">
        <v>8223</v>
      </c>
      <c r="H169" s="23" t="s">
        <v>8245</v>
      </c>
      <c r="I169" s="23">
        <v>1408942740</v>
      </c>
      <c r="J169" s="23">
        <v>1406958354</v>
      </c>
      <c r="K169" s="23" t="b">
        <v>0</v>
      </c>
      <c r="L169" s="23">
        <v>31</v>
      </c>
      <c r="M169" s="23" t="b">
        <v>1</v>
      </c>
      <c r="N169" s="23" t="s">
        <v>8269</v>
      </c>
      <c r="O169" s="30">
        <v>111</v>
      </c>
      <c r="P169" s="23">
        <v>125.81</v>
      </c>
      <c r="Q169" s="31" t="s">
        <v>8323</v>
      </c>
      <c r="R169" s="23" t="s">
        <v>8326</v>
      </c>
      <c r="S169" s="32">
        <v>41853</v>
      </c>
      <c r="T169" s="32">
        <v>41876</v>
      </c>
    </row>
    <row r="170" spans="1:20" ht="144" x14ac:dyDescent="0.2">
      <c r="A170" s="23">
        <v>3683</v>
      </c>
      <c r="B170" s="26" t="s">
        <v>3680</v>
      </c>
      <c r="C170" s="26" t="s">
        <v>7793</v>
      </c>
      <c r="D170" s="27">
        <v>3500</v>
      </c>
      <c r="E170" s="28">
        <v>3880</v>
      </c>
      <c r="F170" s="29" t="s">
        <v>8218</v>
      </c>
      <c r="G170" s="23" t="s">
        <v>8223</v>
      </c>
      <c r="H170" s="23" t="s">
        <v>8245</v>
      </c>
      <c r="I170" s="23">
        <v>1476931696</v>
      </c>
      <c r="J170" s="23">
        <v>1474339696</v>
      </c>
      <c r="K170" s="23" t="b">
        <v>0</v>
      </c>
      <c r="L170" s="23">
        <v>66</v>
      </c>
      <c r="M170" s="23" t="b">
        <v>1</v>
      </c>
      <c r="N170" s="23" t="s">
        <v>8269</v>
      </c>
      <c r="O170" s="30">
        <v>35</v>
      </c>
      <c r="P170" s="23">
        <v>58.79</v>
      </c>
      <c r="Q170" s="31" t="s">
        <v>8323</v>
      </c>
      <c r="R170" s="23" t="s">
        <v>8326</v>
      </c>
      <c r="S170" s="32">
        <v>42633</v>
      </c>
      <c r="T170" s="32">
        <v>42663</v>
      </c>
    </row>
    <row r="171" spans="1:20" ht="80" x14ac:dyDescent="0.2">
      <c r="A171" s="23">
        <v>1290</v>
      </c>
      <c r="B171" s="26" t="s">
        <v>1291</v>
      </c>
      <c r="C171" s="26" t="s">
        <v>5400</v>
      </c>
      <c r="D171" s="27">
        <v>3500</v>
      </c>
      <c r="E171" s="28">
        <v>3800</v>
      </c>
      <c r="F171" s="29" t="s">
        <v>8218</v>
      </c>
      <c r="G171" s="23" t="s">
        <v>8223</v>
      </c>
      <c r="H171" s="23" t="s">
        <v>8245</v>
      </c>
      <c r="I171" s="23">
        <v>1429772340</v>
      </c>
      <c r="J171" s="23">
        <v>1427121931</v>
      </c>
      <c r="K171" s="23" t="b">
        <v>0</v>
      </c>
      <c r="L171" s="23">
        <v>86</v>
      </c>
      <c r="M171" s="23" t="b">
        <v>1</v>
      </c>
      <c r="N171" s="23" t="s">
        <v>8269</v>
      </c>
      <c r="O171" s="30">
        <v>109</v>
      </c>
      <c r="P171" s="23">
        <v>44.19</v>
      </c>
      <c r="Q171" s="31" t="s">
        <v>8323</v>
      </c>
      <c r="R171" s="23" t="s">
        <v>8326</v>
      </c>
      <c r="S171" s="32">
        <v>42086</v>
      </c>
      <c r="T171" s="32">
        <v>42117</v>
      </c>
    </row>
    <row r="172" spans="1:20" ht="224" x14ac:dyDescent="0.2">
      <c r="A172" s="23">
        <v>3210</v>
      </c>
      <c r="B172" s="26" t="s">
        <v>3210</v>
      </c>
      <c r="C172" s="26" t="s">
        <v>7320</v>
      </c>
      <c r="D172" s="27">
        <v>3000</v>
      </c>
      <c r="E172" s="28">
        <v>3773</v>
      </c>
      <c r="F172" s="29" t="s">
        <v>8218</v>
      </c>
      <c r="G172" s="23" t="s">
        <v>8223</v>
      </c>
      <c r="H172" s="23" t="s">
        <v>8245</v>
      </c>
      <c r="I172" s="23">
        <v>1338523140</v>
      </c>
      <c r="J172" s="23">
        <v>1334442519</v>
      </c>
      <c r="K172" s="23" t="b">
        <v>1</v>
      </c>
      <c r="L172" s="23">
        <v>60</v>
      </c>
      <c r="M172" s="23" t="b">
        <v>1</v>
      </c>
      <c r="N172" s="23" t="s">
        <v>8269</v>
      </c>
      <c r="O172" s="30">
        <v>107</v>
      </c>
      <c r="P172" s="23">
        <v>62.88</v>
      </c>
      <c r="Q172" s="31" t="s">
        <v>8323</v>
      </c>
      <c r="R172" s="23" t="s">
        <v>8326</v>
      </c>
      <c r="S172" s="32">
        <v>41013</v>
      </c>
      <c r="T172" s="32">
        <v>41061</v>
      </c>
    </row>
    <row r="173" spans="1:20" ht="176" x14ac:dyDescent="0.2">
      <c r="A173" s="23">
        <v>3694</v>
      </c>
      <c r="B173" s="26" t="s">
        <v>3691</v>
      </c>
      <c r="C173" s="26" t="s">
        <v>7804</v>
      </c>
      <c r="D173" s="27">
        <v>3500</v>
      </c>
      <c r="E173" s="28">
        <v>3760</v>
      </c>
      <c r="F173" s="29" t="s">
        <v>8218</v>
      </c>
      <c r="G173" s="23" t="s">
        <v>8223</v>
      </c>
      <c r="H173" s="23" t="s">
        <v>8245</v>
      </c>
      <c r="I173" s="23">
        <v>1465178400</v>
      </c>
      <c r="J173" s="23">
        <v>1461985967</v>
      </c>
      <c r="K173" s="23" t="b">
        <v>0</v>
      </c>
      <c r="L173" s="23">
        <v>60</v>
      </c>
      <c r="M173" s="23" t="b">
        <v>1</v>
      </c>
      <c r="N173" s="23" t="s">
        <v>8269</v>
      </c>
      <c r="O173" s="30">
        <v>114</v>
      </c>
      <c r="P173" s="23">
        <v>62.67</v>
      </c>
      <c r="Q173" s="31" t="s">
        <v>8323</v>
      </c>
      <c r="R173" s="23" t="s">
        <v>8326</v>
      </c>
      <c r="S173" s="32">
        <v>42490</v>
      </c>
      <c r="T173" s="32">
        <v>42527</v>
      </c>
    </row>
    <row r="174" spans="1:20" ht="224" x14ac:dyDescent="0.2">
      <c r="A174" s="23">
        <v>3496</v>
      </c>
      <c r="B174" s="26" t="s">
        <v>3495</v>
      </c>
      <c r="C174" s="26" t="s">
        <v>7606</v>
      </c>
      <c r="D174" s="27">
        <v>3000</v>
      </c>
      <c r="E174" s="28">
        <v>3732</v>
      </c>
      <c r="F174" s="29" t="s">
        <v>8218</v>
      </c>
      <c r="G174" s="23" t="s">
        <v>8223</v>
      </c>
      <c r="H174" s="23" t="s">
        <v>8245</v>
      </c>
      <c r="I174" s="23">
        <v>1473625166</v>
      </c>
      <c r="J174" s="23">
        <v>1470169166</v>
      </c>
      <c r="K174" s="23" t="b">
        <v>0</v>
      </c>
      <c r="L174" s="23">
        <v>78</v>
      </c>
      <c r="M174" s="23" t="b">
        <v>1</v>
      </c>
      <c r="N174" s="23" t="s">
        <v>8269</v>
      </c>
      <c r="O174" s="30">
        <v>107</v>
      </c>
      <c r="P174" s="23">
        <v>47.85</v>
      </c>
      <c r="Q174" s="31" t="s">
        <v>8323</v>
      </c>
      <c r="R174" s="23" t="s">
        <v>8326</v>
      </c>
      <c r="S174" s="32">
        <v>42584</v>
      </c>
      <c r="T174" s="32">
        <v>42624</v>
      </c>
    </row>
    <row r="175" spans="1:20" ht="128" x14ac:dyDescent="0.2">
      <c r="A175" s="23">
        <v>2968</v>
      </c>
      <c r="B175" s="26" t="s">
        <v>2968</v>
      </c>
      <c r="C175" s="26" t="s">
        <v>7078</v>
      </c>
      <c r="D175" s="27">
        <v>3500</v>
      </c>
      <c r="E175" s="28">
        <v>3710</v>
      </c>
      <c r="F175" s="29" t="s">
        <v>8218</v>
      </c>
      <c r="G175" s="23" t="s">
        <v>8223</v>
      </c>
      <c r="H175" s="23" t="s">
        <v>8245</v>
      </c>
      <c r="I175" s="23">
        <v>1471406340</v>
      </c>
      <c r="J175" s="23">
        <v>1470227660</v>
      </c>
      <c r="K175" s="23" t="b">
        <v>0</v>
      </c>
      <c r="L175" s="23">
        <v>47</v>
      </c>
      <c r="M175" s="23" t="b">
        <v>1</v>
      </c>
      <c r="N175" s="23" t="s">
        <v>8269</v>
      </c>
      <c r="O175" s="30">
        <v>123</v>
      </c>
      <c r="P175" s="23">
        <v>78.94</v>
      </c>
      <c r="Q175" s="31" t="s">
        <v>8323</v>
      </c>
      <c r="R175" s="23" t="s">
        <v>8326</v>
      </c>
      <c r="S175" s="32">
        <v>42585</v>
      </c>
      <c r="T175" s="32">
        <v>42599</v>
      </c>
    </row>
    <row r="176" spans="1:20" ht="224" x14ac:dyDescent="0.2">
      <c r="A176" s="23">
        <v>530</v>
      </c>
      <c r="B176" s="26" t="s">
        <v>531</v>
      </c>
      <c r="C176" s="26" t="s">
        <v>4640</v>
      </c>
      <c r="D176" s="27">
        <v>3405</v>
      </c>
      <c r="E176" s="28">
        <v>3670</v>
      </c>
      <c r="F176" s="29" t="s">
        <v>8218</v>
      </c>
      <c r="G176" s="23" t="s">
        <v>8223</v>
      </c>
      <c r="H176" s="23" t="s">
        <v>8245</v>
      </c>
      <c r="I176" s="23">
        <v>1435111200</v>
      </c>
      <c r="J176" s="23">
        <v>1433254268</v>
      </c>
      <c r="K176" s="23" t="b">
        <v>0</v>
      </c>
      <c r="L176" s="23">
        <v>29</v>
      </c>
      <c r="M176" s="23" t="b">
        <v>1</v>
      </c>
      <c r="N176" s="23" t="s">
        <v>8269</v>
      </c>
      <c r="O176" s="30">
        <v>105</v>
      </c>
      <c r="P176" s="23">
        <v>126.55</v>
      </c>
      <c r="Q176" s="31" t="s">
        <v>8323</v>
      </c>
      <c r="R176" s="23" t="s">
        <v>8326</v>
      </c>
      <c r="S176" s="32">
        <v>42157</v>
      </c>
      <c r="T176" s="32">
        <v>42179</v>
      </c>
    </row>
    <row r="177" spans="1:20" ht="208" x14ac:dyDescent="0.2">
      <c r="A177" s="23">
        <v>3333</v>
      </c>
      <c r="B177" s="26" t="s">
        <v>3333</v>
      </c>
      <c r="C177" s="26" t="s">
        <v>7443</v>
      </c>
      <c r="D177" s="27">
        <v>3500</v>
      </c>
      <c r="E177" s="28">
        <v>3660</v>
      </c>
      <c r="F177" s="29" t="s">
        <v>8218</v>
      </c>
      <c r="G177" s="23" t="s">
        <v>8223</v>
      </c>
      <c r="H177" s="23" t="s">
        <v>8245</v>
      </c>
      <c r="I177" s="23">
        <v>1434384880</v>
      </c>
      <c r="J177" s="23">
        <v>1432484080</v>
      </c>
      <c r="K177" s="23" t="b">
        <v>0</v>
      </c>
      <c r="L177" s="23">
        <v>111</v>
      </c>
      <c r="M177" s="23" t="b">
        <v>1</v>
      </c>
      <c r="N177" s="23" t="s">
        <v>8269</v>
      </c>
      <c r="O177" s="30">
        <v>105</v>
      </c>
      <c r="P177" s="23">
        <v>32.97</v>
      </c>
      <c r="Q177" s="31" t="s">
        <v>8323</v>
      </c>
      <c r="R177" s="23" t="s">
        <v>8326</v>
      </c>
      <c r="S177" s="32">
        <v>42148</v>
      </c>
      <c r="T177" s="32">
        <v>42170</v>
      </c>
    </row>
    <row r="178" spans="1:20" ht="224" x14ac:dyDescent="0.2">
      <c r="A178" s="23">
        <v>3821</v>
      </c>
      <c r="B178" s="26" t="s">
        <v>3818</v>
      </c>
      <c r="C178" s="26" t="s">
        <v>7930</v>
      </c>
      <c r="D178" s="27">
        <v>3500</v>
      </c>
      <c r="E178" s="28">
        <v>3659</v>
      </c>
      <c r="F178" s="29" t="s">
        <v>8218</v>
      </c>
      <c r="G178" s="23" t="s">
        <v>8223</v>
      </c>
      <c r="H178" s="23" t="s">
        <v>8245</v>
      </c>
      <c r="I178" s="23">
        <v>1451881207</v>
      </c>
      <c r="J178" s="23">
        <v>1449116407</v>
      </c>
      <c r="K178" s="23" t="b">
        <v>0</v>
      </c>
      <c r="L178" s="23">
        <v>46</v>
      </c>
      <c r="M178" s="23" t="b">
        <v>1</v>
      </c>
      <c r="N178" s="23" t="s">
        <v>8269</v>
      </c>
      <c r="O178" s="30">
        <v>104</v>
      </c>
      <c r="P178" s="23">
        <v>79.540000000000006</v>
      </c>
      <c r="Q178" s="31" t="s">
        <v>8323</v>
      </c>
      <c r="R178" s="23" t="s">
        <v>8326</v>
      </c>
      <c r="S178" s="32">
        <v>42341</v>
      </c>
      <c r="T178" s="32">
        <v>42373</v>
      </c>
    </row>
    <row r="179" spans="1:20" ht="208" x14ac:dyDescent="0.2">
      <c r="A179" s="23">
        <v>3488</v>
      </c>
      <c r="B179" s="26" t="s">
        <v>3487</v>
      </c>
      <c r="C179" s="26" t="s">
        <v>7598</v>
      </c>
      <c r="D179" s="27">
        <v>3000</v>
      </c>
      <c r="E179" s="28">
        <v>3636</v>
      </c>
      <c r="F179" s="29" t="s">
        <v>8218</v>
      </c>
      <c r="G179" s="23" t="s">
        <v>8223</v>
      </c>
      <c r="H179" s="23" t="s">
        <v>8245</v>
      </c>
      <c r="I179" s="23">
        <v>1429286400</v>
      </c>
      <c r="J179" s="23">
        <v>1427221560</v>
      </c>
      <c r="K179" s="23" t="b">
        <v>0</v>
      </c>
      <c r="L179" s="23">
        <v>29</v>
      </c>
      <c r="M179" s="23" t="b">
        <v>1</v>
      </c>
      <c r="N179" s="23" t="s">
        <v>8269</v>
      </c>
      <c r="O179" s="30">
        <v>103</v>
      </c>
      <c r="P179" s="23">
        <v>125.38</v>
      </c>
      <c r="Q179" s="31" t="s">
        <v>8323</v>
      </c>
      <c r="R179" s="23" t="s">
        <v>8326</v>
      </c>
      <c r="S179" s="32">
        <v>42087</v>
      </c>
      <c r="T179" s="32">
        <v>42111</v>
      </c>
    </row>
    <row r="180" spans="1:20" ht="192" x14ac:dyDescent="0.2">
      <c r="A180" s="23">
        <v>2813</v>
      </c>
      <c r="B180" s="26" t="s">
        <v>2813</v>
      </c>
      <c r="C180" s="26" t="s">
        <v>6923</v>
      </c>
      <c r="D180" s="27">
        <v>2800</v>
      </c>
      <c r="E180" s="28">
        <v>3572.12</v>
      </c>
      <c r="F180" s="29" t="s">
        <v>8218</v>
      </c>
      <c r="G180" s="23" t="s">
        <v>8223</v>
      </c>
      <c r="H180" s="23" t="s">
        <v>8245</v>
      </c>
      <c r="I180" s="23">
        <v>1481737761</v>
      </c>
      <c r="J180" s="23">
        <v>1479577761</v>
      </c>
      <c r="K180" s="23" t="b">
        <v>0</v>
      </c>
      <c r="L180" s="23">
        <v>96</v>
      </c>
      <c r="M180" s="23" t="b">
        <v>1</v>
      </c>
      <c r="N180" s="23" t="s">
        <v>8269</v>
      </c>
      <c r="O180" s="30">
        <v>18</v>
      </c>
      <c r="P180" s="23">
        <v>37.21</v>
      </c>
      <c r="Q180" s="31" t="s">
        <v>8323</v>
      </c>
      <c r="R180" s="23" t="s">
        <v>8326</v>
      </c>
      <c r="S180" s="32">
        <v>42693</v>
      </c>
      <c r="T180" s="32">
        <v>42718</v>
      </c>
    </row>
    <row r="181" spans="1:20" ht="208" x14ac:dyDescent="0.2">
      <c r="A181" s="23">
        <v>3689</v>
      </c>
      <c r="B181" s="26" t="s">
        <v>3686</v>
      </c>
      <c r="C181" s="26" t="s">
        <v>7799</v>
      </c>
      <c r="D181" s="27">
        <v>3000</v>
      </c>
      <c r="E181" s="28">
        <v>3550</v>
      </c>
      <c r="F181" s="29" t="s">
        <v>8218</v>
      </c>
      <c r="G181" s="23" t="s">
        <v>8223</v>
      </c>
      <c r="H181" s="23" t="s">
        <v>8245</v>
      </c>
      <c r="I181" s="23">
        <v>1434925500</v>
      </c>
      <c r="J181" s="23">
        <v>1432410639</v>
      </c>
      <c r="K181" s="23" t="b">
        <v>0</v>
      </c>
      <c r="L181" s="23">
        <v>62</v>
      </c>
      <c r="M181" s="23" t="b">
        <v>1</v>
      </c>
      <c r="N181" s="23" t="s">
        <v>8269</v>
      </c>
      <c r="O181" s="30">
        <v>101</v>
      </c>
      <c r="P181" s="23">
        <v>57.26</v>
      </c>
      <c r="Q181" s="31" t="s">
        <v>8323</v>
      </c>
      <c r="R181" s="23" t="s">
        <v>8326</v>
      </c>
      <c r="S181" s="32">
        <v>42147</v>
      </c>
      <c r="T181" s="32">
        <v>42176</v>
      </c>
    </row>
    <row r="182" spans="1:20" ht="240" x14ac:dyDescent="0.2">
      <c r="A182" s="23">
        <v>3150</v>
      </c>
      <c r="B182" s="26" t="s">
        <v>3150</v>
      </c>
      <c r="C182" s="26" t="s">
        <v>7260</v>
      </c>
      <c r="D182" s="27">
        <v>3500</v>
      </c>
      <c r="E182" s="28">
        <v>3535</v>
      </c>
      <c r="F182" s="29" t="s">
        <v>8218</v>
      </c>
      <c r="G182" s="23" t="s">
        <v>8223</v>
      </c>
      <c r="H182" s="23" t="s">
        <v>8245</v>
      </c>
      <c r="I182" s="23">
        <v>1295928000</v>
      </c>
      <c r="J182" s="23">
        <v>1288160403</v>
      </c>
      <c r="K182" s="23" t="b">
        <v>1</v>
      </c>
      <c r="L182" s="23">
        <v>104</v>
      </c>
      <c r="M182" s="23" t="b">
        <v>1</v>
      </c>
      <c r="N182" s="23" t="s">
        <v>8269</v>
      </c>
      <c r="O182" s="30">
        <v>101</v>
      </c>
      <c r="P182" s="23">
        <v>33.99</v>
      </c>
      <c r="Q182" s="31" t="s">
        <v>8323</v>
      </c>
      <c r="R182" s="23" t="s">
        <v>8326</v>
      </c>
      <c r="S182" s="32">
        <v>40478</v>
      </c>
      <c r="T182" s="32">
        <v>40568</v>
      </c>
    </row>
    <row r="183" spans="1:20" ht="208" x14ac:dyDescent="0.2">
      <c r="A183" s="23">
        <v>3671</v>
      </c>
      <c r="B183" s="26" t="s">
        <v>3668</v>
      </c>
      <c r="C183" s="26" t="s">
        <v>7781</v>
      </c>
      <c r="D183" s="27">
        <v>3500</v>
      </c>
      <c r="E183" s="28">
        <v>3530</v>
      </c>
      <c r="F183" s="29" t="s">
        <v>8218</v>
      </c>
      <c r="G183" s="23" t="s">
        <v>8223</v>
      </c>
      <c r="H183" s="23" t="s">
        <v>8245</v>
      </c>
      <c r="I183" s="23">
        <v>1405915140</v>
      </c>
      <c r="J183" s="23">
        <v>1404140667</v>
      </c>
      <c r="K183" s="23" t="b">
        <v>0</v>
      </c>
      <c r="L183" s="23">
        <v>40</v>
      </c>
      <c r="M183" s="23" t="b">
        <v>1</v>
      </c>
      <c r="N183" s="23" t="s">
        <v>8269</v>
      </c>
      <c r="O183" s="30">
        <v>71</v>
      </c>
      <c r="P183" s="23">
        <v>88.25</v>
      </c>
      <c r="Q183" s="31" t="s">
        <v>8323</v>
      </c>
      <c r="R183" s="23" t="s">
        <v>8326</v>
      </c>
      <c r="S183" s="32">
        <v>41820</v>
      </c>
      <c r="T183" s="32">
        <v>41841</v>
      </c>
    </row>
    <row r="184" spans="1:20" ht="176" x14ac:dyDescent="0.2">
      <c r="A184" s="23">
        <v>3151</v>
      </c>
      <c r="B184" s="26" t="s">
        <v>3151</v>
      </c>
      <c r="C184" s="26" t="s">
        <v>7261</v>
      </c>
      <c r="D184" s="27">
        <v>3500</v>
      </c>
      <c r="E184" s="28">
        <v>3514</v>
      </c>
      <c r="F184" s="29" t="s">
        <v>8218</v>
      </c>
      <c r="G184" s="23" t="s">
        <v>8223</v>
      </c>
      <c r="H184" s="23" t="s">
        <v>8245</v>
      </c>
      <c r="I184" s="23">
        <v>1410379774</v>
      </c>
      <c r="J184" s="23">
        <v>1407787774</v>
      </c>
      <c r="K184" s="23" t="b">
        <v>1</v>
      </c>
      <c r="L184" s="23">
        <v>34</v>
      </c>
      <c r="M184" s="23" t="b">
        <v>1</v>
      </c>
      <c r="N184" s="23" t="s">
        <v>8269</v>
      </c>
      <c r="O184" s="30">
        <v>153</v>
      </c>
      <c r="P184" s="23">
        <v>103.35</v>
      </c>
      <c r="Q184" s="31" t="s">
        <v>8323</v>
      </c>
      <c r="R184" s="23" t="s">
        <v>8326</v>
      </c>
      <c r="S184" s="32">
        <v>41862</v>
      </c>
      <c r="T184" s="32">
        <v>41892</v>
      </c>
    </row>
    <row r="185" spans="1:20" ht="240" x14ac:dyDescent="0.2">
      <c r="A185" s="23">
        <v>3387</v>
      </c>
      <c r="B185" s="26" t="s">
        <v>3386</v>
      </c>
      <c r="C185" s="26" t="s">
        <v>7497</v>
      </c>
      <c r="D185" s="27">
        <v>3000</v>
      </c>
      <c r="E185" s="28">
        <v>3506</v>
      </c>
      <c r="F185" s="29" t="s">
        <v>8218</v>
      </c>
      <c r="G185" s="23" t="s">
        <v>8223</v>
      </c>
      <c r="H185" s="23" t="s">
        <v>8245</v>
      </c>
      <c r="I185" s="23">
        <v>1418581088</v>
      </c>
      <c r="J185" s="23">
        <v>1415125088</v>
      </c>
      <c r="K185" s="23" t="b">
        <v>0</v>
      </c>
      <c r="L185" s="23">
        <v>35</v>
      </c>
      <c r="M185" s="23" t="b">
        <v>1</v>
      </c>
      <c r="N185" s="23" t="s">
        <v>8269</v>
      </c>
      <c r="O185" s="30">
        <v>100</v>
      </c>
      <c r="P185" s="23">
        <v>100.17</v>
      </c>
      <c r="Q185" s="31" t="s">
        <v>8323</v>
      </c>
      <c r="R185" s="23" t="s">
        <v>8326</v>
      </c>
      <c r="S185" s="32">
        <v>41947</v>
      </c>
      <c r="T185" s="32">
        <v>41987</v>
      </c>
    </row>
    <row r="186" spans="1:20" ht="224" x14ac:dyDescent="0.2">
      <c r="A186" s="23">
        <v>3299</v>
      </c>
      <c r="B186" s="26" t="s">
        <v>3299</v>
      </c>
      <c r="C186" s="26" t="s">
        <v>7409</v>
      </c>
      <c r="D186" s="27">
        <v>3000</v>
      </c>
      <c r="E186" s="28">
        <v>3486</v>
      </c>
      <c r="F186" s="29" t="s">
        <v>8218</v>
      </c>
      <c r="G186" s="23" t="s">
        <v>8223</v>
      </c>
      <c r="H186" s="23" t="s">
        <v>8245</v>
      </c>
      <c r="I186" s="23">
        <v>1444860063</v>
      </c>
      <c r="J186" s="23">
        <v>1442268063</v>
      </c>
      <c r="K186" s="23" t="b">
        <v>0</v>
      </c>
      <c r="L186" s="23">
        <v>63</v>
      </c>
      <c r="M186" s="23" t="b">
        <v>1</v>
      </c>
      <c r="N186" s="23" t="s">
        <v>8269</v>
      </c>
      <c r="O186" s="30">
        <v>116</v>
      </c>
      <c r="P186" s="23">
        <v>55.33</v>
      </c>
      <c r="Q186" s="31" t="s">
        <v>8323</v>
      </c>
      <c r="R186" s="23" t="s">
        <v>8326</v>
      </c>
      <c r="S186" s="32">
        <v>42261</v>
      </c>
      <c r="T186" s="32">
        <v>42291</v>
      </c>
    </row>
    <row r="187" spans="1:20" ht="96" x14ac:dyDescent="0.2">
      <c r="A187" s="23">
        <v>3167</v>
      </c>
      <c r="B187" s="26" t="s">
        <v>3167</v>
      </c>
      <c r="C187" s="26" t="s">
        <v>7277</v>
      </c>
      <c r="D187" s="27">
        <v>3000</v>
      </c>
      <c r="E187" s="28">
        <v>3485</v>
      </c>
      <c r="F187" s="29" t="s">
        <v>8218</v>
      </c>
      <c r="G187" s="23" t="s">
        <v>8223</v>
      </c>
      <c r="H187" s="23" t="s">
        <v>8245</v>
      </c>
      <c r="I187" s="23">
        <v>1406952781</v>
      </c>
      <c r="J187" s="23">
        <v>1405743181</v>
      </c>
      <c r="K187" s="23" t="b">
        <v>1</v>
      </c>
      <c r="L187" s="23">
        <v>55</v>
      </c>
      <c r="M187" s="23" t="b">
        <v>1</v>
      </c>
      <c r="N187" s="23" t="s">
        <v>8269</v>
      </c>
      <c r="O187" s="30">
        <v>108</v>
      </c>
      <c r="P187" s="23">
        <v>63.36</v>
      </c>
      <c r="Q187" s="31" t="s">
        <v>8323</v>
      </c>
      <c r="R187" s="23" t="s">
        <v>8326</v>
      </c>
      <c r="S187" s="32">
        <v>41839</v>
      </c>
      <c r="T187" s="32">
        <v>41853</v>
      </c>
    </row>
    <row r="188" spans="1:20" ht="112" x14ac:dyDescent="0.2">
      <c r="A188" s="23">
        <v>3720</v>
      </c>
      <c r="B188" s="26" t="s">
        <v>3717</v>
      </c>
      <c r="C188" s="26" t="s">
        <v>7830</v>
      </c>
      <c r="D188" s="27">
        <v>3300</v>
      </c>
      <c r="E188" s="28">
        <v>3449</v>
      </c>
      <c r="F188" s="29" t="s">
        <v>8218</v>
      </c>
      <c r="G188" s="23" t="s">
        <v>8223</v>
      </c>
      <c r="H188" s="23" t="s">
        <v>8245</v>
      </c>
      <c r="I188" s="23">
        <v>1435881006</v>
      </c>
      <c r="J188" s="23">
        <v>1433980206</v>
      </c>
      <c r="K188" s="23" t="b">
        <v>0</v>
      </c>
      <c r="L188" s="23">
        <v>40</v>
      </c>
      <c r="M188" s="23" t="b">
        <v>1</v>
      </c>
      <c r="N188" s="23" t="s">
        <v>8269</v>
      </c>
      <c r="O188" s="30">
        <v>34</v>
      </c>
      <c r="P188" s="23">
        <v>86.23</v>
      </c>
      <c r="Q188" s="31" t="s">
        <v>8323</v>
      </c>
      <c r="R188" s="23" t="s">
        <v>8326</v>
      </c>
      <c r="S188" s="32">
        <v>42165</v>
      </c>
      <c r="T188" s="32">
        <v>42187</v>
      </c>
    </row>
    <row r="189" spans="1:20" ht="144" x14ac:dyDescent="0.2">
      <c r="A189" s="23">
        <v>522</v>
      </c>
      <c r="B189" s="26" t="s">
        <v>523</v>
      </c>
      <c r="C189" s="26" t="s">
        <v>4632</v>
      </c>
      <c r="D189" s="27">
        <v>3000</v>
      </c>
      <c r="E189" s="28">
        <v>3440</v>
      </c>
      <c r="F189" s="29" t="s">
        <v>8218</v>
      </c>
      <c r="G189" s="23" t="s">
        <v>8223</v>
      </c>
      <c r="H189" s="23" t="s">
        <v>8245</v>
      </c>
      <c r="I189" s="23">
        <v>1458518325</v>
      </c>
      <c r="J189" s="23">
        <v>1456793925</v>
      </c>
      <c r="K189" s="23" t="b">
        <v>0</v>
      </c>
      <c r="L189" s="23">
        <v>31</v>
      </c>
      <c r="M189" s="23" t="b">
        <v>1</v>
      </c>
      <c r="N189" s="23" t="s">
        <v>8269</v>
      </c>
      <c r="O189" s="30">
        <v>114</v>
      </c>
      <c r="P189" s="23">
        <v>110.97</v>
      </c>
      <c r="Q189" s="31" t="s">
        <v>8323</v>
      </c>
      <c r="R189" s="23" t="s">
        <v>8326</v>
      </c>
      <c r="S189" s="32">
        <v>42430</v>
      </c>
      <c r="T189" s="32">
        <v>42449</v>
      </c>
    </row>
    <row r="190" spans="1:20" ht="272" x14ac:dyDescent="0.2">
      <c r="A190" s="23">
        <v>2977</v>
      </c>
      <c r="B190" s="26" t="s">
        <v>2977</v>
      </c>
      <c r="C190" s="26" t="s">
        <v>7087</v>
      </c>
      <c r="D190" s="27">
        <v>3000</v>
      </c>
      <c r="E190" s="28">
        <v>3407</v>
      </c>
      <c r="F190" s="29" t="s">
        <v>8218</v>
      </c>
      <c r="G190" s="23" t="s">
        <v>8223</v>
      </c>
      <c r="H190" s="23" t="s">
        <v>8245</v>
      </c>
      <c r="I190" s="23">
        <v>1427076840</v>
      </c>
      <c r="J190" s="23">
        <v>1421960934</v>
      </c>
      <c r="K190" s="23" t="b">
        <v>0</v>
      </c>
      <c r="L190" s="23">
        <v>30</v>
      </c>
      <c r="M190" s="23" t="b">
        <v>1</v>
      </c>
      <c r="N190" s="23" t="s">
        <v>8269</v>
      </c>
      <c r="O190" s="30">
        <v>62</v>
      </c>
      <c r="P190" s="23">
        <v>113.57</v>
      </c>
      <c r="Q190" s="31" t="s">
        <v>8323</v>
      </c>
      <c r="R190" s="23" t="s">
        <v>8326</v>
      </c>
      <c r="S190" s="32">
        <v>42026</v>
      </c>
      <c r="T190" s="32">
        <v>42086</v>
      </c>
    </row>
    <row r="191" spans="1:20" ht="144" x14ac:dyDescent="0.2">
      <c r="A191" s="23">
        <v>3223</v>
      </c>
      <c r="B191" s="26" t="s">
        <v>3223</v>
      </c>
      <c r="C191" s="26" t="s">
        <v>7333</v>
      </c>
      <c r="D191" s="27">
        <v>3100</v>
      </c>
      <c r="E191" s="28">
        <v>3395</v>
      </c>
      <c r="F191" s="29" t="s">
        <v>8218</v>
      </c>
      <c r="G191" s="23" t="s">
        <v>8223</v>
      </c>
      <c r="H191" s="23" t="s">
        <v>8245</v>
      </c>
      <c r="I191" s="23">
        <v>1440100976</v>
      </c>
      <c r="J191" s="23">
        <v>1437508976</v>
      </c>
      <c r="K191" s="23" t="b">
        <v>1</v>
      </c>
      <c r="L191" s="23">
        <v>74</v>
      </c>
      <c r="M191" s="23" t="b">
        <v>1</v>
      </c>
      <c r="N191" s="23" t="s">
        <v>8269</v>
      </c>
      <c r="O191" s="30">
        <v>130</v>
      </c>
      <c r="P191" s="23">
        <v>45.88</v>
      </c>
      <c r="Q191" s="31" t="s">
        <v>8323</v>
      </c>
      <c r="R191" s="23" t="s">
        <v>8326</v>
      </c>
      <c r="S191" s="32">
        <v>42206</v>
      </c>
      <c r="T191" s="32">
        <v>42236</v>
      </c>
    </row>
    <row r="192" spans="1:20" ht="208" x14ac:dyDescent="0.2">
      <c r="A192" s="23">
        <v>3604</v>
      </c>
      <c r="B192" s="26" t="s">
        <v>3603</v>
      </c>
      <c r="C192" s="26" t="s">
        <v>7714</v>
      </c>
      <c r="D192" s="27">
        <v>3000</v>
      </c>
      <c r="E192" s="28">
        <v>3385</v>
      </c>
      <c r="F192" s="29" t="s">
        <v>8218</v>
      </c>
      <c r="G192" s="23" t="s">
        <v>8223</v>
      </c>
      <c r="H192" s="23" t="s">
        <v>8245</v>
      </c>
      <c r="I192" s="23">
        <v>1461913140</v>
      </c>
      <c r="J192" s="23">
        <v>1461370956</v>
      </c>
      <c r="K192" s="23" t="b">
        <v>0</v>
      </c>
      <c r="L192" s="23">
        <v>69</v>
      </c>
      <c r="M192" s="23" t="b">
        <v>1</v>
      </c>
      <c r="N192" s="23" t="s">
        <v>8269</v>
      </c>
      <c r="O192" s="30">
        <v>113</v>
      </c>
      <c r="P192" s="23">
        <v>49.06</v>
      </c>
      <c r="Q192" s="31" t="s">
        <v>8323</v>
      </c>
      <c r="R192" s="23" t="s">
        <v>8326</v>
      </c>
      <c r="S192" s="32">
        <v>42483</v>
      </c>
      <c r="T192" s="32">
        <v>42489</v>
      </c>
    </row>
    <row r="193" spans="1:20" ht="160" x14ac:dyDescent="0.2">
      <c r="A193" s="23">
        <v>3680</v>
      </c>
      <c r="B193" s="26" t="s">
        <v>3677</v>
      </c>
      <c r="C193" s="26" t="s">
        <v>7790</v>
      </c>
      <c r="D193" s="27">
        <v>3000</v>
      </c>
      <c r="E193" s="28">
        <v>3383</v>
      </c>
      <c r="F193" s="29" t="s">
        <v>8218</v>
      </c>
      <c r="G193" s="23" t="s">
        <v>8223</v>
      </c>
      <c r="H193" s="23" t="s">
        <v>8245</v>
      </c>
      <c r="I193" s="23">
        <v>1475664834</v>
      </c>
      <c r="J193" s="23">
        <v>1473850434</v>
      </c>
      <c r="K193" s="23" t="b">
        <v>0</v>
      </c>
      <c r="L193" s="23">
        <v>34</v>
      </c>
      <c r="M193" s="23" t="b">
        <v>1</v>
      </c>
      <c r="N193" s="23" t="s">
        <v>8269</v>
      </c>
      <c r="O193" s="30">
        <v>101</v>
      </c>
      <c r="P193" s="23">
        <v>99.5</v>
      </c>
      <c r="Q193" s="31" t="s">
        <v>8323</v>
      </c>
      <c r="R193" s="23" t="s">
        <v>8326</v>
      </c>
      <c r="S193" s="32">
        <v>42627</v>
      </c>
      <c r="T193" s="32">
        <v>42648</v>
      </c>
    </row>
    <row r="194" spans="1:20" ht="192" x14ac:dyDescent="0.2">
      <c r="A194" s="23">
        <v>3526</v>
      </c>
      <c r="B194" s="26" t="s">
        <v>3525</v>
      </c>
      <c r="C194" s="26" t="s">
        <v>7636</v>
      </c>
      <c r="D194" s="27">
        <v>3300</v>
      </c>
      <c r="E194" s="28">
        <v>3366</v>
      </c>
      <c r="F194" s="29" t="s">
        <v>8218</v>
      </c>
      <c r="G194" s="23" t="s">
        <v>8223</v>
      </c>
      <c r="H194" s="23" t="s">
        <v>8245</v>
      </c>
      <c r="I194" s="23">
        <v>1461823140</v>
      </c>
      <c r="J194" s="23">
        <v>1459411371</v>
      </c>
      <c r="K194" s="23" t="b">
        <v>0</v>
      </c>
      <c r="L194" s="23">
        <v>34</v>
      </c>
      <c r="M194" s="23" t="b">
        <v>1</v>
      </c>
      <c r="N194" s="23" t="s">
        <v>8269</v>
      </c>
      <c r="O194" s="30">
        <v>112</v>
      </c>
      <c r="P194" s="23">
        <v>99</v>
      </c>
      <c r="Q194" s="31" t="s">
        <v>8323</v>
      </c>
      <c r="R194" s="23" t="s">
        <v>8326</v>
      </c>
      <c r="S194" s="32">
        <v>42460</v>
      </c>
      <c r="T194" s="32">
        <v>42488</v>
      </c>
    </row>
    <row r="195" spans="1:20" ht="192" x14ac:dyDescent="0.2">
      <c r="A195" s="23">
        <v>3322</v>
      </c>
      <c r="B195" s="26" t="s">
        <v>3322</v>
      </c>
      <c r="C195" s="26" t="s">
        <v>7432</v>
      </c>
      <c r="D195" s="27">
        <v>3300</v>
      </c>
      <c r="E195" s="28">
        <v>3350</v>
      </c>
      <c r="F195" s="29" t="s">
        <v>8218</v>
      </c>
      <c r="G195" s="23" t="s">
        <v>8223</v>
      </c>
      <c r="H195" s="23" t="s">
        <v>8245</v>
      </c>
      <c r="I195" s="23">
        <v>1466567700</v>
      </c>
      <c r="J195" s="23">
        <v>1464653696</v>
      </c>
      <c r="K195" s="23" t="b">
        <v>0</v>
      </c>
      <c r="L195" s="23">
        <v>23</v>
      </c>
      <c r="M195" s="23" t="b">
        <v>1</v>
      </c>
      <c r="N195" s="23" t="s">
        <v>8269</v>
      </c>
      <c r="O195" s="30">
        <v>100</v>
      </c>
      <c r="P195" s="23">
        <v>145.65</v>
      </c>
      <c r="Q195" s="31" t="s">
        <v>8323</v>
      </c>
      <c r="R195" s="23" t="s">
        <v>8326</v>
      </c>
      <c r="S195" s="32">
        <v>42521</v>
      </c>
      <c r="T195" s="32">
        <v>42543</v>
      </c>
    </row>
    <row r="196" spans="1:20" ht="208" x14ac:dyDescent="0.2">
      <c r="A196" s="23">
        <v>3661</v>
      </c>
      <c r="B196" s="26" t="s">
        <v>3658</v>
      </c>
      <c r="C196" s="26" t="s">
        <v>7771</v>
      </c>
      <c r="D196" s="27">
        <v>3000</v>
      </c>
      <c r="E196" s="28">
        <v>3330</v>
      </c>
      <c r="F196" s="29" t="s">
        <v>8218</v>
      </c>
      <c r="G196" s="23" t="s">
        <v>8223</v>
      </c>
      <c r="H196" s="23" t="s">
        <v>8245</v>
      </c>
      <c r="I196" s="23">
        <v>1460260800</v>
      </c>
      <c r="J196" s="23">
        <v>1458336672</v>
      </c>
      <c r="K196" s="23" t="b">
        <v>0</v>
      </c>
      <c r="L196" s="23">
        <v>36</v>
      </c>
      <c r="M196" s="23" t="b">
        <v>1</v>
      </c>
      <c r="N196" s="23" t="s">
        <v>8269</v>
      </c>
      <c r="O196" s="30">
        <v>111</v>
      </c>
      <c r="P196" s="23">
        <v>92.5</v>
      </c>
      <c r="Q196" s="31" t="s">
        <v>8323</v>
      </c>
      <c r="R196" s="23" t="s">
        <v>8326</v>
      </c>
      <c r="S196" s="32">
        <v>42447</v>
      </c>
      <c r="T196" s="32">
        <v>42470</v>
      </c>
    </row>
    <row r="197" spans="1:20" ht="144" x14ac:dyDescent="0.2">
      <c r="A197" s="23">
        <v>2831</v>
      </c>
      <c r="B197" s="26" t="s">
        <v>2831</v>
      </c>
      <c r="C197" s="26" t="s">
        <v>6941</v>
      </c>
      <c r="D197" s="27">
        <v>3000</v>
      </c>
      <c r="E197" s="28">
        <v>3320</v>
      </c>
      <c r="F197" s="29" t="s">
        <v>8218</v>
      </c>
      <c r="G197" s="23" t="s">
        <v>8223</v>
      </c>
      <c r="H197" s="23" t="s">
        <v>8245</v>
      </c>
      <c r="I197" s="23">
        <v>1437076070</v>
      </c>
      <c r="J197" s="23">
        <v>1434484070</v>
      </c>
      <c r="K197" s="23" t="b">
        <v>0</v>
      </c>
      <c r="L197" s="23">
        <v>52</v>
      </c>
      <c r="M197" s="23" t="b">
        <v>1</v>
      </c>
      <c r="N197" s="23" t="s">
        <v>8269</v>
      </c>
      <c r="O197" s="30">
        <v>33</v>
      </c>
      <c r="P197" s="23">
        <v>63.85</v>
      </c>
      <c r="Q197" s="31" t="s">
        <v>8323</v>
      </c>
      <c r="R197" s="23" t="s">
        <v>8326</v>
      </c>
      <c r="S197" s="32">
        <v>42171</v>
      </c>
      <c r="T197" s="32">
        <v>42201</v>
      </c>
    </row>
    <row r="198" spans="1:20" ht="176" x14ac:dyDescent="0.2">
      <c r="A198" s="23">
        <v>3593</v>
      </c>
      <c r="B198" s="26" t="s">
        <v>3592</v>
      </c>
      <c r="C198" s="26" t="s">
        <v>7703</v>
      </c>
      <c r="D198" s="27">
        <v>3000</v>
      </c>
      <c r="E198" s="28">
        <v>3319</v>
      </c>
      <c r="F198" s="29" t="s">
        <v>8218</v>
      </c>
      <c r="G198" s="23" t="s">
        <v>8223</v>
      </c>
      <c r="H198" s="23" t="s">
        <v>8245</v>
      </c>
      <c r="I198" s="23">
        <v>1420489560</v>
      </c>
      <c r="J198" s="23">
        <v>1417469639</v>
      </c>
      <c r="K198" s="23" t="b">
        <v>0</v>
      </c>
      <c r="L198" s="23">
        <v>43</v>
      </c>
      <c r="M198" s="23" t="b">
        <v>1</v>
      </c>
      <c r="N198" s="23" t="s">
        <v>8269</v>
      </c>
      <c r="O198" s="30">
        <v>111</v>
      </c>
      <c r="P198" s="23">
        <v>77.19</v>
      </c>
      <c r="Q198" s="31" t="s">
        <v>8323</v>
      </c>
      <c r="R198" s="23" t="s">
        <v>8326</v>
      </c>
      <c r="S198" s="32">
        <v>41974</v>
      </c>
      <c r="T198" s="32">
        <v>42009</v>
      </c>
    </row>
    <row r="199" spans="1:20" ht="208" x14ac:dyDescent="0.2">
      <c r="A199" s="23">
        <v>3261</v>
      </c>
      <c r="B199" s="26" t="s">
        <v>3261</v>
      </c>
      <c r="C199" s="26" t="s">
        <v>7371</v>
      </c>
      <c r="D199" s="27">
        <v>3300</v>
      </c>
      <c r="E199" s="28">
        <v>3315</v>
      </c>
      <c r="F199" s="29" t="s">
        <v>8218</v>
      </c>
      <c r="G199" s="23" t="s">
        <v>8223</v>
      </c>
      <c r="H199" s="23" t="s">
        <v>8245</v>
      </c>
      <c r="I199" s="23">
        <v>1437067476</v>
      </c>
      <c r="J199" s="23">
        <v>1434475476</v>
      </c>
      <c r="K199" s="23" t="b">
        <v>1</v>
      </c>
      <c r="L199" s="23">
        <v>49</v>
      </c>
      <c r="M199" s="23" t="b">
        <v>1</v>
      </c>
      <c r="N199" s="23" t="s">
        <v>8269</v>
      </c>
      <c r="O199" s="30">
        <v>118</v>
      </c>
      <c r="P199" s="23">
        <v>67.650000000000006</v>
      </c>
      <c r="Q199" s="31" t="s">
        <v>8323</v>
      </c>
      <c r="R199" s="23" t="s">
        <v>8326</v>
      </c>
      <c r="S199" s="32">
        <v>42171</v>
      </c>
      <c r="T199" s="32">
        <v>42201</v>
      </c>
    </row>
    <row r="200" spans="1:20" ht="208" x14ac:dyDescent="0.2">
      <c r="A200" s="23">
        <v>3513</v>
      </c>
      <c r="B200" s="26" t="s">
        <v>3512</v>
      </c>
      <c r="C200" s="26" t="s">
        <v>7623</v>
      </c>
      <c r="D200" s="27">
        <v>2800</v>
      </c>
      <c r="E200" s="28">
        <v>3315</v>
      </c>
      <c r="F200" s="29" t="s">
        <v>8218</v>
      </c>
      <c r="G200" s="23" t="s">
        <v>8223</v>
      </c>
      <c r="H200" s="23" t="s">
        <v>8245</v>
      </c>
      <c r="I200" s="23">
        <v>1401857940</v>
      </c>
      <c r="J200" s="23">
        <v>1400725112</v>
      </c>
      <c r="K200" s="23" t="b">
        <v>0</v>
      </c>
      <c r="L200" s="23">
        <v>44</v>
      </c>
      <c r="M200" s="23" t="b">
        <v>1</v>
      </c>
      <c r="N200" s="23" t="s">
        <v>8269</v>
      </c>
      <c r="O200" s="30">
        <v>661</v>
      </c>
      <c r="P200" s="23">
        <v>75.34</v>
      </c>
      <c r="Q200" s="31" t="s">
        <v>8323</v>
      </c>
      <c r="R200" s="23" t="s">
        <v>8326</v>
      </c>
      <c r="S200" s="32">
        <v>41781</v>
      </c>
      <c r="T200" s="32">
        <v>41794</v>
      </c>
    </row>
    <row r="201" spans="1:20" ht="224" x14ac:dyDescent="0.2">
      <c r="A201" s="23">
        <v>3621</v>
      </c>
      <c r="B201" s="26" t="s">
        <v>3619</v>
      </c>
      <c r="C201" s="26" t="s">
        <v>7731</v>
      </c>
      <c r="D201" s="27">
        <v>3000</v>
      </c>
      <c r="E201" s="28">
        <v>3292</v>
      </c>
      <c r="F201" s="29" t="s">
        <v>8218</v>
      </c>
      <c r="G201" s="23" t="s">
        <v>8223</v>
      </c>
      <c r="H201" s="23" t="s">
        <v>8245</v>
      </c>
      <c r="I201" s="23">
        <v>1475269200</v>
      </c>
      <c r="J201" s="23">
        <v>1473200844</v>
      </c>
      <c r="K201" s="23" t="b">
        <v>0</v>
      </c>
      <c r="L201" s="23">
        <v>70</v>
      </c>
      <c r="M201" s="23" t="b">
        <v>1</v>
      </c>
      <c r="N201" s="23" t="s">
        <v>8269</v>
      </c>
      <c r="O201" s="30">
        <v>110</v>
      </c>
      <c r="P201" s="23">
        <v>47.03</v>
      </c>
      <c r="Q201" s="31" t="s">
        <v>8323</v>
      </c>
      <c r="R201" s="23" t="s">
        <v>8326</v>
      </c>
      <c r="S201" s="32">
        <v>42619</v>
      </c>
      <c r="T201" s="32">
        <v>42643</v>
      </c>
    </row>
    <row r="202" spans="1:20" ht="160" x14ac:dyDescent="0.2">
      <c r="A202" s="23">
        <v>2980</v>
      </c>
      <c r="B202" s="26" t="s">
        <v>2980</v>
      </c>
      <c r="C202" s="26" t="s">
        <v>7090</v>
      </c>
      <c r="D202" s="27">
        <v>3000</v>
      </c>
      <c r="E202" s="28">
        <v>3275</v>
      </c>
      <c r="F202" s="29" t="s">
        <v>8218</v>
      </c>
      <c r="G202" s="23" t="s">
        <v>8223</v>
      </c>
      <c r="H202" s="23" t="s">
        <v>8245</v>
      </c>
      <c r="I202" s="23">
        <v>1440381600</v>
      </c>
      <c r="J202" s="23">
        <v>1438639130</v>
      </c>
      <c r="K202" s="23" t="b">
        <v>0</v>
      </c>
      <c r="L202" s="23">
        <v>24</v>
      </c>
      <c r="M202" s="23" t="b">
        <v>1</v>
      </c>
      <c r="N202" s="23" t="s">
        <v>8269</v>
      </c>
      <c r="O202" s="30">
        <v>109</v>
      </c>
      <c r="P202" s="23">
        <v>136.46</v>
      </c>
      <c r="Q202" s="31" t="s">
        <v>8323</v>
      </c>
      <c r="R202" s="23" t="s">
        <v>8326</v>
      </c>
      <c r="S202" s="32">
        <v>42219</v>
      </c>
      <c r="T202" s="32">
        <v>42240</v>
      </c>
    </row>
    <row r="203" spans="1:20" ht="176" x14ac:dyDescent="0.2">
      <c r="A203" s="23">
        <v>3410</v>
      </c>
      <c r="B203" s="26" t="s">
        <v>3409</v>
      </c>
      <c r="C203" s="26" t="s">
        <v>7520</v>
      </c>
      <c r="D203" s="27">
        <v>3000</v>
      </c>
      <c r="E203" s="28">
        <v>3255</v>
      </c>
      <c r="F203" s="29" t="s">
        <v>8218</v>
      </c>
      <c r="G203" s="23" t="s">
        <v>8223</v>
      </c>
      <c r="H203" s="23" t="s">
        <v>8245</v>
      </c>
      <c r="I203" s="23">
        <v>1465196400</v>
      </c>
      <c r="J203" s="23">
        <v>1462841990</v>
      </c>
      <c r="K203" s="23" t="b">
        <v>0</v>
      </c>
      <c r="L203" s="23">
        <v>40</v>
      </c>
      <c r="M203" s="23" t="b">
        <v>1</v>
      </c>
      <c r="N203" s="23" t="s">
        <v>8269</v>
      </c>
      <c r="O203" s="30">
        <v>109</v>
      </c>
      <c r="P203" s="23">
        <v>81.38</v>
      </c>
      <c r="Q203" s="31" t="s">
        <v>8323</v>
      </c>
      <c r="R203" s="23" t="s">
        <v>8326</v>
      </c>
      <c r="S203" s="32">
        <v>42500</v>
      </c>
      <c r="T203" s="32">
        <v>42527</v>
      </c>
    </row>
    <row r="204" spans="1:20" ht="192" x14ac:dyDescent="0.2">
      <c r="A204" s="23">
        <v>3583</v>
      </c>
      <c r="B204" s="26" t="s">
        <v>3582</v>
      </c>
      <c r="C204" s="26" t="s">
        <v>7693</v>
      </c>
      <c r="D204" s="27">
        <v>3000</v>
      </c>
      <c r="E204" s="28">
        <v>3255</v>
      </c>
      <c r="F204" s="29" t="s">
        <v>8218</v>
      </c>
      <c r="G204" s="23" t="s">
        <v>8223</v>
      </c>
      <c r="H204" s="23" t="s">
        <v>8245</v>
      </c>
      <c r="I204" s="23">
        <v>1460970805</v>
      </c>
      <c r="J204" s="23">
        <v>1455790405</v>
      </c>
      <c r="K204" s="23" t="b">
        <v>0</v>
      </c>
      <c r="L204" s="23">
        <v>24</v>
      </c>
      <c r="M204" s="23" t="b">
        <v>1</v>
      </c>
      <c r="N204" s="23" t="s">
        <v>8269</v>
      </c>
      <c r="O204" s="30">
        <v>108</v>
      </c>
      <c r="P204" s="23">
        <v>135.63</v>
      </c>
      <c r="Q204" s="31" t="s">
        <v>8323</v>
      </c>
      <c r="R204" s="23" t="s">
        <v>8326</v>
      </c>
      <c r="S204" s="32">
        <v>42418</v>
      </c>
      <c r="T204" s="32">
        <v>42478</v>
      </c>
    </row>
    <row r="205" spans="1:20" ht="208" x14ac:dyDescent="0.2">
      <c r="A205" s="23">
        <v>2971</v>
      </c>
      <c r="B205" s="26" t="s">
        <v>2971</v>
      </c>
      <c r="C205" s="26" t="s">
        <v>7081</v>
      </c>
      <c r="D205" s="27">
        <v>3200</v>
      </c>
      <c r="E205" s="28">
        <v>3205</v>
      </c>
      <c r="F205" s="29" t="s">
        <v>8218</v>
      </c>
      <c r="G205" s="23" t="s">
        <v>8223</v>
      </c>
      <c r="H205" s="23" t="s">
        <v>8245</v>
      </c>
      <c r="I205" s="23">
        <v>1409500078</v>
      </c>
      <c r="J205" s="23">
        <v>1406908078</v>
      </c>
      <c r="K205" s="23" t="b">
        <v>0</v>
      </c>
      <c r="L205" s="23">
        <v>43</v>
      </c>
      <c r="M205" s="23" t="b">
        <v>1</v>
      </c>
      <c r="N205" s="23" t="s">
        <v>8269</v>
      </c>
      <c r="O205" s="30">
        <v>107</v>
      </c>
      <c r="P205" s="23">
        <v>74.53</v>
      </c>
      <c r="Q205" s="31" t="s">
        <v>8323</v>
      </c>
      <c r="R205" s="23" t="s">
        <v>8326</v>
      </c>
      <c r="S205" s="32">
        <v>41852</v>
      </c>
      <c r="T205" s="32">
        <v>41882</v>
      </c>
    </row>
    <row r="206" spans="1:20" ht="208" x14ac:dyDescent="0.2">
      <c r="A206" s="23">
        <v>3509</v>
      </c>
      <c r="B206" s="26" t="s">
        <v>3508</v>
      </c>
      <c r="C206" s="26" t="s">
        <v>7619</v>
      </c>
      <c r="D206" s="27">
        <v>3000</v>
      </c>
      <c r="E206" s="28">
        <v>3190</v>
      </c>
      <c r="F206" s="29" t="s">
        <v>8218</v>
      </c>
      <c r="G206" s="23" t="s">
        <v>8223</v>
      </c>
      <c r="H206" s="23" t="s">
        <v>8245</v>
      </c>
      <c r="I206" s="23">
        <v>1416545700</v>
      </c>
      <c r="J206" s="23">
        <v>1415392666</v>
      </c>
      <c r="K206" s="23" t="b">
        <v>0</v>
      </c>
      <c r="L206" s="23">
        <v>33</v>
      </c>
      <c r="M206" s="23" t="b">
        <v>1</v>
      </c>
      <c r="N206" s="23" t="s">
        <v>8269</v>
      </c>
      <c r="O206" s="30">
        <v>206</v>
      </c>
      <c r="P206" s="23">
        <v>96.67</v>
      </c>
      <c r="Q206" s="31" t="s">
        <v>8323</v>
      </c>
      <c r="R206" s="23" t="s">
        <v>8326</v>
      </c>
      <c r="S206" s="32">
        <v>41950</v>
      </c>
      <c r="T206" s="32">
        <v>41964</v>
      </c>
    </row>
    <row r="207" spans="1:20" ht="240" x14ac:dyDescent="0.2">
      <c r="A207" s="23">
        <v>3469</v>
      </c>
      <c r="B207" s="26" t="s">
        <v>3468</v>
      </c>
      <c r="C207" s="26" t="s">
        <v>7579</v>
      </c>
      <c r="D207" s="27">
        <v>2800</v>
      </c>
      <c r="E207" s="28">
        <v>3175</v>
      </c>
      <c r="F207" s="29" t="s">
        <v>8218</v>
      </c>
      <c r="G207" s="23" t="s">
        <v>8223</v>
      </c>
      <c r="H207" s="23" t="s">
        <v>8245</v>
      </c>
      <c r="I207" s="23">
        <v>1461857045</v>
      </c>
      <c r="J207" s="23">
        <v>1459265045</v>
      </c>
      <c r="K207" s="23" t="b">
        <v>0</v>
      </c>
      <c r="L207" s="23">
        <v>63</v>
      </c>
      <c r="M207" s="23" t="b">
        <v>1</v>
      </c>
      <c r="N207" s="23" t="s">
        <v>8269</v>
      </c>
      <c r="O207" s="30">
        <v>21</v>
      </c>
      <c r="P207" s="23">
        <v>50.4</v>
      </c>
      <c r="Q207" s="31" t="s">
        <v>8323</v>
      </c>
      <c r="R207" s="23" t="s">
        <v>8326</v>
      </c>
      <c r="S207" s="32">
        <v>42458</v>
      </c>
      <c r="T207" s="32">
        <v>42488</v>
      </c>
    </row>
    <row r="208" spans="1:20" ht="192" x14ac:dyDescent="0.2">
      <c r="A208" s="23">
        <v>2790</v>
      </c>
      <c r="B208" s="26" t="s">
        <v>2790</v>
      </c>
      <c r="C208" s="26" t="s">
        <v>6900</v>
      </c>
      <c r="D208" s="27">
        <v>3000</v>
      </c>
      <c r="E208" s="28">
        <v>3160</v>
      </c>
      <c r="F208" s="29" t="s">
        <v>8218</v>
      </c>
      <c r="G208" s="23" t="s">
        <v>8223</v>
      </c>
      <c r="H208" s="23" t="s">
        <v>8245</v>
      </c>
      <c r="I208" s="23">
        <v>1423693903</v>
      </c>
      <c r="J208" s="23">
        <v>1421101903</v>
      </c>
      <c r="K208" s="23" t="b">
        <v>0</v>
      </c>
      <c r="L208" s="23">
        <v>66</v>
      </c>
      <c r="M208" s="23" t="b">
        <v>1</v>
      </c>
      <c r="N208" s="23" t="s">
        <v>8269</v>
      </c>
      <c r="O208" s="30">
        <v>158</v>
      </c>
      <c r="P208" s="23">
        <v>47.88</v>
      </c>
      <c r="Q208" s="31" t="s">
        <v>8323</v>
      </c>
      <c r="R208" s="23" t="s">
        <v>8326</v>
      </c>
      <c r="S208" s="32">
        <v>42016</v>
      </c>
      <c r="T208" s="32">
        <v>42046</v>
      </c>
    </row>
    <row r="209" spans="1:20" ht="256" x14ac:dyDescent="0.2">
      <c r="A209" s="23">
        <v>3624</v>
      </c>
      <c r="B209" s="26" t="s">
        <v>3622</v>
      </c>
      <c r="C209" s="26" t="s">
        <v>7734</v>
      </c>
      <c r="D209" s="27">
        <v>3000</v>
      </c>
      <c r="E209" s="28">
        <v>3148</v>
      </c>
      <c r="F209" s="29" t="s">
        <v>8218</v>
      </c>
      <c r="G209" s="23" t="s">
        <v>8223</v>
      </c>
      <c r="H209" s="23" t="s">
        <v>8245</v>
      </c>
      <c r="I209" s="23">
        <v>1471977290</v>
      </c>
      <c r="J209" s="23">
        <v>1466793290</v>
      </c>
      <c r="K209" s="23" t="b">
        <v>0</v>
      </c>
      <c r="L209" s="23">
        <v>39</v>
      </c>
      <c r="M209" s="23" t="b">
        <v>1</v>
      </c>
      <c r="N209" s="23" t="s">
        <v>8269</v>
      </c>
      <c r="O209" s="30">
        <v>112</v>
      </c>
      <c r="P209" s="23">
        <v>80.72</v>
      </c>
      <c r="Q209" s="31" t="s">
        <v>8323</v>
      </c>
      <c r="R209" s="23" t="s">
        <v>8326</v>
      </c>
      <c r="S209" s="32">
        <v>42545</v>
      </c>
      <c r="T209" s="32">
        <v>42605</v>
      </c>
    </row>
    <row r="210" spans="1:20" ht="192" x14ac:dyDescent="0.2">
      <c r="A210" s="23">
        <v>3380</v>
      </c>
      <c r="B210" s="26" t="s">
        <v>3379</v>
      </c>
      <c r="C210" s="26" t="s">
        <v>7490</v>
      </c>
      <c r="D210" s="27">
        <v>3000</v>
      </c>
      <c r="E210" s="28">
        <v>3133</v>
      </c>
      <c r="F210" s="29" t="s">
        <v>8218</v>
      </c>
      <c r="G210" s="23" t="s">
        <v>8223</v>
      </c>
      <c r="H210" s="23" t="s">
        <v>8245</v>
      </c>
      <c r="I210" s="23">
        <v>1417305178</v>
      </c>
      <c r="J210" s="23">
        <v>1414277578</v>
      </c>
      <c r="K210" s="23" t="b">
        <v>0</v>
      </c>
      <c r="L210" s="23">
        <v>28</v>
      </c>
      <c r="M210" s="23" t="b">
        <v>1</v>
      </c>
      <c r="N210" s="23" t="s">
        <v>8269</v>
      </c>
      <c r="O210" s="30">
        <v>104</v>
      </c>
      <c r="P210" s="23">
        <v>111.89</v>
      </c>
      <c r="Q210" s="31" t="s">
        <v>8323</v>
      </c>
      <c r="R210" s="23" t="s">
        <v>8326</v>
      </c>
      <c r="S210" s="32">
        <v>41937</v>
      </c>
      <c r="T210" s="32">
        <v>41972</v>
      </c>
    </row>
    <row r="211" spans="1:20" ht="144" x14ac:dyDescent="0.2">
      <c r="A211" s="23">
        <v>3222</v>
      </c>
      <c r="B211" s="26" t="s">
        <v>3222</v>
      </c>
      <c r="C211" s="26" t="s">
        <v>7332</v>
      </c>
      <c r="D211" s="27">
        <v>2500</v>
      </c>
      <c r="E211" s="28">
        <v>3120</v>
      </c>
      <c r="F211" s="29" t="s">
        <v>8218</v>
      </c>
      <c r="G211" s="23" t="s">
        <v>8223</v>
      </c>
      <c r="H211" s="23" t="s">
        <v>8245</v>
      </c>
      <c r="I211" s="23">
        <v>1445722140</v>
      </c>
      <c r="J211" s="23">
        <v>1443016697</v>
      </c>
      <c r="K211" s="23" t="b">
        <v>1</v>
      </c>
      <c r="L211" s="23">
        <v>84</v>
      </c>
      <c r="M211" s="23" t="b">
        <v>1</v>
      </c>
      <c r="N211" s="23" t="s">
        <v>8269</v>
      </c>
      <c r="O211" s="30">
        <v>125</v>
      </c>
      <c r="P211" s="23">
        <v>37.14</v>
      </c>
      <c r="Q211" s="31" t="s">
        <v>8323</v>
      </c>
      <c r="R211" s="23" t="s">
        <v>8326</v>
      </c>
      <c r="S211" s="32">
        <v>42270</v>
      </c>
      <c r="T211" s="32">
        <v>42301</v>
      </c>
    </row>
    <row r="212" spans="1:20" ht="192" x14ac:dyDescent="0.2">
      <c r="A212" s="23">
        <v>3168</v>
      </c>
      <c r="B212" s="26" t="s">
        <v>3168</v>
      </c>
      <c r="C212" s="26" t="s">
        <v>7278</v>
      </c>
      <c r="D212" s="27">
        <v>2500</v>
      </c>
      <c r="E212" s="28">
        <v>3105</v>
      </c>
      <c r="F212" s="29" t="s">
        <v>8218</v>
      </c>
      <c r="G212" s="23" t="s">
        <v>8223</v>
      </c>
      <c r="H212" s="23" t="s">
        <v>8245</v>
      </c>
      <c r="I212" s="23">
        <v>1402696800</v>
      </c>
      <c r="J212" s="23">
        <v>1399948353</v>
      </c>
      <c r="K212" s="23" t="b">
        <v>1</v>
      </c>
      <c r="L212" s="23">
        <v>61</v>
      </c>
      <c r="M212" s="23" t="b">
        <v>1</v>
      </c>
      <c r="N212" s="23" t="s">
        <v>8269</v>
      </c>
      <c r="O212" s="30">
        <v>104</v>
      </c>
      <c r="P212" s="23">
        <v>50.9</v>
      </c>
      <c r="Q212" s="31" t="s">
        <v>8323</v>
      </c>
      <c r="R212" s="23" t="s">
        <v>8326</v>
      </c>
      <c r="S212" s="32">
        <v>41772</v>
      </c>
      <c r="T212" s="32">
        <v>41803</v>
      </c>
    </row>
    <row r="213" spans="1:20" ht="208" x14ac:dyDescent="0.2">
      <c r="A213" s="23">
        <v>3414</v>
      </c>
      <c r="B213" s="26" t="s">
        <v>3413</v>
      </c>
      <c r="C213" s="26" t="s">
        <v>7524</v>
      </c>
      <c r="D213" s="27">
        <v>3000</v>
      </c>
      <c r="E213" s="28">
        <v>3105</v>
      </c>
      <c r="F213" s="29" t="s">
        <v>8218</v>
      </c>
      <c r="G213" s="23" t="s">
        <v>8223</v>
      </c>
      <c r="H213" s="23" t="s">
        <v>8245</v>
      </c>
      <c r="I213" s="23">
        <v>1480579140</v>
      </c>
      <c r="J213" s="23">
        <v>1478030325</v>
      </c>
      <c r="K213" s="23" t="b">
        <v>0</v>
      </c>
      <c r="L213" s="23">
        <v>44</v>
      </c>
      <c r="M213" s="23" t="b">
        <v>1</v>
      </c>
      <c r="N213" s="23" t="s">
        <v>8269</v>
      </c>
      <c r="O213" s="30">
        <v>103</v>
      </c>
      <c r="P213" s="23">
        <v>70.569999999999993</v>
      </c>
      <c r="Q213" s="31" t="s">
        <v>8323</v>
      </c>
      <c r="R213" s="23" t="s">
        <v>8326</v>
      </c>
      <c r="S213" s="32">
        <v>42675</v>
      </c>
      <c r="T213" s="32">
        <v>42705</v>
      </c>
    </row>
    <row r="214" spans="1:20" ht="112" x14ac:dyDescent="0.2">
      <c r="A214" s="23">
        <v>3595</v>
      </c>
      <c r="B214" s="26" t="s">
        <v>3594</v>
      </c>
      <c r="C214" s="26" t="s">
        <v>7705</v>
      </c>
      <c r="D214" s="27">
        <v>2600</v>
      </c>
      <c r="E214" s="28">
        <v>3081</v>
      </c>
      <c r="F214" s="29" t="s">
        <v>8218</v>
      </c>
      <c r="G214" s="23" t="s">
        <v>8223</v>
      </c>
      <c r="H214" s="23" t="s">
        <v>8245</v>
      </c>
      <c r="I214" s="23">
        <v>1426229940</v>
      </c>
      <c r="J214" s="23">
        <v>1423959123</v>
      </c>
      <c r="K214" s="23" t="b">
        <v>0</v>
      </c>
      <c r="L214" s="23">
        <v>62</v>
      </c>
      <c r="M214" s="23" t="b">
        <v>1</v>
      </c>
      <c r="N214" s="23" t="s">
        <v>8269</v>
      </c>
      <c r="O214" s="30">
        <v>103</v>
      </c>
      <c r="P214" s="23">
        <v>49.69</v>
      </c>
      <c r="Q214" s="31" t="s">
        <v>8323</v>
      </c>
      <c r="R214" s="23" t="s">
        <v>8326</v>
      </c>
      <c r="S214" s="32">
        <v>42050</v>
      </c>
      <c r="T214" s="32">
        <v>42076</v>
      </c>
    </row>
    <row r="215" spans="1:20" ht="192" x14ac:dyDescent="0.2">
      <c r="A215" s="23">
        <v>3515</v>
      </c>
      <c r="B215" s="26" t="s">
        <v>3514</v>
      </c>
      <c r="C215" s="26" t="s">
        <v>7625</v>
      </c>
      <c r="D215" s="27">
        <v>3000</v>
      </c>
      <c r="E215" s="28">
        <v>3080</v>
      </c>
      <c r="F215" s="29" t="s">
        <v>8218</v>
      </c>
      <c r="G215" s="23" t="s">
        <v>8223</v>
      </c>
      <c r="H215" s="23" t="s">
        <v>8245</v>
      </c>
      <c r="I215" s="23">
        <v>1433097171</v>
      </c>
      <c r="J215" s="23">
        <v>1430505171</v>
      </c>
      <c r="K215" s="23" t="b">
        <v>0</v>
      </c>
      <c r="L215" s="23">
        <v>46</v>
      </c>
      <c r="M215" s="23" t="b">
        <v>1</v>
      </c>
      <c r="N215" s="23" t="s">
        <v>8269</v>
      </c>
      <c r="O215" s="30">
        <v>103</v>
      </c>
      <c r="P215" s="23">
        <v>66.959999999999994</v>
      </c>
      <c r="Q215" s="31" t="s">
        <v>8323</v>
      </c>
      <c r="R215" s="23" t="s">
        <v>8326</v>
      </c>
      <c r="S215" s="32">
        <v>42125</v>
      </c>
      <c r="T215" s="32">
        <v>42155</v>
      </c>
    </row>
    <row r="216" spans="1:20" ht="176" x14ac:dyDescent="0.2">
      <c r="A216" s="23">
        <v>3659</v>
      </c>
      <c r="B216" s="26" t="s">
        <v>3656</v>
      </c>
      <c r="C216" s="26" t="s">
        <v>7769</v>
      </c>
      <c r="D216" s="27">
        <v>3000</v>
      </c>
      <c r="E216" s="28">
        <v>3061</v>
      </c>
      <c r="F216" s="29" t="s">
        <v>8218</v>
      </c>
      <c r="G216" s="23" t="s">
        <v>8223</v>
      </c>
      <c r="H216" s="23" t="s">
        <v>8245</v>
      </c>
      <c r="I216" s="23">
        <v>1426775940</v>
      </c>
      <c r="J216" s="23">
        <v>1424414350</v>
      </c>
      <c r="K216" s="23" t="b">
        <v>0</v>
      </c>
      <c r="L216" s="23">
        <v>13</v>
      </c>
      <c r="M216" s="23" t="b">
        <v>1</v>
      </c>
      <c r="N216" s="23" t="s">
        <v>8269</v>
      </c>
      <c r="O216" s="30">
        <v>122</v>
      </c>
      <c r="P216" s="23">
        <v>235.46</v>
      </c>
      <c r="Q216" s="31" t="s">
        <v>8323</v>
      </c>
      <c r="R216" s="23" t="s">
        <v>8326</v>
      </c>
      <c r="S216" s="32">
        <v>42055</v>
      </c>
      <c r="T216" s="32">
        <v>42082</v>
      </c>
    </row>
    <row r="217" spans="1:20" ht="160" x14ac:dyDescent="0.2">
      <c r="A217" s="23">
        <v>3354</v>
      </c>
      <c r="B217" s="26" t="s">
        <v>3353</v>
      </c>
      <c r="C217" s="26" t="s">
        <v>7464</v>
      </c>
      <c r="D217" s="27">
        <v>3000</v>
      </c>
      <c r="E217" s="28">
        <v>3058</v>
      </c>
      <c r="F217" s="29" t="s">
        <v>8218</v>
      </c>
      <c r="G217" s="23" t="s">
        <v>8223</v>
      </c>
      <c r="H217" s="23" t="s">
        <v>8245</v>
      </c>
      <c r="I217" s="23">
        <v>1446091260</v>
      </c>
      <c r="J217" s="23">
        <v>1443029206</v>
      </c>
      <c r="K217" s="23" t="b">
        <v>0</v>
      </c>
      <c r="L217" s="23">
        <v>55</v>
      </c>
      <c r="M217" s="23" t="b">
        <v>1</v>
      </c>
      <c r="N217" s="23" t="s">
        <v>8269</v>
      </c>
      <c r="O217" s="30">
        <v>109</v>
      </c>
      <c r="P217" s="23">
        <v>55.6</v>
      </c>
      <c r="Q217" s="31" t="s">
        <v>8323</v>
      </c>
      <c r="R217" s="23" t="s">
        <v>8326</v>
      </c>
      <c r="S217" s="32">
        <v>42270</v>
      </c>
      <c r="T217" s="32">
        <v>42306</v>
      </c>
    </row>
    <row r="218" spans="1:20" ht="176" x14ac:dyDescent="0.2">
      <c r="A218" s="23">
        <v>3284</v>
      </c>
      <c r="B218" s="26" t="s">
        <v>3284</v>
      </c>
      <c r="C218" s="26" t="s">
        <v>7394</v>
      </c>
      <c r="D218" s="27">
        <v>3000</v>
      </c>
      <c r="E218" s="28">
        <v>3048</v>
      </c>
      <c r="F218" s="29" t="s">
        <v>8218</v>
      </c>
      <c r="G218" s="23" t="s">
        <v>8223</v>
      </c>
      <c r="H218" s="23" t="s">
        <v>8245</v>
      </c>
      <c r="I218" s="23">
        <v>1454047140</v>
      </c>
      <c r="J218" s="23">
        <v>1452546853</v>
      </c>
      <c r="K218" s="23" t="b">
        <v>0</v>
      </c>
      <c r="L218" s="23">
        <v>15</v>
      </c>
      <c r="M218" s="23" t="b">
        <v>1</v>
      </c>
      <c r="N218" s="23" t="s">
        <v>8269</v>
      </c>
      <c r="O218" s="30">
        <v>102</v>
      </c>
      <c r="P218" s="23">
        <v>203.2</v>
      </c>
      <c r="Q218" s="31" t="s">
        <v>8323</v>
      </c>
      <c r="R218" s="23" t="s">
        <v>8326</v>
      </c>
      <c r="S218" s="32">
        <v>42380</v>
      </c>
      <c r="T218" s="32">
        <v>42398</v>
      </c>
    </row>
    <row r="219" spans="1:20" ht="208" x14ac:dyDescent="0.2">
      <c r="A219" s="23">
        <v>3506</v>
      </c>
      <c r="B219" s="26" t="s">
        <v>3505</v>
      </c>
      <c r="C219" s="26" t="s">
        <v>7616</v>
      </c>
      <c r="D219" s="27">
        <v>3000</v>
      </c>
      <c r="E219" s="28">
        <v>3045</v>
      </c>
      <c r="F219" s="29" t="s">
        <v>8218</v>
      </c>
      <c r="G219" s="23" t="s">
        <v>8223</v>
      </c>
      <c r="H219" s="23" t="s">
        <v>8245</v>
      </c>
      <c r="I219" s="23">
        <v>1408815440</v>
      </c>
      <c r="J219" s="23">
        <v>1404927440</v>
      </c>
      <c r="K219" s="23" t="b">
        <v>0</v>
      </c>
      <c r="L219" s="23">
        <v>29</v>
      </c>
      <c r="M219" s="23" t="b">
        <v>1</v>
      </c>
      <c r="N219" s="23" t="s">
        <v>8269</v>
      </c>
      <c r="O219" s="30">
        <v>61</v>
      </c>
      <c r="P219" s="23">
        <v>105</v>
      </c>
      <c r="Q219" s="31" t="s">
        <v>8323</v>
      </c>
      <c r="R219" s="23" t="s">
        <v>8326</v>
      </c>
      <c r="S219" s="32">
        <v>41829</v>
      </c>
      <c r="T219" s="32">
        <v>41874</v>
      </c>
    </row>
    <row r="220" spans="1:20" ht="96" x14ac:dyDescent="0.2">
      <c r="A220" s="23">
        <v>2789</v>
      </c>
      <c r="B220" s="26" t="s">
        <v>2789</v>
      </c>
      <c r="C220" s="26" t="s">
        <v>6899</v>
      </c>
      <c r="D220" s="27">
        <v>3000</v>
      </c>
      <c r="E220" s="28">
        <v>3035</v>
      </c>
      <c r="F220" s="29" t="s">
        <v>8218</v>
      </c>
      <c r="G220" s="23" t="s">
        <v>8223</v>
      </c>
      <c r="H220" s="23" t="s">
        <v>8245</v>
      </c>
      <c r="I220" s="23">
        <v>1426132800</v>
      </c>
      <c r="J220" s="23">
        <v>1424477934</v>
      </c>
      <c r="K220" s="23" t="b">
        <v>0</v>
      </c>
      <c r="L220" s="23">
        <v>24</v>
      </c>
      <c r="M220" s="23" t="b">
        <v>1</v>
      </c>
      <c r="N220" s="23" t="s">
        <v>8269</v>
      </c>
      <c r="O220" s="30">
        <v>101</v>
      </c>
      <c r="P220" s="23">
        <v>126.46</v>
      </c>
      <c r="Q220" s="31" t="s">
        <v>8323</v>
      </c>
      <c r="R220" s="23" t="s">
        <v>8326</v>
      </c>
      <c r="S220" s="32">
        <v>42056</v>
      </c>
      <c r="T220" s="32">
        <v>42075</v>
      </c>
    </row>
    <row r="221" spans="1:20" ht="208" x14ac:dyDescent="0.2">
      <c r="A221" s="23">
        <v>3174</v>
      </c>
      <c r="B221" s="26" t="s">
        <v>3174</v>
      </c>
      <c r="C221" s="26" t="s">
        <v>7284</v>
      </c>
      <c r="D221" s="27">
        <v>3000</v>
      </c>
      <c r="E221" s="28">
        <v>3034</v>
      </c>
      <c r="F221" s="29" t="s">
        <v>8218</v>
      </c>
      <c r="G221" s="23" t="s">
        <v>8223</v>
      </c>
      <c r="H221" s="23" t="s">
        <v>8245</v>
      </c>
      <c r="I221" s="23">
        <v>1408999508</v>
      </c>
      <c r="J221" s="23">
        <v>1407789908</v>
      </c>
      <c r="K221" s="23" t="b">
        <v>1</v>
      </c>
      <c r="L221" s="23">
        <v>23</v>
      </c>
      <c r="M221" s="23" t="b">
        <v>1</v>
      </c>
      <c r="N221" s="23" t="s">
        <v>8269</v>
      </c>
      <c r="O221" s="30">
        <v>25</v>
      </c>
      <c r="P221" s="23">
        <v>131.91</v>
      </c>
      <c r="Q221" s="31" t="s">
        <v>8323</v>
      </c>
      <c r="R221" s="23" t="s">
        <v>8326</v>
      </c>
      <c r="S221" s="32">
        <v>41862</v>
      </c>
      <c r="T221" s="32">
        <v>41876</v>
      </c>
    </row>
    <row r="222" spans="1:20" ht="192" x14ac:dyDescent="0.2">
      <c r="A222" s="23">
        <v>3437</v>
      </c>
      <c r="B222" s="26" t="s">
        <v>3436</v>
      </c>
      <c r="C222" s="26" t="s">
        <v>7547</v>
      </c>
      <c r="D222" s="27">
        <v>3000</v>
      </c>
      <c r="E222" s="28">
        <v>3030</v>
      </c>
      <c r="F222" s="29" t="s">
        <v>8218</v>
      </c>
      <c r="G222" s="23" t="s">
        <v>8223</v>
      </c>
      <c r="H222" s="23" t="s">
        <v>8245</v>
      </c>
      <c r="I222" s="23">
        <v>1440003820</v>
      </c>
      <c r="J222" s="23">
        <v>1437411820</v>
      </c>
      <c r="K222" s="23" t="b">
        <v>0</v>
      </c>
      <c r="L222" s="23">
        <v>36</v>
      </c>
      <c r="M222" s="23" t="b">
        <v>1</v>
      </c>
      <c r="N222" s="23" t="s">
        <v>8269</v>
      </c>
      <c r="O222" s="30">
        <v>101</v>
      </c>
      <c r="P222" s="23">
        <v>84.17</v>
      </c>
      <c r="Q222" s="31" t="s">
        <v>8323</v>
      </c>
      <c r="R222" s="23" t="s">
        <v>8326</v>
      </c>
      <c r="S222" s="32">
        <v>42205</v>
      </c>
      <c r="T222" s="32">
        <v>42235</v>
      </c>
    </row>
    <row r="223" spans="1:20" ht="48" x14ac:dyDescent="0.2">
      <c r="A223" s="23">
        <v>3467</v>
      </c>
      <c r="B223" s="26" t="s">
        <v>3466</v>
      </c>
      <c r="C223" s="26" t="s">
        <v>7577</v>
      </c>
      <c r="D223" s="27">
        <v>3000</v>
      </c>
      <c r="E223" s="28">
        <v>3030</v>
      </c>
      <c r="F223" s="29" t="s">
        <v>8218</v>
      </c>
      <c r="G223" s="23" t="s">
        <v>8223</v>
      </c>
      <c r="H223" s="23" t="s">
        <v>8245</v>
      </c>
      <c r="I223" s="23">
        <v>1426864032</v>
      </c>
      <c r="J223" s="23">
        <v>1424275632</v>
      </c>
      <c r="K223" s="23" t="b">
        <v>0</v>
      </c>
      <c r="L223" s="23">
        <v>47</v>
      </c>
      <c r="M223" s="23" t="b">
        <v>1</v>
      </c>
      <c r="N223" s="23" t="s">
        <v>8269</v>
      </c>
      <c r="O223" s="30">
        <v>101</v>
      </c>
      <c r="P223" s="23">
        <v>64.47</v>
      </c>
      <c r="Q223" s="31" t="s">
        <v>8323</v>
      </c>
      <c r="R223" s="23" t="s">
        <v>8326</v>
      </c>
      <c r="S223" s="32">
        <v>42053</v>
      </c>
      <c r="T223" s="32">
        <v>42083</v>
      </c>
    </row>
    <row r="224" spans="1:20" ht="144" x14ac:dyDescent="0.2">
      <c r="A224" s="23">
        <v>2830</v>
      </c>
      <c r="B224" s="26" t="s">
        <v>2830</v>
      </c>
      <c r="C224" s="26" t="s">
        <v>6940</v>
      </c>
      <c r="D224" s="27">
        <v>3000</v>
      </c>
      <c r="E224" s="28">
        <v>3000</v>
      </c>
      <c r="F224" s="29" t="s">
        <v>8218</v>
      </c>
      <c r="G224" s="23" t="s">
        <v>8223</v>
      </c>
      <c r="H224" s="23" t="s">
        <v>8245</v>
      </c>
      <c r="I224" s="23">
        <v>1399867140</v>
      </c>
      <c r="J224" s="23">
        <v>1398802148</v>
      </c>
      <c r="K224" s="23" t="b">
        <v>0</v>
      </c>
      <c r="L224" s="23">
        <v>11</v>
      </c>
      <c r="M224" s="23" t="b">
        <v>1</v>
      </c>
      <c r="N224" s="23" t="s">
        <v>8269</v>
      </c>
      <c r="O224" s="30">
        <v>100</v>
      </c>
      <c r="P224" s="23">
        <v>272.73</v>
      </c>
      <c r="Q224" s="31" t="s">
        <v>8323</v>
      </c>
      <c r="R224" s="23" t="s">
        <v>8326</v>
      </c>
      <c r="S224" s="32">
        <v>41758</v>
      </c>
      <c r="T224" s="32">
        <v>41771</v>
      </c>
    </row>
    <row r="225" spans="1:20" ht="160" x14ac:dyDescent="0.2">
      <c r="A225" s="23">
        <v>3623</v>
      </c>
      <c r="B225" s="26" t="s">
        <v>3621</v>
      </c>
      <c r="C225" s="26" t="s">
        <v>7733</v>
      </c>
      <c r="D225" s="27">
        <v>2500</v>
      </c>
      <c r="E225" s="28">
        <v>3000</v>
      </c>
      <c r="F225" s="29" t="s">
        <v>8218</v>
      </c>
      <c r="G225" s="23" t="s">
        <v>8223</v>
      </c>
      <c r="H225" s="23" t="s">
        <v>8245</v>
      </c>
      <c r="I225" s="23">
        <v>1406358000</v>
      </c>
      <c r="J225" s="23">
        <v>1404841270</v>
      </c>
      <c r="K225" s="23" t="b">
        <v>0</v>
      </c>
      <c r="L225" s="23">
        <v>34</v>
      </c>
      <c r="M225" s="23" t="b">
        <v>1</v>
      </c>
      <c r="N225" s="23" t="s">
        <v>8269</v>
      </c>
      <c r="O225" s="30">
        <v>120</v>
      </c>
      <c r="P225" s="23">
        <v>88.24</v>
      </c>
      <c r="Q225" s="31" t="s">
        <v>8323</v>
      </c>
      <c r="R225" s="23" t="s">
        <v>8326</v>
      </c>
      <c r="S225" s="32">
        <v>41828</v>
      </c>
      <c r="T225" s="32">
        <v>41846</v>
      </c>
    </row>
    <row r="226" spans="1:20" ht="208" x14ac:dyDescent="0.2">
      <c r="A226" s="23">
        <v>3177</v>
      </c>
      <c r="B226" s="26" t="s">
        <v>3177</v>
      </c>
      <c r="C226" s="26" t="s">
        <v>7287</v>
      </c>
      <c r="D226" s="27">
        <v>2500</v>
      </c>
      <c r="E226" s="28">
        <v>2935</v>
      </c>
      <c r="F226" s="29" t="s">
        <v>8218</v>
      </c>
      <c r="G226" s="23" t="s">
        <v>8223</v>
      </c>
      <c r="H226" s="23" t="s">
        <v>8245</v>
      </c>
      <c r="I226" s="23">
        <v>1403366409</v>
      </c>
      <c r="J226" s="23">
        <v>1400774409</v>
      </c>
      <c r="K226" s="23" t="b">
        <v>1</v>
      </c>
      <c r="L226" s="23">
        <v>51</v>
      </c>
      <c r="M226" s="23" t="b">
        <v>1</v>
      </c>
      <c r="N226" s="23" t="s">
        <v>8269</v>
      </c>
      <c r="O226" s="30">
        <v>147</v>
      </c>
      <c r="P226" s="23">
        <v>57.55</v>
      </c>
      <c r="Q226" s="31" t="s">
        <v>8323</v>
      </c>
      <c r="R226" s="23" t="s">
        <v>8326</v>
      </c>
      <c r="S226" s="32">
        <v>41781</v>
      </c>
      <c r="T226" s="32">
        <v>41811</v>
      </c>
    </row>
    <row r="227" spans="1:20" ht="176" x14ac:dyDescent="0.2">
      <c r="A227" s="23">
        <v>3705</v>
      </c>
      <c r="B227" s="26" t="s">
        <v>3702</v>
      </c>
      <c r="C227" s="26" t="s">
        <v>7815</v>
      </c>
      <c r="D227" s="27">
        <v>2827</v>
      </c>
      <c r="E227" s="28">
        <v>2925</v>
      </c>
      <c r="F227" s="29" t="s">
        <v>8218</v>
      </c>
      <c r="G227" s="23" t="s">
        <v>8223</v>
      </c>
      <c r="H227" s="23" t="s">
        <v>8245</v>
      </c>
      <c r="I227" s="23">
        <v>1403546400</v>
      </c>
      <c r="J227" s="23">
        <v>1401714114</v>
      </c>
      <c r="K227" s="23" t="b">
        <v>0</v>
      </c>
      <c r="L227" s="23">
        <v>35</v>
      </c>
      <c r="M227" s="23" t="b">
        <v>1</v>
      </c>
      <c r="N227" s="23" t="s">
        <v>8269</v>
      </c>
      <c r="O227" s="30">
        <v>108</v>
      </c>
      <c r="P227" s="23">
        <v>83.57</v>
      </c>
      <c r="Q227" s="31" t="s">
        <v>8323</v>
      </c>
      <c r="R227" s="23" t="s">
        <v>8326</v>
      </c>
      <c r="S227" s="32">
        <v>41792</v>
      </c>
      <c r="T227" s="32">
        <v>41813</v>
      </c>
    </row>
    <row r="228" spans="1:20" ht="64" x14ac:dyDescent="0.2">
      <c r="A228" s="23">
        <v>2833</v>
      </c>
      <c r="B228" s="26" t="s">
        <v>2833</v>
      </c>
      <c r="C228" s="26" t="s">
        <v>6943</v>
      </c>
      <c r="D228" s="27">
        <v>2700</v>
      </c>
      <c r="E228" s="28">
        <v>2923</v>
      </c>
      <c r="F228" s="29" t="s">
        <v>8218</v>
      </c>
      <c r="G228" s="23" t="s">
        <v>8223</v>
      </c>
      <c r="H228" s="23" t="s">
        <v>8245</v>
      </c>
      <c r="I228" s="23">
        <v>1444528800</v>
      </c>
      <c r="J228" s="23">
        <v>1442804633</v>
      </c>
      <c r="K228" s="23" t="b">
        <v>0</v>
      </c>
      <c r="L228" s="23">
        <v>35</v>
      </c>
      <c r="M228" s="23" t="b">
        <v>1</v>
      </c>
      <c r="N228" s="23" t="s">
        <v>8269</v>
      </c>
      <c r="O228" s="30">
        <v>145</v>
      </c>
      <c r="P228" s="23">
        <v>83.51</v>
      </c>
      <c r="Q228" s="31" t="s">
        <v>8323</v>
      </c>
      <c r="R228" s="23" t="s">
        <v>8326</v>
      </c>
      <c r="S228" s="32">
        <v>42268</v>
      </c>
      <c r="T228" s="32">
        <v>42288</v>
      </c>
    </row>
    <row r="229" spans="1:20" ht="192" x14ac:dyDescent="0.2">
      <c r="A229" s="23">
        <v>3726</v>
      </c>
      <c r="B229" s="26" t="s">
        <v>3723</v>
      </c>
      <c r="C229" s="26" t="s">
        <v>7836</v>
      </c>
      <c r="D229" s="27">
        <v>850</v>
      </c>
      <c r="E229" s="28">
        <v>2879</v>
      </c>
      <c r="F229" s="29" t="s">
        <v>8218</v>
      </c>
      <c r="G229" s="23" t="s">
        <v>8223</v>
      </c>
      <c r="H229" s="23" t="s">
        <v>8245</v>
      </c>
      <c r="I229" s="23">
        <v>1461963600</v>
      </c>
      <c r="J229" s="23">
        <v>1459567371</v>
      </c>
      <c r="K229" s="23" t="b">
        <v>0</v>
      </c>
      <c r="L229" s="23">
        <v>46</v>
      </c>
      <c r="M229" s="23" t="b">
        <v>1</v>
      </c>
      <c r="N229" s="23" t="s">
        <v>8269</v>
      </c>
      <c r="O229" s="30">
        <v>128</v>
      </c>
      <c r="P229" s="23">
        <v>62.59</v>
      </c>
      <c r="Q229" s="31" t="s">
        <v>8323</v>
      </c>
      <c r="R229" s="23" t="s">
        <v>8326</v>
      </c>
      <c r="S229" s="32">
        <v>42462</v>
      </c>
      <c r="T229" s="32">
        <v>42489</v>
      </c>
    </row>
    <row r="230" spans="1:20" ht="192" x14ac:dyDescent="0.2">
      <c r="A230" s="23">
        <v>3582</v>
      </c>
      <c r="B230" s="26" t="s">
        <v>3581</v>
      </c>
      <c r="C230" s="26" t="s">
        <v>7692</v>
      </c>
      <c r="D230" s="27">
        <v>1000</v>
      </c>
      <c r="E230" s="28">
        <v>2870</v>
      </c>
      <c r="F230" s="29" t="s">
        <v>8218</v>
      </c>
      <c r="G230" s="23" t="s">
        <v>8223</v>
      </c>
      <c r="H230" s="23" t="s">
        <v>8245</v>
      </c>
      <c r="I230" s="23">
        <v>1459822682</v>
      </c>
      <c r="J230" s="23">
        <v>1458613082</v>
      </c>
      <c r="K230" s="23" t="b">
        <v>0</v>
      </c>
      <c r="L230" s="23">
        <v>49</v>
      </c>
      <c r="M230" s="23" t="b">
        <v>1</v>
      </c>
      <c r="N230" s="23" t="s">
        <v>8269</v>
      </c>
      <c r="O230" s="30">
        <v>115</v>
      </c>
      <c r="P230" s="23">
        <v>58.57</v>
      </c>
      <c r="Q230" s="31" t="s">
        <v>8323</v>
      </c>
      <c r="R230" s="23" t="s">
        <v>8326</v>
      </c>
      <c r="S230" s="32">
        <v>42451</v>
      </c>
      <c r="T230" s="32">
        <v>42465</v>
      </c>
    </row>
    <row r="231" spans="1:20" ht="208" x14ac:dyDescent="0.2">
      <c r="A231" s="23">
        <v>3230</v>
      </c>
      <c r="B231" s="26" t="s">
        <v>3230</v>
      </c>
      <c r="C231" s="26" t="s">
        <v>7340</v>
      </c>
      <c r="D231" s="27">
        <v>2600</v>
      </c>
      <c r="E231" s="28">
        <v>2857</v>
      </c>
      <c r="F231" s="29" t="s">
        <v>8218</v>
      </c>
      <c r="G231" s="23" t="s">
        <v>8223</v>
      </c>
      <c r="H231" s="23" t="s">
        <v>8245</v>
      </c>
      <c r="I231" s="23">
        <v>1412135940</v>
      </c>
      <c r="J231" s="23">
        <v>1410840126</v>
      </c>
      <c r="K231" s="23" t="b">
        <v>1</v>
      </c>
      <c r="L231" s="23">
        <v>37</v>
      </c>
      <c r="M231" s="23" t="b">
        <v>1</v>
      </c>
      <c r="N231" s="23" t="s">
        <v>8269</v>
      </c>
      <c r="O231" s="30">
        <v>114</v>
      </c>
      <c r="P231" s="23">
        <v>77.22</v>
      </c>
      <c r="Q231" s="31" t="s">
        <v>8323</v>
      </c>
      <c r="R231" s="23" t="s">
        <v>8326</v>
      </c>
      <c r="S231" s="32">
        <v>41898</v>
      </c>
      <c r="T231" s="32">
        <v>41913</v>
      </c>
    </row>
    <row r="232" spans="1:20" ht="224" x14ac:dyDescent="0.2">
      <c r="A232" s="23">
        <v>3484</v>
      </c>
      <c r="B232" s="26" t="s">
        <v>3483</v>
      </c>
      <c r="C232" s="26" t="s">
        <v>7594</v>
      </c>
      <c r="D232" s="27">
        <v>2500</v>
      </c>
      <c r="E232" s="28">
        <v>2856</v>
      </c>
      <c r="F232" s="29" t="s">
        <v>8218</v>
      </c>
      <c r="G232" s="23" t="s">
        <v>8223</v>
      </c>
      <c r="H232" s="23" t="s">
        <v>8245</v>
      </c>
      <c r="I232" s="23">
        <v>1466014499</v>
      </c>
      <c r="J232" s="23">
        <v>1463422499</v>
      </c>
      <c r="K232" s="23" t="b">
        <v>0</v>
      </c>
      <c r="L232" s="23">
        <v>44</v>
      </c>
      <c r="M232" s="23" t="b">
        <v>1</v>
      </c>
      <c r="N232" s="23" t="s">
        <v>8269</v>
      </c>
      <c r="O232" s="30">
        <v>3</v>
      </c>
      <c r="P232" s="23">
        <v>64.91</v>
      </c>
      <c r="Q232" s="31" t="s">
        <v>8323</v>
      </c>
      <c r="R232" s="23" t="s">
        <v>8326</v>
      </c>
      <c r="S232" s="32">
        <v>42506</v>
      </c>
      <c r="T232" s="32">
        <v>42536</v>
      </c>
    </row>
    <row r="233" spans="1:20" ht="128" x14ac:dyDescent="0.2">
      <c r="A233" s="23">
        <v>3263</v>
      </c>
      <c r="B233" s="26" t="s">
        <v>3263</v>
      </c>
      <c r="C233" s="26" t="s">
        <v>7373</v>
      </c>
      <c r="D233" s="27">
        <v>2500</v>
      </c>
      <c r="E233" s="28">
        <v>2804.16</v>
      </c>
      <c r="F233" s="29" t="s">
        <v>8218</v>
      </c>
      <c r="G233" s="23" t="s">
        <v>8223</v>
      </c>
      <c r="H233" s="23" t="s">
        <v>8245</v>
      </c>
      <c r="I233" s="23">
        <v>1446238800</v>
      </c>
      <c r="J233" s="23">
        <v>1444220588</v>
      </c>
      <c r="K233" s="23" t="b">
        <v>1</v>
      </c>
      <c r="L233" s="23">
        <v>68</v>
      </c>
      <c r="M233" s="23" t="b">
        <v>1</v>
      </c>
      <c r="N233" s="23" t="s">
        <v>8269</v>
      </c>
      <c r="O233" s="30">
        <v>140</v>
      </c>
      <c r="P233" s="23">
        <v>41.24</v>
      </c>
      <c r="Q233" s="31" t="s">
        <v>8323</v>
      </c>
      <c r="R233" s="23" t="s">
        <v>8326</v>
      </c>
      <c r="S233" s="32">
        <v>42284</v>
      </c>
      <c r="T233" s="32">
        <v>42307</v>
      </c>
    </row>
    <row r="234" spans="1:20" ht="112" x14ac:dyDescent="0.2">
      <c r="A234" s="23">
        <v>3457</v>
      </c>
      <c r="B234" s="26" t="s">
        <v>3456</v>
      </c>
      <c r="C234" s="26" t="s">
        <v>7567</v>
      </c>
      <c r="D234" s="27">
        <v>2000</v>
      </c>
      <c r="E234" s="28">
        <v>2804</v>
      </c>
      <c r="F234" s="29" t="s">
        <v>8218</v>
      </c>
      <c r="G234" s="23" t="s">
        <v>8223</v>
      </c>
      <c r="H234" s="23" t="s">
        <v>8245</v>
      </c>
      <c r="I234" s="23">
        <v>1423720740</v>
      </c>
      <c r="J234" s="23">
        <v>1421081857</v>
      </c>
      <c r="K234" s="23" t="b">
        <v>0</v>
      </c>
      <c r="L234" s="23">
        <v>55</v>
      </c>
      <c r="M234" s="23" t="b">
        <v>1</v>
      </c>
      <c r="N234" s="23" t="s">
        <v>8269</v>
      </c>
      <c r="O234" s="30">
        <v>112</v>
      </c>
      <c r="P234" s="23">
        <v>50.98</v>
      </c>
      <c r="Q234" s="31" t="s">
        <v>8323</v>
      </c>
      <c r="R234" s="23" t="s">
        <v>8326</v>
      </c>
      <c r="S234" s="32">
        <v>42016</v>
      </c>
      <c r="T234" s="32">
        <v>42047</v>
      </c>
    </row>
    <row r="235" spans="1:20" ht="192" x14ac:dyDescent="0.2">
      <c r="A235" s="23">
        <v>3311</v>
      </c>
      <c r="B235" s="26" t="s">
        <v>3311</v>
      </c>
      <c r="C235" s="26" t="s">
        <v>7421</v>
      </c>
      <c r="D235" s="27">
        <v>2500</v>
      </c>
      <c r="E235" s="28">
        <v>2746</v>
      </c>
      <c r="F235" s="29" t="s">
        <v>8218</v>
      </c>
      <c r="G235" s="23" t="s">
        <v>8223</v>
      </c>
      <c r="H235" s="23" t="s">
        <v>8245</v>
      </c>
      <c r="I235" s="23">
        <v>1445065210</v>
      </c>
      <c r="J235" s="23">
        <v>1442473210</v>
      </c>
      <c r="K235" s="23" t="b">
        <v>0</v>
      </c>
      <c r="L235" s="23">
        <v>45</v>
      </c>
      <c r="M235" s="23" t="b">
        <v>1</v>
      </c>
      <c r="N235" s="23" t="s">
        <v>8269</v>
      </c>
      <c r="O235" s="30">
        <v>144</v>
      </c>
      <c r="P235" s="23">
        <v>61.02</v>
      </c>
      <c r="Q235" s="31" t="s">
        <v>8323</v>
      </c>
      <c r="R235" s="23" t="s">
        <v>8326</v>
      </c>
      <c r="S235" s="32">
        <v>42264</v>
      </c>
      <c r="T235" s="32">
        <v>42294</v>
      </c>
    </row>
    <row r="236" spans="1:20" ht="160" x14ac:dyDescent="0.2">
      <c r="A236" s="23">
        <v>3183</v>
      </c>
      <c r="B236" s="26" t="s">
        <v>3183</v>
      </c>
      <c r="C236" s="26" t="s">
        <v>7293</v>
      </c>
      <c r="D236" s="27">
        <v>2500</v>
      </c>
      <c r="E236" s="28">
        <v>2725</v>
      </c>
      <c r="F236" s="29" t="s">
        <v>8218</v>
      </c>
      <c r="G236" s="23" t="s">
        <v>8223</v>
      </c>
      <c r="H236" s="23" t="s">
        <v>8245</v>
      </c>
      <c r="I236" s="23">
        <v>1377284669</v>
      </c>
      <c r="J236" s="23">
        <v>1375729469</v>
      </c>
      <c r="K236" s="23" t="b">
        <v>1</v>
      </c>
      <c r="L236" s="23">
        <v>68</v>
      </c>
      <c r="M236" s="23" t="b">
        <v>1</v>
      </c>
      <c r="N236" s="23" t="s">
        <v>8269</v>
      </c>
      <c r="O236" s="30">
        <v>1</v>
      </c>
      <c r="P236" s="23">
        <v>40.07</v>
      </c>
      <c r="Q236" s="31" t="s">
        <v>8323</v>
      </c>
      <c r="R236" s="23" t="s">
        <v>8326</v>
      </c>
      <c r="S236" s="32">
        <v>41491</v>
      </c>
      <c r="T236" s="32">
        <v>41509</v>
      </c>
    </row>
    <row r="237" spans="1:20" ht="208" x14ac:dyDescent="0.2">
      <c r="A237" s="23">
        <v>2810</v>
      </c>
      <c r="B237" s="26" t="s">
        <v>2810</v>
      </c>
      <c r="C237" s="26" t="s">
        <v>6920</v>
      </c>
      <c r="D237" s="27">
        <v>2500</v>
      </c>
      <c r="E237" s="28">
        <v>2705</v>
      </c>
      <c r="F237" s="29" t="s">
        <v>8218</v>
      </c>
      <c r="G237" s="23" t="s">
        <v>8223</v>
      </c>
      <c r="H237" s="23" t="s">
        <v>8245</v>
      </c>
      <c r="I237" s="23">
        <v>1401595140</v>
      </c>
      <c r="J237" s="23">
        <v>1398828064</v>
      </c>
      <c r="K237" s="23" t="b">
        <v>0</v>
      </c>
      <c r="L237" s="23">
        <v>57</v>
      </c>
      <c r="M237" s="23" t="b">
        <v>1</v>
      </c>
      <c r="N237" s="23" t="s">
        <v>8269</v>
      </c>
      <c r="O237" s="30">
        <v>42</v>
      </c>
      <c r="P237" s="23">
        <v>47.46</v>
      </c>
      <c r="Q237" s="31" t="s">
        <v>8323</v>
      </c>
      <c r="R237" s="23" t="s">
        <v>8326</v>
      </c>
      <c r="S237" s="32">
        <v>41759</v>
      </c>
      <c r="T237" s="32">
        <v>41791</v>
      </c>
    </row>
    <row r="238" spans="1:20" ht="192" x14ac:dyDescent="0.2">
      <c r="A238" s="23">
        <v>3164</v>
      </c>
      <c r="B238" s="26" t="s">
        <v>3164</v>
      </c>
      <c r="C238" s="26" t="s">
        <v>7274</v>
      </c>
      <c r="D238" s="27">
        <v>2500</v>
      </c>
      <c r="E238" s="28">
        <v>2669</v>
      </c>
      <c r="F238" s="29" t="s">
        <v>8218</v>
      </c>
      <c r="G238" s="23" t="s">
        <v>8223</v>
      </c>
      <c r="H238" s="23" t="s">
        <v>8245</v>
      </c>
      <c r="I238" s="23">
        <v>1402341615</v>
      </c>
      <c r="J238" s="23">
        <v>1399490415</v>
      </c>
      <c r="K238" s="23" t="b">
        <v>1</v>
      </c>
      <c r="L238" s="23">
        <v>71</v>
      </c>
      <c r="M238" s="23" t="b">
        <v>1</v>
      </c>
      <c r="N238" s="23" t="s">
        <v>8269</v>
      </c>
      <c r="O238" s="30">
        <v>107</v>
      </c>
      <c r="P238" s="23">
        <v>37.590000000000003</v>
      </c>
      <c r="Q238" s="31" t="s">
        <v>8323</v>
      </c>
      <c r="R238" s="23" t="s">
        <v>8326</v>
      </c>
      <c r="S238" s="32">
        <v>41766</v>
      </c>
      <c r="T238" s="32">
        <v>41799</v>
      </c>
    </row>
    <row r="239" spans="1:20" ht="192" x14ac:dyDescent="0.2">
      <c r="A239" s="23">
        <v>3823</v>
      </c>
      <c r="B239" s="26" t="s">
        <v>3820</v>
      </c>
      <c r="C239" s="26" t="s">
        <v>7932</v>
      </c>
      <c r="D239" s="27">
        <v>2500</v>
      </c>
      <c r="E239" s="28">
        <v>2650</v>
      </c>
      <c r="F239" s="29" t="s">
        <v>8218</v>
      </c>
      <c r="G239" s="23" t="s">
        <v>8223</v>
      </c>
      <c r="H239" s="23" t="s">
        <v>8245</v>
      </c>
      <c r="I239" s="23">
        <v>1437364740</v>
      </c>
      <c r="J239" s="23">
        <v>1434405044</v>
      </c>
      <c r="K239" s="23" t="b">
        <v>0</v>
      </c>
      <c r="L239" s="23">
        <v>41</v>
      </c>
      <c r="M239" s="23" t="b">
        <v>1</v>
      </c>
      <c r="N239" s="23" t="s">
        <v>8269</v>
      </c>
      <c r="O239" s="30">
        <v>106</v>
      </c>
      <c r="P239" s="23">
        <v>64.63</v>
      </c>
      <c r="Q239" s="31" t="s">
        <v>8323</v>
      </c>
      <c r="R239" s="23" t="s">
        <v>8326</v>
      </c>
      <c r="S239" s="32">
        <v>42170</v>
      </c>
      <c r="T239" s="32">
        <v>42205</v>
      </c>
    </row>
    <row r="240" spans="1:20" ht="192" x14ac:dyDescent="0.2">
      <c r="A240" s="23">
        <v>3328</v>
      </c>
      <c r="B240" s="26" t="s">
        <v>3328</v>
      </c>
      <c r="C240" s="26" t="s">
        <v>7438</v>
      </c>
      <c r="D240" s="27">
        <v>1800</v>
      </c>
      <c r="E240" s="28">
        <v>2635</v>
      </c>
      <c r="F240" s="29" t="s">
        <v>8218</v>
      </c>
      <c r="G240" s="23" t="s">
        <v>8223</v>
      </c>
      <c r="H240" s="23" t="s">
        <v>8245</v>
      </c>
      <c r="I240" s="23">
        <v>1404522000</v>
      </c>
      <c r="J240" s="23">
        <v>1404308883</v>
      </c>
      <c r="K240" s="23" t="b">
        <v>0</v>
      </c>
      <c r="L240" s="23">
        <v>9</v>
      </c>
      <c r="M240" s="23" t="b">
        <v>1</v>
      </c>
      <c r="N240" s="23" t="s">
        <v>8269</v>
      </c>
      <c r="O240" s="30">
        <v>103</v>
      </c>
      <c r="P240" s="23">
        <v>292.77999999999997</v>
      </c>
      <c r="Q240" s="31" t="s">
        <v>8323</v>
      </c>
      <c r="R240" s="23" t="s">
        <v>8326</v>
      </c>
      <c r="S240" s="32">
        <v>41822</v>
      </c>
      <c r="T240" s="32">
        <v>41825</v>
      </c>
    </row>
    <row r="241" spans="1:20" ht="224" x14ac:dyDescent="0.2">
      <c r="A241" s="23">
        <v>3306</v>
      </c>
      <c r="B241" s="26" t="s">
        <v>3306</v>
      </c>
      <c r="C241" s="26" t="s">
        <v>7416</v>
      </c>
      <c r="D241" s="27">
        <v>1500</v>
      </c>
      <c r="E241" s="28">
        <v>2630</v>
      </c>
      <c r="F241" s="29" t="s">
        <v>8218</v>
      </c>
      <c r="G241" s="23" t="s">
        <v>8223</v>
      </c>
      <c r="H241" s="23" t="s">
        <v>8245</v>
      </c>
      <c r="I241" s="23">
        <v>1465527600</v>
      </c>
      <c r="J241" s="23">
        <v>1462252542</v>
      </c>
      <c r="K241" s="23" t="b">
        <v>0</v>
      </c>
      <c r="L241" s="23">
        <v>54</v>
      </c>
      <c r="M241" s="23" t="b">
        <v>1</v>
      </c>
      <c r="N241" s="23" t="s">
        <v>8269</v>
      </c>
      <c r="O241" s="30">
        <v>105</v>
      </c>
      <c r="P241" s="23">
        <v>48.7</v>
      </c>
      <c r="Q241" s="31" t="s">
        <v>8323</v>
      </c>
      <c r="R241" s="23" t="s">
        <v>8326</v>
      </c>
      <c r="S241" s="32">
        <v>42493</v>
      </c>
      <c r="T241" s="32">
        <v>42531</v>
      </c>
    </row>
    <row r="242" spans="1:20" ht="224" x14ac:dyDescent="0.2">
      <c r="A242" s="23">
        <v>3365</v>
      </c>
      <c r="B242" s="26" t="s">
        <v>3364</v>
      </c>
      <c r="C242" s="26" t="s">
        <v>7475</v>
      </c>
      <c r="D242" s="27">
        <v>2500</v>
      </c>
      <c r="E242" s="28">
        <v>2600</v>
      </c>
      <c r="F242" s="29" t="s">
        <v>8218</v>
      </c>
      <c r="G242" s="23" t="s">
        <v>8223</v>
      </c>
      <c r="H242" s="23" t="s">
        <v>8245</v>
      </c>
      <c r="I242" s="23">
        <v>1449973592</v>
      </c>
      <c r="J242" s="23">
        <v>1447381592</v>
      </c>
      <c r="K242" s="23" t="b">
        <v>0</v>
      </c>
      <c r="L242" s="23">
        <v>3</v>
      </c>
      <c r="M242" s="23" t="b">
        <v>1</v>
      </c>
      <c r="N242" s="23" t="s">
        <v>8269</v>
      </c>
      <c r="O242" s="30">
        <v>173</v>
      </c>
      <c r="P242" s="23">
        <v>866.67</v>
      </c>
      <c r="Q242" s="31" t="s">
        <v>8323</v>
      </c>
      <c r="R242" s="23" t="s">
        <v>8326</v>
      </c>
      <c r="S242" s="32">
        <v>42321</v>
      </c>
      <c r="T242" s="32">
        <v>42351</v>
      </c>
    </row>
    <row r="243" spans="1:20" ht="192" x14ac:dyDescent="0.2">
      <c r="A243" s="23">
        <v>3505</v>
      </c>
      <c r="B243" s="26" t="s">
        <v>3504</v>
      </c>
      <c r="C243" s="26" t="s">
        <v>7615</v>
      </c>
      <c r="D243" s="27">
        <v>2500</v>
      </c>
      <c r="E243" s="28">
        <v>2594</v>
      </c>
      <c r="F243" s="29" t="s">
        <v>8218</v>
      </c>
      <c r="G243" s="23" t="s">
        <v>8223</v>
      </c>
      <c r="H243" s="23" t="s">
        <v>8245</v>
      </c>
      <c r="I243" s="23">
        <v>1399953600</v>
      </c>
      <c r="J243" s="23">
        <v>1398983245</v>
      </c>
      <c r="K243" s="23" t="b">
        <v>0</v>
      </c>
      <c r="L243" s="23">
        <v>39</v>
      </c>
      <c r="M243" s="23" t="b">
        <v>1</v>
      </c>
      <c r="N243" s="23" t="s">
        <v>8269</v>
      </c>
      <c r="O243" s="30">
        <v>103</v>
      </c>
      <c r="P243" s="23">
        <v>66.510000000000005</v>
      </c>
      <c r="Q243" s="31" t="s">
        <v>8323</v>
      </c>
      <c r="R243" s="23" t="s">
        <v>8326</v>
      </c>
      <c r="S243" s="32">
        <v>41760</v>
      </c>
      <c r="T243" s="32">
        <v>41772</v>
      </c>
    </row>
    <row r="244" spans="1:20" ht="160" x14ac:dyDescent="0.2">
      <c r="A244" s="23">
        <v>3264</v>
      </c>
      <c r="B244" s="26" t="s">
        <v>3264</v>
      </c>
      <c r="C244" s="26" t="s">
        <v>7374</v>
      </c>
      <c r="D244" s="27">
        <v>2500</v>
      </c>
      <c r="E244" s="28">
        <v>2575</v>
      </c>
      <c r="F244" s="29" t="s">
        <v>8218</v>
      </c>
      <c r="G244" s="23" t="s">
        <v>8223</v>
      </c>
      <c r="H244" s="23" t="s">
        <v>8245</v>
      </c>
      <c r="I244" s="23">
        <v>1422482400</v>
      </c>
      <c r="J244" s="23">
        <v>1421089938</v>
      </c>
      <c r="K244" s="23" t="b">
        <v>1</v>
      </c>
      <c r="L244" s="23">
        <v>49</v>
      </c>
      <c r="M244" s="23" t="b">
        <v>1</v>
      </c>
      <c r="N244" s="23" t="s">
        <v>8269</v>
      </c>
      <c r="O244" s="30">
        <v>103</v>
      </c>
      <c r="P244" s="23">
        <v>52.55</v>
      </c>
      <c r="Q244" s="31" t="s">
        <v>8323</v>
      </c>
      <c r="R244" s="23" t="s">
        <v>8326</v>
      </c>
      <c r="S244" s="32">
        <v>42016</v>
      </c>
      <c r="T244" s="32">
        <v>42032</v>
      </c>
    </row>
    <row r="245" spans="1:20" ht="192" x14ac:dyDescent="0.2">
      <c r="A245" s="23">
        <v>3441</v>
      </c>
      <c r="B245" s="26" t="s">
        <v>3440</v>
      </c>
      <c r="C245" s="26" t="s">
        <v>7551</v>
      </c>
      <c r="D245" s="27">
        <v>2500</v>
      </c>
      <c r="E245" s="28">
        <v>2565</v>
      </c>
      <c r="F245" s="29" t="s">
        <v>8218</v>
      </c>
      <c r="G245" s="23" t="s">
        <v>8223</v>
      </c>
      <c r="H245" s="23" t="s">
        <v>8245</v>
      </c>
      <c r="I245" s="23">
        <v>1447445820</v>
      </c>
      <c r="J245" s="23">
        <v>1445077121</v>
      </c>
      <c r="K245" s="23" t="b">
        <v>0</v>
      </c>
      <c r="L245" s="23">
        <v>43</v>
      </c>
      <c r="M245" s="23" t="b">
        <v>1</v>
      </c>
      <c r="N245" s="23" t="s">
        <v>8269</v>
      </c>
      <c r="O245" s="30">
        <v>103</v>
      </c>
      <c r="P245" s="23">
        <v>59.65</v>
      </c>
      <c r="Q245" s="31" t="s">
        <v>8323</v>
      </c>
      <c r="R245" s="23" t="s">
        <v>8326</v>
      </c>
      <c r="S245" s="32">
        <v>42294</v>
      </c>
      <c r="T245" s="32">
        <v>42321</v>
      </c>
    </row>
    <row r="246" spans="1:20" ht="128" x14ac:dyDescent="0.2">
      <c r="A246" s="23">
        <v>3597</v>
      </c>
      <c r="B246" s="26" t="s">
        <v>3596</v>
      </c>
      <c r="C246" s="26" t="s">
        <v>7707</v>
      </c>
      <c r="D246" s="27">
        <v>2500</v>
      </c>
      <c r="E246" s="28">
        <v>2565</v>
      </c>
      <c r="F246" s="29" t="s">
        <v>8218</v>
      </c>
      <c r="G246" s="23" t="s">
        <v>8223</v>
      </c>
      <c r="H246" s="23" t="s">
        <v>8245</v>
      </c>
      <c r="I246" s="23">
        <v>1456984740</v>
      </c>
      <c r="J246" s="23">
        <v>1455717790</v>
      </c>
      <c r="K246" s="23" t="b">
        <v>0</v>
      </c>
      <c r="L246" s="23">
        <v>33</v>
      </c>
      <c r="M246" s="23" t="b">
        <v>1</v>
      </c>
      <c r="N246" s="23" t="s">
        <v>8269</v>
      </c>
      <c r="O246" s="30">
        <v>102</v>
      </c>
      <c r="P246" s="23">
        <v>77.73</v>
      </c>
      <c r="Q246" s="31" t="s">
        <v>8323</v>
      </c>
      <c r="R246" s="23" t="s">
        <v>8326</v>
      </c>
      <c r="S246" s="32">
        <v>42417</v>
      </c>
      <c r="T246" s="32">
        <v>42432</v>
      </c>
    </row>
    <row r="247" spans="1:20" ht="224" x14ac:dyDescent="0.2">
      <c r="A247" s="23">
        <v>2809</v>
      </c>
      <c r="B247" s="26" t="s">
        <v>2809</v>
      </c>
      <c r="C247" s="26" t="s">
        <v>6919</v>
      </c>
      <c r="D247" s="27">
        <v>2500</v>
      </c>
      <c r="E247" s="28">
        <v>2560</v>
      </c>
      <c r="F247" s="29" t="s">
        <v>8218</v>
      </c>
      <c r="G247" s="23" t="s">
        <v>8223</v>
      </c>
      <c r="H247" s="23" t="s">
        <v>8245</v>
      </c>
      <c r="I247" s="23">
        <v>1459348740</v>
      </c>
      <c r="J247" s="23">
        <v>1458647725</v>
      </c>
      <c r="K247" s="23" t="b">
        <v>0</v>
      </c>
      <c r="L247" s="23">
        <v>21</v>
      </c>
      <c r="M247" s="23" t="b">
        <v>1</v>
      </c>
      <c r="N247" s="23" t="s">
        <v>8269</v>
      </c>
      <c r="O247" s="30">
        <v>128</v>
      </c>
      <c r="P247" s="23">
        <v>121.9</v>
      </c>
      <c r="Q247" s="31" t="s">
        <v>8323</v>
      </c>
      <c r="R247" s="23" t="s">
        <v>8326</v>
      </c>
      <c r="S247" s="32">
        <v>42451</v>
      </c>
      <c r="T247" s="32">
        <v>42459</v>
      </c>
    </row>
    <row r="248" spans="1:20" ht="208" x14ac:dyDescent="0.2">
      <c r="A248" s="23">
        <v>3268</v>
      </c>
      <c r="B248" s="26" t="s">
        <v>3268</v>
      </c>
      <c r="C248" s="26" t="s">
        <v>7378</v>
      </c>
      <c r="D248" s="27">
        <v>2000</v>
      </c>
      <c r="E248" s="28">
        <v>2560</v>
      </c>
      <c r="F248" s="29" t="s">
        <v>8218</v>
      </c>
      <c r="G248" s="23" t="s">
        <v>8223</v>
      </c>
      <c r="H248" s="23" t="s">
        <v>8245</v>
      </c>
      <c r="I248" s="23">
        <v>1472074928</v>
      </c>
      <c r="J248" s="23">
        <v>1470692528</v>
      </c>
      <c r="K248" s="23" t="b">
        <v>1</v>
      </c>
      <c r="L248" s="23">
        <v>42</v>
      </c>
      <c r="M248" s="23" t="b">
        <v>1</v>
      </c>
      <c r="N248" s="23" t="s">
        <v>8269</v>
      </c>
      <c r="O248" s="30">
        <v>102</v>
      </c>
      <c r="P248" s="23">
        <v>60.95</v>
      </c>
      <c r="Q248" s="31" t="s">
        <v>8323</v>
      </c>
      <c r="R248" s="23" t="s">
        <v>8326</v>
      </c>
      <c r="S248" s="32">
        <v>42590</v>
      </c>
      <c r="T248" s="32">
        <v>42606</v>
      </c>
    </row>
    <row r="249" spans="1:20" ht="256" x14ac:dyDescent="0.2">
      <c r="A249" s="23">
        <v>3561</v>
      </c>
      <c r="B249" s="26" t="s">
        <v>3560</v>
      </c>
      <c r="C249" s="26" t="s">
        <v>7671</v>
      </c>
      <c r="D249" s="27">
        <v>2500</v>
      </c>
      <c r="E249" s="28">
        <v>2560</v>
      </c>
      <c r="F249" s="29" t="s">
        <v>8218</v>
      </c>
      <c r="G249" s="23" t="s">
        <v>8223</v>
      </c>
      <c r="H249" s="23" t="s">
        <v>8245</v>
      </c>
      <c r="I249" s="23">
        <v>1438799760</v>
      </c>
      <c r="J249" s="23">
        <v>1437236378</v>
      </c>
      <c r="K249" s="23" t="b">
        <v>0</v>
      </c>
      <c r="L249" s="23">
        <v>54</v>
      </c>
      <c r="M249" s="23" t="b">
        <v>1</v>
      </c>
      <c r="N249" s="23" t="s">
        <v>8269</v>
      </c>
      <c r="O249" s="30">
        <v>171</v>
      </c>
      <c r="P249" s="23">
        <v>47.41</v>
      </c>
      <c r="Q249" s="31" t="s">
        <v>8323</v>
      </c>
      <c r="R249" s="23" t="s">
        <v>8326</v>
      </c>
      <c r="S249" s="32">
        <v>42203</v>
      </c>
      <c r="T249" s="32">
        <v>42221</v>
      </c>
    </row>
    <row r="250" spans="1:20" ht="240" x14ac:dyDescent="0.2">
      <c r="A250" s="23">
        <v>3603</v>
      </c>
      <c r="B250" s="26" t="s">
        <v>3602</v>
      </c>
      <c r="C250" s="26" t="s">
        <v>7713</v>
      </c>
      <c r="D250" s="27">
        <v>1500</v>
      </c>
      <c r="E250" s="28">
        <v>2560</v>
      </c>
      <c r="F250" s="29" t="s">
        <v>8218</v>
      </c>
      <c r="G250" s="23" t="s">
        <v>8223</v>
      </c>
      <c r="H250" s="23" t="s">
        <v>8245</v>
      </c>
      <c r="I250" s="23">
        <v>1446759880</v>
      </c>
      <c r="J250" s="23">
        <v>1444164280</v>
      </c>
      <c r="K250" s="23" t="b">
        <v>0</v>
      </c>
      <c r="L250" s="23">
        <v>57</v>
      </c>
      <c r="M250" s="23" t="b">
        <v>1</v>
      </c>
      <c r="N250" s="23" t="s">
        <v>8269</v>
      </c>
      <c r="O250" s="30">
        <v>102</v>
      </c>
      <c r="P250" s="23">
        <v>44.91</v>
      </c>
      <c r="Q250" s="31" t="s">
        <v>8323</v>
      </c>
      <c r="R250" s="23" t="s">
        <v>8326</v>
      </c>
      <c r="S250" s="32">
        <v>42283</v>
      </c>
      <c r="T250" s="32">
        <v>42313</v>
      </c>
    </row>
    <row r="251" spans="1:20" ht="176" x14ac:dyDescent="0.2">
      <c r="A251" s="23">
        <v>3592</v>
      </c>
      <c r="B251" s="26" t="s">
        <v>3591</v>
      </c>
      <c r="C251" s="26" t="s">
        <v>7702</v>
      </c>
      <c r="D251" s="27">
        <v>2000</v>
      </c>
      <c r="E251" s="28">
        <v>2545</v>
      </c>
      <c r="F251" s="29" t="s">
        <v>8218</v>
      </c>
      <c r="G251" s="23" t="s">
        <v>8223</v>
      </c>
      <c r="H251" s="23" t="s">
        <v>8245</v>
      </c>
      <c r="I251" s="23">
        <v>1423630740</v>
      </c>
      <c r="J251" s="23">
        <v>1418673307</v>
      </c>
      <c r="K251" s="23" t="b">
        <v>0</v>
      </c>
      <c r="L251" s="23">
        <v>35</v>
      </c>
      <c r="M251" s="23" t="b">
        <v>1</v>
      </c>
      <c r="N251" s="23" t="s">
        <v>8269</v>
      </c>
      <c r="O251" s="30">
        <v>18</v>
      </c>
      <c r="P251" s="23">
        <v>72.709999999999994</v>
      </c>
      <c r="Q251" s="31" t="s">
        <v>8323</v>
      </c>
      <c r="R251" s="23" t="s">
        <v>8326</v>
      </c>
      <c r="S251" s="32">
        <v>41988</v>
      </c>
      <c r="T251" s="32">
        <v>42046</v>
      </c>
    </row>
    <row r="252" spans="1:20" ht="176" x14ac:dyDescent="0.2">
      <c r="A252" s="23">
        <v>3320</v>
      </c>
      <c r="B252" s="26" t="s">
        <v>3320</v>
      </c>
      <c r="C252" s="26" t="s">
        <v>7430</v>
      </c>
      <c r="D252" s="27">
        <v>2500</v>
      </c>
      <c r="E252" s="28">
        <v>2525</v>
      </c>
      <c r="F252" s="29" t="s">
        <v>8218</v>
      </c>
      <c r="G252" s="23" t="s">
        <v>8223</v>
      </c>
      <c r="H252" s="23" t="s">
        <v>8245</v>
      </c>
      <c r="I252" s="23">
        <v>1466557557</v>
      </c>
      <c r="J252" s="23">
        <v>1463965557</v>
      </c>
      <c r="K252" s="23" t="b">
        <v>0</v>
      </c>
      <c r="L252" s="23">
        <v>38</v>
      </c>
      <c r="M252" s="23" t="b">
        <v>1</v>
      </c>
      <c r="N252" s="23" t="s">
        <v>8269</v>
      </c>
      <c r="O252" s="30">
        <v>17</v>
      </c>
      <c r="P252" s="23">
        <v>66.45</v>
      </c>
      <c r="Q252" s="31" t="s">
        <v>8323</v>
      </c>
      <c r="R252" s="23" t="s">
        <v>8326</v>
      </c>
      <c r="S252" s="32">
        <v>42513</v>
      </c>
      <c r="T252" s="32">
        <v>42543</v>
      </c>
    </row>
    <row r="253" spans="1:20" ht="192" x14ac:dyDescent="0.2">
      <c r="A253" s="23">
        <v>3614</v>
      </c>
      <c r="B253" s="26" t="s">
        <v>3439</v>
      </c>
      <c r="C253" s="26" t="s">
        <v>7724</v>
      </c>
      <c r="D253" s="27">
        <v>2500</v>
      </c>
      <c r="E253" s="28">
        <v>2520</v>
      </c>
      <c r="F253" s="29" t="s">
        <v>8218</v>
      </c>
      <c r="G253" s="23" t="s">
        <v>8223</v>
      </c>
      <c r="H253" s="23" t="s">
        <v>8245</v>
      </c>
      <c r="I253" s="23">
        <v>1434675616</v>
      </c>
      <c r="J253" s="23">
        <v>1432083616</v>
      </c>
      <c r="K253" s="23" t="b">
        <v>0</v>
      </c>
      <c r="L253" s="23">
        <v>71</v>
      </c>
      <c r="M253" s="23" t="b">
        <v>1</v>
      </c>
      <c r="N253" s="23" t="s">
        <v>8269</v>
      </c>
      <c r="O253" s="30">
        <v>101</v>
      </c>
      <c r="P253" s="23">
        <v>35.49</v>
      </c>
      <c r="Q253" s="31" t="s">
        <v>8323</v>
      </c>
      <c r="R253" s="23" t="s">
        <v>8326</v>
      </c>
      <c r="S253" s="32">
        <v>42144</v>
      </c>
      <c r="T253" s="32">
        <v>42174</v>
      </c>
    </row>
    <row r="254" spans="1:20" ht="224" x14ac:dyDescent="0.2">
      <c r="A254" s="23">
        <v>3699</v>
      </c>
      <c r="B254" s="26" t="s">
        <v>3696</v>
      </c>
      <c r="C254" s="26" t="s">
        <v>7809</v>
      </c>
      <c r="D254" s="27">
        <v>2500</v>
      </c>
      <c r="E254" s="28">
        <v>2520</v>
      </c>
      <c r="F254" s="29" t="s">
        <v>8218</v>
      </c>
      <c r="G254" s="23" t="s">
        <v>8223</v>
      </c>
      <c r="H254" s="23" t="s">
        <v>8245</v>
      </c>
      <c r="I254" s="23">
        <v>1413383216</v>
      </c>
      <c r="J254" s="23">
        <v>1410791216</v>
      </c>
      <c r="K254" s="23" t="b">
        <v>0</v>
      </c>
      <c r="L254" s="23">
        <v>40</v>
      </c>
      <c r="M254" s="23" t="b">
        <v>1</v>
      </c>
      <c r="N254" s="23" t="s">
        <v>8269</v>
      </c>
      <c r="O254" s="30">
        <v>126</v>
      </c>
      <c r="P254" s="23">
        <v>63</v>
      </c>
      <c r="Q254" s="31" t="s">
        <v>8323</v>
      </c>
      <c r="R254" s="23" t="s">
        <v>8326</v>
      </c>
      <c r="S254" s="32">
        <v>41897</v>
      </c>
      <c r="T254" s="32">
        <v>41927</v>
      </c>
    </row>
    <row r="255" spans="1:20" ht="192" x14ac:dyDescent="0.2">
      <c r="A255" s="23">
        <v>3312</v>
      </c>
      <c r="B255" s="26" t="s">
        <v>3312</v>
      </c>
      <c r="C255" s="26" t="s">
        <v>7422</v>
      </c>
      <c r="D255" s="27">
        <v>2500</v>
      </c>
      <c r="E255" s="28">
        <v>2501</v>
      </c>
      <c r="F255" s="29" t="s">
        <v>8218</v>
      </c>
      <c r="G255" s="23" t="s">
        <v>8223</v>
      </c>
      <c r="H255" s="23" t="s">
        <v>8245</v>
      </c>
      <c r="I255" s="23">
        <v>1478901600</v>
      </c>
      <c r="J255" s="23">
        <v>1477077946</v>
      </c>
      <c r="K255" s="23" t="b">
        <v>0</v>
      </c>
      <c r="L255" s="23">
        <v>41</v>
      </c>
      <c r="M255" s="23" t="b">
        <v>1</v>
      </c>
      <c r="N255" s="23" t="s">
        <v>8269</v>
      </c>
      <c r="O255" s="30">
        <v>167</v>
      </c>
      <c r="P255" s="23">
        <v>61</v>
      </c>
      <c r="Q255" s="31" t="s">
        <v>8323</v>
      </c>
      <c r="R255" s="23" t="s">
        <v>8326</v>
      </c>
      <c r="S255" s="32">
        <v>42664</v>
      </c>
      <c r="T255" s="32">
        <v>42685</v>
      </c>
    </row>
    <row r="256" spans="1:20" ht="144" x14ac:dyDescent="0.2">
      <c r="A256" s="23">
        <v>1302</v>
      </c>
      <c r="B256" s="26" t="s">
        <v>1303</v>
      </c>
      <c r="C256" s="26" t="s">
        <v>5412</v>
      </c>
      <c r="D256" s="27">
        <v>2500</v>
      </c>
      <c r="E256" s="28">
        <v>2500</v>
      </c>
      <c r="F256" s="29" t="s">
        <v>8218</v>
      </c>
      <c r="G256" s="23" t="s">
        <v>8223</v>
      </c>
      <c r="H256" s="23" t="s">
        <v>8245</v>
      </c>
      <c r="I256" s="23">
        <v>1480559011</v>
      </c>
      <c r="J256" s="23">
        <v>1477963411</v>
      </c>
      <c r="K256" s="23" t="b">
        <v>0</v>
      </c>
      <c r="L256" s="23">
        <v>50</v>
      </c>
      <c r="M256" s="23" t="b">
        <v>1</v>
      </c>
      <c r="N256" s="23" t="s">
        <v>8269</v>
      </c>
      <c r="O256" s="30">
        <v>100</v>
      </c>
      <c r="P256" s="23">
        <v>50</v>
      </c>
      <c r="Q256" s="31" t="s">
        <v>8323</v>
      </c>
      <c r="R256" s="23" t="s">
        <v>8326</v>
      </c>
      <c r="S256" s="32">
        <v>42675</v>
      </c>
      <c r="T256" s="32">
        <v>42705</v>
      </c>
    </row>
    <row r="257" spans="1:20" ht="208" x14ac:dyDescent="0.2">
      <c r="A257" s="23">
        <v>3516</v>
      </c>
      <c r="B257" s="26" t="s">
        <v>3515</v>
      </c>
      <c r="C257" s="26" t="s">
        <v>7626</v>
      </c>
      <c r="D257" s="27">
        <v>2500</v>
      </c>
      <c r="E257" s="28">
        <v>2500</v>
      </c>
      <c r="F257" s="29" t="s">
        <v>8218</v>
      </c>
      <c r="G257" s="23" t="s">
        <v>8223</v>
      </c>
      <c r="H257" s="23" t="s">
        <v>8245</v>
      </c>
      <c r="I257" s="23">
        <v>1410145200</v>
      </c>
      <c r="J257" s="23">
        <v>1407197670</v>
      </c>
      <c r="K257" s="23" t="b">
        <v>0</v>
      </c>
      <c r="L257" s="23">
        <v>11</v>
      </c>
      <c r="M257" s="23" t="b">
        <v>1</v>
      </c>
      <c r="N257" s="23" t="s">
        <v>8269</v>
      </c>
      <c r="O257" s="30">
        <v>100</v>
      </c>
      <c r="P257" s="23">
        <v>227.27</v>
      </c>
      <c r="Q257" s="31" t="s">
        <v>8323</v>
      </c>
      <c r="R257" s="23" t="s">
        <v>8326</v>
      </c>
      <c r="S257" s="32">
        <v>41856</v>
      </c>
      <c r="T257" s="32">
        <v>41890</v>
      </c>
    </row>
    <row r="258" spans="1:20" ht="160" x14ac:dyDescent="0.2">
      <c r="A258" s="23">
        <v>3544</v>
      </c>
      <c r="B258" s="26" t="s">
        <v>3543</v>
      </c>
      <c r="C258" s="26" t="s">
        <v>7654</v>
      </c>
      <c r="D258" s="27">
        <v>2500</v>
      </c>
      <c r="E258" s="28">
        <v>2500</v>
      </c>
      <c r="F258" s="29" t="s">
        <v>8218</v>
      </c>
      <c r="G258" s="23" t="s">
        <v>8223</v>
      </c>
      <c r="H258" s="23" t="s">
        <v>8245</v>
      </c>
      <c r="I258" s="23">
        <v>1425758257</v>
      </c>
      <c r="J258" s="23">
        <v>1423166257</v>
      </c>
      <c r="K258" s="23" t="b">
        <v>0</v>
      </c>
      <c r="L258" s="23">
        <v>24</v>
      </c>
      <c r="M258" s="23" t="b">
        <v>1</v>
      </c>
      <c r="N258" s="23" t="s">
        <v>8269</v>
      </c>
      <c r="O258" s="30">
        <v>100</v>
      </c>
      <c r="P258" s="23">
        <v>104.17</v>
      </c>
      <c r="Q258" s="31" t="s">
        <v>8323</v>
      </c>
      <c r="R258" s="23" t="s">
        <v>8326</v>
      </c>
      <c r="S258" s="32">
        <v>42040</v>
      </c>
      <c r="T258" s="32">
        <v>42070</v>
      </c>
    </row>
    <row r="259" spans="1:20" ht="192" x14ac:dyDescent="0.2">
      <c r="A259" s="23">
        <v>537</v>
      </c>
      <c r="B259" s="26" t="s">
        <v>538</v>
      </c>
      <c r="C259" s="26" t="s">
        <v>4647</v>
      </c>
      <c r="D259" s="27">
        <v>2000</v>
      </c>
      <c r="E259" s="28">
        <v>2410</v>
      </c>
      <c r="F259" s="29" t="s">
        <v>8218</v>
      </c>
      <c r="G259" s="23" t="s">
        <v>8223</v>
      </c>
      <c r="H259" s="23" t="s">
        <v>8245</v>
      </c>
      <c r="I259" s="23">
        <v>1446665191</v>
      </c>
      <c r="J259" s="23">
        <v>1444069591</v>
      </c>
      <c r="K259" s="23" t="b">
        <v>0</v>
      </c>
      <c r="L259" s="23">
        <v>59</v>
      </c>
      <c r="M259" s="23" t="b">
        <v>1</v>
      </c>
      <c r="N259" s="23" t="s">
        <v>8269</v>
      </c>
      <c r="O259" s="30">
        <v>120</v>
      </c>
      <c r="P259" s="23">
        <v>40.85</v>
      </c>
      <c r="Q259" s="31" t="s">
        <v>8323</v>
      </c>
      <c r="R259" s="23" t="s">
        <v>8326</v>
      </c>
      <c r="S259" s="32">
        <v>42282</v>
      </c>
      <c r="T259" s="32">
        <v>42312</v>
      </c>
    </row>
    <row r="260" spans="1:20" ht="224" x14ac:dyDescent="0.2">
      <c r="A260" s="23">
        <v>2827</v>
      </c>
      <c r="B260" s="26" t="s">
        <v>2827</v>
      </c>
      <c r="C260" s="26" t="s">
        <v>6937</v>
      </c>
      <c r="D260" s="27">
        <v>2000</v>
      </c>
      <c r="E260" s="28">
        <v>2405</v>
      </c>
      <c r="F260" s="29" t="s">
        <v>8218</v>
      </c>
      <c r="G260" s="23" t="s">
        <v>8223</v>
      </c>
      <c r="H260" s="23" t="s">
        <v>8245</v>
      </c>
      <c r="I260" s="23">
        <v>1464971400</v>
      </c>
      <c r="J260" s="23">
        <v>1462379066</v>
      </c>
      <c r="K260" s="23" t="b">
        <v>0</v>
      </c>
      <c r="L260" s="23">
        <v>23</v>
      </c>
      <c r="M260" s="23" t="b">
        <v>1</v>
      </c>
      <c r="N260" s="23" t="s">
        <v>8269</v>
      </c>
      <c r="O260" s="30">
        <v>120</v>
      </c>
      <c r="P260" s="23">
        <v>104.57</v>
      </c>
      <c r="Q260" s="31" t="s">
        <v>8323</v>
      </c>
      <c r="R260" s="23" t="s">
        <v>8326</v>
      </c>
      <c r="S260" s="32">
        <v>42494</v>
      </c>
      <c r="T260" s="32">
        <v>42524</v>
      </c>
    </row>
    <row r="261" spans="1:20" ht="192" x14ac:dyDescent="0.2">
      <c r="A261" s="23">
        <v>2838</v>
      </c>
      <c r="B261" s="26" t="s">
        <v>2838</v>
      </c>
      <c r="C261" s="26" t="s">
        <v>6948</v>
      </c>
      <c r="D261" s="27">
        <v>2000</v>
      </c>
      <c r="E261" s="28">
        <v>2405</v>
      </c>
      <c r="F261" s="29" t="s">
        <v>8218</v>
      </c>
      <c r="G261" s="23" t="s">
        <v>8223</v>
      </c>
      <c r="H261" s="23" t="s">
        <v>8245</v>
      </c>
      <c r="I261" s="23">
        <v>1407967200</v>
      </c>
      <c r="J261" s="23">
        <v>1406039696</v>
      </c>
      <c r="K261" s="23" t="b">
        <v>0</v>
      </c>
      <c r="L261" s="23">
        <v>54</v>
      </c>
      <c r="M261" s="23" t="b">
        <v>1</v>
      </c>
      <c r="N261" s="23" t="s">
        <v>8269</v>
      </c>
      <c r="O261" s="30">
        <v>100</v>
      </c>
      <c r="P261" s="23">
        <v>44.54</v>
      </c>
      <c r="Q261" s="31" t="s">
        <v>8323</v>
      </c>
      <c r="R261" s="23" t="s">
        <v>8326</v>
      </c>
      <c r="S261" s="32">
        <v>41842</v>
      </c>
      <c r="T261" s="32">
        <v>41864</v>
      </c>
    </row>
    <row r="262" spans="1:20" ht="96" x14ac:dyDescent="0.2">
      <c r="A262" s="23">
        <v>3148</v>
      </c>
      <c r="B262" s="26" t="s">
        <v>3148</v>
      </c>
      <c r="C262" s="26" t="s">
        <v>7258</v>
      </c>
      <c r="D262" s="27">
        <v>1800</v>
      </c>
      <c r="E262" s="28">
        <v>2361</v>
      </c>
      <c r="F262" s="29" t="s">
        <v>8218</v>
      </c>
      <c r="G262" s="23" t="s">
        <v>8223</v>
      </c>
      <c r="H262" s="23" t="s">
        <v>8245</v>
      </c>
      <c r="I262" s="23">
        <v>1412136000</v>
      </c>
      <c r="J262" s="23">
        <v>1410278284</v>
      </c>
      <c r="K262" s="23" t="b">
        <v>1</v>
      </c>
      <c r="L262" s="23">
        <v>57</v>
      </c>
      <c r="M262" s="23" t="b">
        <v>1</v>
      </c>
      <c r="N262" s="23" t="s">
        <v>8269</v>
      </c>
      <c r="O262" s="30">
        <v>9</v>
      </c>
      <c r="P262" s="23">
        <v>41.42</v>
      </c>
      <c r="Q262" s="31" t="s">
        <v>8323</v>
      </c>
      <c r="R262" s="23" t="s">
        <v>8326</v>
      </c>
      <c r="S262" s="32">
        <v>41891</v>
      </c>
      <c r="T262" s="32">
        <v>41913</v>
      </c>
    </row>
    <row r="263" spans="1:20" ht="176" x14ac:dyDescent="0.2">
      <c r="A263" s="23">
        <v>3313</v>
      </c>
      <c r="B263" s="26" t="s">
        <v>3313</v>
      </c>
      <c r="C263" s="26" t="s">
        <v>7423</v>
      </c>
      <c r="D263" s="27">
        <v>2000</v>
      </c>
      <c r="E263" s="28">
        <v>2321</v>
      </c>
      <c r="F263" s="29" t="s">
        <v>8218</v>
      </c>
      <c r="G263" s="23" t="s">
        <v>8223</v>
      </c>
      <c r="H263" s="23" t="s">
        <v>8245</v>
      </c>
      <c r="I263" s="23">
        <v>1453856400</v>
      </c>
      <c r="J263" s="23">
        <v>1452664317</v>
      </c>
      <c r="K263" s="23" t="b">
        <v>0</v>
      </c>
      <c r="L263" s="23">
        <v>29</v>
      </c>
      <c r="M263" s="23" t="b">
        <v>1</v>
      </c>
      <c r="N263" s="23" t="s">
        <v>8269</v>
      </c>
      <c r="O263" s="30">
        <v>46</v>
      </c>
      <c r="P263" s="23">
        <v>80.03</v>
      </c>
      <c r="Q263" s="31" t="s">
        <v>8323</v>
      </c>
      <c r="R263" s="23" t="s">
        <v>8326</v>
      </c>
      <c r="S263" s="32">
        <v>42382</v>
      </c>
      <c r="T263" s="32">
        <v>42396</v>
      </c>
    </row>
    <row r="264" spans="1:20" ht="176" x14ac:dyDescent="0.2">
      <c r="A264" s="23">
        <v>3448</v>
      </c>
      <c r="B264" s="26" t="s">
        <v>3447</v>
      </c>
      <c r="C264" s="26" t="s">
        <v>7558</v>
      </c>
      <c r="D264" s="27">
        <v>2100</v>
      </c>
      <c r="E264" s="28">
        <v>2305</v>
      </c>
      <c r="F264" s="29" t="s">
        <v>8218</v>
      </c>
      <c r="G264" s="23" t="s">
        <v>8223</v>
      </c>
      <c r="H264" s="23" t="s">
        <v>8245</v>
      </c>
      <c r="I264" s="23">
        <v>1418784689</v>
      </c>
      <c r="J264" s="23">
        <v>1416192689</v>
      </c>
      <c r="K264" s="23" t="b">
        <v>0</v>
      </c>
      <c r="L264" s="23">
        <v>45</v>
      </c>
      <c r="M264" s="23" t="b">
        <v>1</v>
      </c>
      <c r="N264" s="23" t="s">
        <v>8269</v>
      </c>
      <c r="O264" s="30">
        <v>115</v>
      </c>
      <c r="P264" s="23">
        <v>51.22</v>
      </c>
      <c r="Q264" s="31" t="s">
        <v>8323</v>
      </c>
      <c r="R264" s="23" t="s">
        <v>8326</v>
      </c>
      <c r="S264" s="32">
        <v>41960</v>
      </c>
      <c r="T264" s="32">
        <v>41990</v>
      </c>
    </row>
    <row r="265" spans="1:20" ht="208" x14ac:dyDescent="0.2">
      <c r="A265" s="23">
        <v>3172</v>
      </c>
      <c r="B265" s="26" t="s">
        <v>3172</v>
      </c>
      <c r="C265" s="26" t="s">
        <v>7282</v>
      </c>
      <c r="D265" s="27">
        <v>2000</v>
      </c>
      <c r="E265" s="28">
        <v>2300</v>
      </c>
      <c r="F265" s="29" t="s">
        <v>8218</v>
      </c>
      <c r="G265" s="23" t="s">
        <v>8223</v>
      </c>
      <c r="H265" s="23" t="s">
        <v>8245</v>
      </c>
      <c r="I265" s="23">
        <v>1329240668</v>
      </c>
      <c r="J265" s="23">
        <v>1326648668</v>
      </c>
      <c r="K265" s="23" t="b">
        <v>1</v>
      </c>
      <c r="L265" s="23">
        <v>29</v>
      </c>
      <c r="M265" s="23" t="b">
        <v>1</v>
      </c>
      <c r="N265" s="23" t="s">
        <v>8269</v>
      </c>
      <c r="O265" s="30">
        <v>7</v>
      </c>
      <c r="P265" s="23">
        <v>79.31</v>
      </c>
      <c r="Q265" s="31" t="s">
        <v>8323</v>
      </c>
      <c r="R265" s="23" t="s">
        <v>8326</v>
      </c>
      <c r="S265" s="32">
        <v>40923</v>
      </c>
      <c r="T265" s="32">
        <v>40953</v>
      </c>
    </row>
    <row r="266" spans="1:20" ht="192" x14ac:dyDescent="0.2">
      <c r="A266" s="23">
        <v>3570</v>
      </c>
      <c r="B266" s="26" t="s">
        <v>3569</v>
      </c>
      <c r="C266" s="26" t="s">
        <v>7680</v>
      </c>
      <c r="D266" s="27">
        <v>2000</v>
      </c>
      <c r="E266" s="28">
        <v>2287</v>
      </c>
      <c r="F266" s="29" t="s">
        <v>8218</v>
      </c>
      <c r="G266" s="23" t="s">
        <v>8223</v>
      </c>
      <c r="H266" s="23" t="s">
        <v>8245</v>
      </c>
      <c r="I266" s="23">
        <v>1420009200</v>
      </c>
      <c r="J266" s="23">
        <v>1417593483</v>
      </c>
      <c r="K266" s="23" t="b">
        <v>0</v>
      </c>
      <c r="L266" s="23">
        <v>26</v>
      </c>
      <c r="M266" s="23" t="b">
        <v>1</v>
      </c>
      <c r="N266" s="23" t="s">
        <v>8269</v>
      </c>
      <c r="O266" s="30">
        <v>46</v>
      </c>
      <c r="P266" s="23">
        <v>87.96</v>
      </c>
      <c r="Q266" s="31" t="s">
        <v>8323</v>
      </c>
      <c r="R266" s="23" t="s">
        <v>8326</v>
      </c>
      <c r="S266" s="32">
        <v>41976</v>
      </c>
      <c r="T266" s="32">
        <v>42004</v>
      </c>
    </row>
    <row r="267" spans="1:20" ht="192" x14ac:dyDescent="0.2">
      <c r="A267" s="23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30">
        <v>15</v>
      </c>
      <c r="P267" s="23">
        <v>39.6</v>
      </c>
      <c r="Q267" s="31" t="s">
        <v>8323</v>
      </c>
      <c r="R267" s="23" t="s">
        <v>8326</v>
      </c>
      <c r="S267" s="32">
        <v>42053</v>
      </c>
      <c r="T267" s="32">
        <v>42079</v>
      </c>
    </row>
    <row r="268" spans="1:20" ht="160" x14ac:dyDescent="0.2">
      <c r="A268" s="23">
        <v>3170</v>
      </c>
      <c r="B268" s="26" t="s">
        <v>3170</v>
      </c>
      <c r="C268" s="26" t="s">
        <v>7280</v>
      </c>
      <c r="D268" s="27">
        <v>2000</v>
      </c>
      <c r="E268" s="28">
        <v>2245</v>
      </c>
      <c r="F268" s="29" t="s">
        <v>8218</v>
      </c>
      <c r="G268" s="23" t="s">
        <v>8223</v>
      </c>
      <c r="H268" s="23" t="s">
        <v>8245</v>
      </c>
      <c r="I268" s="23">
        <v>1404273600</v>
      </c>
      <c r="J268" s="23">
        <v>1401414944</v>
      </c>
      <c r="K268" s="23" t="b">
        <v>1</v>
      </c>
      <c r="L268" s="23">
        <v>71</v>
      </c>
      <c r="M268" s="23" t="b">
        <v>1</v>
      </c>
      <c r="N268" s="23" t="s">
        <v>8269</v>
      </c>
      <c r="O268" s="30">
        <v>124</v>
      </c>
      <c r="P268" s="23">
        <v>31.62</v>
      </c>
      <c r="Q268" s="31" t="s">
        <v>8323</v>
      </c>
      <c r="R268" s="23" t="s">
        <v>8326</v>
      </c>
      <c r="S268" s="32">
        <v>41789</v>
      </c>
      <c r="T268" s="32">
        <v>41822</v>
      </c>
    </row>
    <row r="269" spans="1:20" ht="224" x14ac:dyDescent="0.2">
      <c r="A269" s="23">
        <v>3679</v>
      </c>
      <c r="B269" s="26" t="s">
        <v>3676</v>
      </c>
      <c r="C269" s="26" t="s">
        <v>7789</v>
      </c>
      <c r="D269" s="27">
        <v>2000</v>
      </c>
      <c r="E269" s="28">
        <v>2202</v>
      </c>
      <c r="F269" s="29" t="s">
        <v>8218</v>
      </c>
      <c r="G269" s="23" t="s">
        <v>8223</v>
      </c>
      <c r="H269" s="23" t="s">
        <v>8245</v>
      </c>
      <c r="I269" s="23">
        <v>1404190740</v>
      </c>
      <c r="J269" s="23">
        <v>1401214581</v>
      </c>
      <c r="K269" s="23" t="b">
        <v>0</v>
      </c>
      <c r="L269" s="23">
        <v>30</v>
      </c>
      <c r="M269" s="23" t="b">
        <v>1</v>
      </c>
      <c r="N269" s="23" t="s">
        <v>8269</v>
      </c>
      <c r="O269" s="30">
        <v>6</v>
      </c>
      <c r="P269" s="23">
        <v>73.400000000000006</v>
      </c>
      <c r="Q269" s="31" t="s">
        <v>8323</v>
      </c>
      <c r="R269" s="23" t="s">
        <v>8326</v>
      </c>
      <c r="S269" s="32">
        <v>41786</v>
      </c>
      <c r="T269" s="32">
        <v>41821</v>
      </c>
    </row>
    <row r="270" spans="1:20" ht="192" x14ac:dyDescent="0.2">
      <c r="A270" s="23">
        <v>3432</v>
      </c>
      <c r="B270" s="26" t="s">
        <v>3431</v>
      </c>
      <c r="C270" s="26" t="s">
        <v>7542</v>
      </c>
      <c r="D270" s="27">
        <v>2000</v>
      </c>
      <c r="E270" s="28">
        <v>2193</v>
      </c>
      <c r="F270" s="29" t="s">
        <v>8218</v>
      </c>
      <c r="G270" s="23" t="s">
        <v>8223</v>
      </c>
      <c r="H270" s="23" t="s">
        <v>8245</v>
      </c>
      <c r="I270" s="23">
        <v>1454709600</v>
      </c>
      <c r="J270" s="23">
        <v>1452520614</v>
      </c>
      <c r="K270" s="23" t="b">
        <v>0</v>
      </c>
      <c r="L270" s="23">
        <v>42</v>
      </c>
      <c r="M270" s="23" t="b">
        <v>1</v>
      </c>
      <c r="N270" s="23" t="s">
        <v>8269</v>
      </c>
      <c r="O270" s="30">
        <v>110</v>
      </c>
      <c r="P270" s="23">
        <v>52.21</v>
      </c>
      <c r="Q270" s="31" t="s">
        <v>8323</v>
      </c>
      <c r="R270" s="23" t="s">
        <v>8326</v>
      </c>
      <c r="S270" s="32">
        <v>42380</v>
      </c>
      <c r="T270" s="32">
        <v>42405</v>
      </c>
    </row>
    <row r="271" spans="1:20" ht="208" x14ac:dyDescent="0.2">
      <c r="A271" s="23">
        <v>3176</v>
      </c>
      <c r="B271" s="26" t="s">
        <v>3176</v>
      </c>
      <c r="C271" s="26" t="s">
        <v>7286</v>
      </c>
      <c r="D271" s="27">
        <v>1900</v>
      </c>
      <c r="E271" s="28">
        <v>2182</v>
      </c>
      <c r="F271" s="29" t="s">
        <v>8218</v>
      </c>
      <c r="G271" s="23" t="s">
        <v>8223</v>
      </c>
      <c r="H271" s="23" t="s">
        <v>8245</v>
      </c>
      <c r="I271" s="23">
        <v>1376838000</v>
      </c>
      <c r="J271" s="23">
        <v>1374531631</v>
      </c>
      <c r="K271" s="23" t="b">
        <v>1</v>
      </c>
      <c r="L271" s="23">
        <v>55</v>
      </c>
      <c r="M271" s="23" t="b">
        <v>1</v>
      </c>
      <c r="N271" s="23" t="s">
        <v>8269</v>
      </c>
      <c r="O271" s="30">
        <v>145</v>
      </c>
      <c r="P271" s="23">
        <v>39.67</v>
      </c>
      <c r="Q271" s="31" t="s">
        <v>8323</v>
      </c>
      <c r="R271" s="23" t="s">
        <v>8326</v>
      </c>
      <c r="S271" s="32">
        <v>41477</v>
      </c>
      <c r="T271" s="32">
        <v>41504</v>
      </c>
    </row>
    <row r="272" spans="1:20" ht="224" x14ac:dyDescent="0.2">
      <c r="A272" s="23">
        <v>2826</v>
      </c>
      <c r="B272" s="26" t="s">
        <v>2826</v>
      </c>
      <c r="C272" s="26" t="s">
        <v>6936</v>
      </c>
      <c r="D272" s="27">
        <v>2000</v>
      </c>
      <c r="E272" s="28">
        <v>2155</v>
      </c>
      <c r="F272" s="29" t="s">
        <v>8218</v>
      </c>
      <c r="G272" s="23" t="s">
        <v>8223</v>
      </c>
      <c r="H272" s="23" t="s">
        <v>8245</v>
      </c>
      <c r="I272" s="23">
        <v>1436511600</v>
      </c>
      <c r="J272" s="23">
        <v>1434415812</v>
      </c>
      <c r="K272" s="23" t="b">
        <v>0</v>
      </c>
      <c r="L272" s="23">
        <v>19</v>
      </c>
      <c r="M272" s="23" t="b">
        <v>1</v>
      </c>
      <c r="N272" s="23" t="s">
        <v>8269</v>
      </c>
      <c r="O272" s="30">
        <v>108</v>
      </c>
      <c r="P272" s="23">
        <v>113.42</v>
      </c>
      <c r="Q272" s="31" t="s">
        <v>8323</v>
      </c>
      <c r="R272" s="23" t="s">
        <v>8326</v>
      </c>
      <c r="S272" s="32">
        <v>42171</v>
      </c>
      <c r="T272" s="32">
        <v>42195</v>
      </c>
    </row>
    <row r="273" spans="1:20" ht="192" x14ac:dyDescent="0.2">
      <c r="A273" s="23">
        <v>2792</v>
      </c>
      <c r="B273" s="26" t="s">
        <v>2792</v>
      </c>
      <c r="C273" s="26" t="s">
        <v>6902</v>
      </c>
      <c r="D273" s="27">
        <v>2000</v>
      </c>
      <c r="E273" s="28">
        <v>2152</v>
      </c>
      <c r="F273" s="29" t="s">
        <v>8218</v>
      </c>
      <c r="G273" s="23" t="s">
        <v>8223</v>
      </c>
      <c r="H273" s="23" t="s">
        <v>8245</v>
      </c>
      <c r="I273" s="23">
        <v>1439357559</v>
      </c>
      <c r="J273" s="23">
        <v>1435469559</v>
      </c>
      <c r="K273" s="23" t="b">
        <v>0</v>
      </c>
      <c r="L273" s="23">
        <v>24</v>
      </c>
      <c r="M273" s="23" t="b">
        <v>1</v>
      </c>
      <c r="N273" s="23" t="s">
        <v>8269</v>
      </c>
      <c r="O273" s="30">
        <v>134</v>
      </c>
      <c r="P273" s="23">
        <v>89.67</v>
      </c>
      <c r="Q273" s="31" t="s">
        <v>8323</v>
      </c>
      <c r="R273" s="23" t="s">
        <v>8326</v>
      </c>
      <c r="S273" s="32">
        <v>42183</v>
      </c>
      <c r="T273" s="32">
        <v>42228</v>
      </c>
    </row>
    <row r="274" spans="1:20" ht="240" x14ac:dyDescent="0.2">
      <c r="A274" s="23">
        <v>3817</v>
      </c>
      <c r="B274" s="26" t="s">
        <v>3814</v>
      </c>
      <c r="C274" s="26" t="s">
        <v>7927</v>
      </c>
      <c r="D274" s="27">
        <v>2000</v>
      </c>
      <c r="E274" s="28">
        <v>2145</v>
      </c>
      <c r="F274" s="29" t="s">
        <v>8218</v>
      </c>
      <c r="G274" s="23" t="s">
        <v>8223</v>
      </c>
      <c r="H274" s="23" t="s">
        <v>8245</v>
      </c>
      <c r="I274" s="23">
        <v>1445659140</v>
      </c>
      <c r="J274" s="23">
        <v>1444236216</v>
      </c>
      <c r="K274" s="23" t="b">
        <v>0</v>
      </c>
      <c r="L274" s="23">
        <v>20</v>
      </c>
      <c r="M274" s="23" t="b">
        <v>1</v>
      </c>
      <c r="N274" s="23" t="s">
        <v>8269</v>
      </c>
      <c r="O274" s="30">
        <v>107</v>
      </c>
      <c r="P274" s="23">
        <v>107.25</v>
      </c>
      <c r="Q274" s="31" t="s">
        <v>8323</v>
      </c>
      <c r="R274" s="23" t="s">
        <v>8326</v>
      </c>
      <c r="S274" s="32">
        <v>42284</v>
      </c>
      <c r="T274" s="32">
        <v>42301</v>
      </c>
    </row>
    <row r="275" spans="1:20" ht="176" x14ac:dyDescent="0.2">
      <c r="A275" s="23">
        <v>3480</v>
      </c>
      <c r="B275" s="26" t="s">
        <v>3479</v>
      </c>
      <c r="C275" s="26" t="s">
        <v>7590</v>
      </c>
      <c r="D275" s="27">
        <v>1500</v>
      </c>
      <c r="E275" s="28">
        <v>2140</v>
      </c>
      <c r="F275" s="29" t="s">
        <v>8218</v>
      </c>
      <c r="G275" s="23" t="s">
        <v>8223</v>
      </c>
      <c r="H275" s="23" t="s">
        <v>8245</v>
      </c>
      <c r="I275" s="23">
        <v>1436562000</v>
      </c>
      <c r="J275" s="23">
        <v>1434440227</v>
      </c>
      <c r="K275" s="23" t="b">
        <v>0</v>
      </c>
      <c r="L275" s="23">
        <v>13</v>
      </c>
      <c r="M275" s="23" t="b">
        <v>1</v>
      </c>
      <c r="N275" s="23" t="s">
        <v>8269</v>
      </c>
      <c r="O275" s="30">
        <v>102</v>
      </c>
      <c r="P275" s="23">
        <v>164.62</v>
      </c>
      <c r="Q275" s="31" t="s">
        <v>8323</v>
      </c>
      <c r="R275" s="23" t="s">
        <v>8326</v>
      </c>
      <c r="S275" s="32">
        <v>42171</v>
      </c>
      <c r="T275" s="32">
        <v>42195</v>
      </c>
    </row>
    <row r="276" spans="1:20" ht="176" x14ac:dyDescent="0.2">
      <c r="A276" s="23">
        <v>3548</v>
      </c>
      <c r="B276" s="26" t="s">
        <v>3547</v>
      </c>
      <c r="C276" s="26" t="s">
        <v>7658</v>
      </c>
      <c r="D276" s="27">
        <v>2100</v>
      </c>
      <c r="E276" s="28">
        <v>2140</v>
      </c>
      <c r="F276" s="29" t="s">
        <v>8218</v>
      </c>
      <c r="G276" s="23" t="s">
        <v>8223</v>
      </c>
      <c r="H276" s="23" t="s">
        <v>8245</v>
      </c>
      <c r="I276" s="23">
        <v>1457139600</v>
      </c>
      <c r="J276" s="23">
        <v>1455230214</v>
      </c>
      <c r="K276" s="23" t="b">
        <v>0</v>
      </c>
      <c r="L276" s="23">
        <v>13</v>
      </c>
      <c r="M276" s="23" t="b">
        <v>1</v>
      </c>
      <c r="N276" s="23" t="s">
        <v>8269</v>
      </c>
      <c r="O276" s="30">
        <v>107</v>
      </c>
      <c r="P276" s="23">
        <v>164.62</v>
      </c>
      <c r="Q276" s="31" t="s">
        <v>8323</v>
      </c>
      <c r="R276" s="23" t="s">
        <v>8326</v>
      </c>
      <c r="S276" s="32">
        <v>42411</v>
      </c>
      <c r="T276" s="32">
        <v>42434</v>
      </c>
    </row>
    <row r="277" spans="1:20" ht="208" x14ac:dyDescent="0.2">
      <c r="A277" s="23">
        <v>3813</v>
      </c>
      <c r="B277" s="26" t="s">
        <v>3810</v>
      </c>
      <c r="C277" s="26" t="s">
        <v>7923</v>
      </c>
      <c r="D277" s="27">
        <v>2100</v>
      </c>
      <c r="E277" s="28">
        <v>2119.9899999999998</v>
      </c>
      <c r="F277" s="29" t="s">
        <v>8218</v>
      </c>
      <c r="G277" s="23" t="s">
        <v>8223</v>
      </c>
      <c r="H277" s="23" t="s">
        <v>8245</v>
      </c>
      <c r="I277" s="23">
        <v>1465940580</v>
      </c>
      <c r="J277" s="23">
        <v>1462603021</v>
      </c>
      <c r="K277" s="23" t="b">
        <v>0</v>
      </c>
      <c r="L277" s="23">
        <v>27</v>
      </c>
      <c r="M277" s="23" t="b">
        <v>1</v>
      </c>
      <c r="N277" s="23" t="s">
        <v>8269</v>
      </c>
      <c r="O277" s="30">
        <v>49</v>
      </c>
      <c r="P277" s="23">
        <v>78.52</v>
      </c>
      <c r="Q277" s="31" t="s">
        <v>8323</v>
      </c>
      <c r="R277" s="23" t="s">
        <v>8326</v>
      </c>
      <c r="S277" s="32">
        <v>42497</v>
      </c>
      <c r="T277" s="32">
        <v>42535</v>
      </c>
    </row>
    <row r="278" spans="1:20" ht="208" x14ac:dyDescent="0.2">
      <c r="A278" s="23">
        <v>3499</v>
      </c>
      <c r="B278" s="26" t="s">
        <v>3498</v>
      </c>
      <c r="C278" s="26" t="s">
        <v>7609</v>
      </c>
      <c r="D278" s="27">
        <v>2000</v>
      </c>
      <c r="E278" s="28">
        <v>2110</v>
      </c>
      <c r="F278" s="29" t="s">
        <v>8218</v>
      </c>
      <c r="G278" s="23" t="s">
        <v>8223</v>
      </c>
      <c r="H278" s="23" t="s">
        <v>8245</v>
      </c>
      <c r="I278" s="23">
        <v>1435733940</v>
      </c>
      <c r="J278" s="23">
        <v>1431046325</v>
      </c>
      <c r="K278" s="23" t="b">
        <v>0</v>
      </c>
      <c r="L278" s="23">
        <v>35</v>
      </c>
      <c r="M278" s="23" t="b">
        <v>1</v>
      </c>
      <c r="N278" s="23" t="s">
        <v>8269</v>
      </c>
      <c r="O278" s="30">
        <v>105</v>
      </c>
      <c r="P278" s="23">
        <v>60.29</v>
      </c>
      <c r="Q278" s="31" t="s">
        <v>8323</v>
      </c>
      <c r="R278" s="23" t="s">
        <v>8326</v>
      </c>
      <c r="S278" s="32">
        <v>42132</v>
      </c>
      <c r="T278" s="32">
        <v>42186</v>
      </c>
    </row>
    <row r="279" spans="1:20" ht="128" x14ac:dyDescent="0.2">
      <c r="A279" s="23">
        <v>2972</v>
      </c>
      <c r="B279" s="26" t="s">
        <v>2972</v>
      </c>
      <c r="C279" s="26" t="s">
        <v>7082</v>
      </c>
      <c r="D279" s="27">
        <v>2000</v>
      </c>
      <c r="E279" s="28">
        <v>2107</v>
      </c>
      <c r="F279" s="29" t="s">
        <v>8218</v>
      </c>
      <c r="G279" s="23" t="s">
        <v>8223</v>
      </c>
      <c r="H279" s="23" t="s">
        <v>8245</v>
      </c>
      <c r="I279" s="23">
        <v>1480899600</v>
      </c>
      <c r="J279" s="23">
        <v>1479609520</v>
      </c>
      <c r="K279" s="23" t="b">
        <v>0</v>
      </c>
      <c r="L279" s="23">
        <v>17</v>
      </c>
      <c r="M279" s="23" t="b">
        <v>1</v>
      </c>
      <c r="N279" s="23" t="s">
        <v>8269</v>
      </c>
      <c r="O279" s="30">
        <v>0</v>
      </c>
      <c r="P279" s="23">
        <v>123.94</v>
      </c>
      <c r="Q279" s="31" t="s">
        <v>8323</v>
      </c>
      <c r="R279" s="23" t="s">
        <v>8326</v>
      </c>
      <c r="S279" s="32">
        <v>42694</v>
      </c>
      <c r="T279" s="32">
        <v>42709</v>
      </c>
    </row>
    <row r="280" spans="1:20" ht="208" x14ac:dyDescent="0.2">
      <c r="A280" s="23">
        <v>3814</v>
      </c>
      <c r="B280" s="26" t="s">
        <v>3811</v>
      </c>
      <c r="C280" s="26" t="s">
        <v>7924</v>
      </c>
      <c r="D280" s="27">
        <v>1500</v>
      </c>
      <c r="E280" s="28">
        <v>2102</v>
      </c>
      <c r="F280" s="29" t="s">
        <v>8218</v>
      </c>
      <c r="G280" s="23" t="s">
        <v>8223</v>
      </c>
      <c r="H280" s="23" t="s">
        <v>8245</v>
      </c>
      <c r="I280" s="23">
        <v>1427860740</v>
      </c>
      <c r="J280" s="23">
        <v>1424727712</v>
      </c>
      <c r="K280" s="23" t="b">
        <v>0</v>
      </c>
      <c r="L280" s="23">
        <v>34</v>
      </c>
      <c r="M280" s="23" t="b">
        <v>1</v>
      </c>
      <c r="N280" s="23" t="s">
        <v>8269</v>
      </c>
      <c r="O280" s="30">
        <v>105</v>
      </c>
      <c r="P280" s="23">
        <v>61.82</v>
      </c>
      <c r="Q280" s="31" t="s">
        <v>8323</v>
      </c>
      <c r="R280" s="23" t="s">
        <v>8326</v>
      </c>
      <c r="S280" s="32">
        <v>42058</v>
      </c>
      <c r="T280" s="32">
        <v>42095</v>
      </c>
    </row>
    <row r="281" spans="1:20" ht="192" x14ac:dyDescent="0.2">
      <c r="A281" s="23">
        <v>3386</v>
      </c>
      <c r="B281" s="26" t="s">
        <v>3385</v>
      </c>
      <c r="C281" s="26" t="s">
        <v>7496</v>
      </c>
      <c r="D281" s="27">
        <v>2000</v>
      </c>
      <c r="E281" s="28">
        <v>2100</v>
      </c>
      <c r="F281" s="29" t="s">
        <v>8218</v>
      </c>
      <c r="G281" s="23" t="s">
        <v>8223</v>
      </c>
      <c r="H281" s="23" t="s">
        <v>8245</v>
      </c>
      <c r="I281" s="23">
        <v>1417620506</v>
      </c>
      <c r="J281" s="23">
        <v>1415028506</v>
      </c>
      <c r="K281" s="23" t="b">
        <v>0</v>
      </c>
      <c r="L281" s="23">
        <v>41</v>
      </c>
      <c r="M281" s="23" t="b">
        <v>1</v>
      </c>
      <c r="N281" s="23" t="s">
        <v>8269</v>
      </c>
      <c r="O281" s="30">
        <v>300</v>
      </c>
      <c r="P281" s="23">
        <v>51.22</v>
      </c>
      <c r="Q281" s="31" t="s">
        <v>8323</v>
      </c>
      <c r="R281" s="23" t="s">
        <v>8326</v>
      </c>
      <c r="S281" s="32">
        <v>41946</v>
      </c>
      <c r="T281" s="32">
        <v>41976</v>
      </c>
    </row>
    <row r="282" spans="1:20" ht="224" x14ac:dyDescent="0.2">
      <c r="A282" s="23">
        <v>3708</v>
      </c>
      <c r="B282" s="26" t="s">
        <v>3705</v>
      </c>
      <c r="C282" s="26" t="s">
        <v>7818</v>
      </c>
      <c r="D282" s="27">
        <v>700</v>
      </c>
      <c r="E282" s="28">
        <v>2100</v>
      </c>
      <c r="F282" s="29" t="s">
        <v>8218</v>
      </c>
      <c r="G282" s="23" t="s">
        <v>8223</v>
      </c>
      <c r="H282" s="23" t="s">
        <v>8245</v>
      </c>
      <c r="I282" s="23">
        <v>1404444286</v>
      </c>
      <c r="J282" s="23">
        <v>1403234686</v>
      </c>
      <c r="K282" s="23" t="b">
        <v>0</v>
      </c>
      <c r="L282" s="23">
        <v>39</v>
      </c>
      <c r="M282" s="23" t="b">
        <v>1</v>
      </c>
      <c r="N282" s="23" t="s">
        <v>8269</v>
      </c>
      <c r="O282" s="30">
        <v>107</v>
      </c>
      <c r="P282" s="23">
        <v>53.85</v>
      </c>
      <c r="Q282" s="31" t="s">
        <v>8323</v>
      </c>
      <c r="R282" s="23" t="s">
        <v>8326</v>
      </c>
      <c r="S282" s="32">
        <v>41810</v>
      </c>
      <c r="T282" s="32">
        <v>41824</v>
      </c>
    </row>
    <row r="283" spans="1:20" ht="192" x14ac:dyDescent="0.2">
      <c r="A283" s="23">
        <v>3303</v>
      </c>
      <c r="B283" s="26" t="s">
        <v>3303</v>
      </c>
      <c r="C283" s="26" t="s">
        <v>7413</v>
      </c>
      <c r="D283" s="27">
        <v>1800</v>
      </c>
      <c r="E283" s="28">
        <v>2086</v>
      </c>
      <c r="F283" s="29" t="s">
        <v>8218</v>
      </c>
      <c r="G283" s="23" t="s">
        <v>8223</v>
      </c>
      <c r="H283" s="23" t="s">
        <v>8245</v>
      </c>
      <c r="I283" s="23">
        <v>1427553484</v>
      </c>
      <c r="J283" s="23">
        <v>1424533084</v>
      </c>
      <c r="K283" s="23" t="b">
        <v>0</v>
      </c>
      <c r="L283" s="23">
        <v>35</v>
      </c>
      <c r="M283" s="23" t="b">
        <v>1</v>
      </c>
      <c r="N283" s="23" t="s">
        <v>8269</v>
      </c>
      <c r="O283" s="30">
        <v>10</v>
      </c>
      <c r="P283" s="23">
        <v>59.6</v>
      </c>
      <c r="Q283" s="31" t="s">
        <v>8323</v>
      </c>
      <c r="R283" s="23" t="s">
        <v>8326</v>
      </c>
      <c r="S283" s="32">
        <v>42056</v>
      </c>
      <c r="T283" s="32">
        <v>42091</v>
      </c>
    </row>
    <row r="284" spans="1:20" ht="208" x14ac:dyDescent="0.2">
      <c r="A284" s="23">
        <v>3477</v>
      </c>
      <c r="B284" s="26" t="s">
        <v>3476</v>
      </c>
      <c r="C284" s="26" t="s">
        <v>7587</v>
      </c>
      <c r="D284" s="27">
        <v>1800</v>
      </c>
      <c r="E284" s="28">
        <v>2076</v>
      </c>
      <c r="F284" s="29" t="s">
        <v>8218</v>
      </c>
      <c r="G284" s="23" t="s">
        <v>8223</v>
      </c>
      <c r="H284" s="23" t="s">
        <v>8245</v>
      </c>
      <c r="I284" s="23">
        <v>1431831600</v>
      </c>
      <c r="J284" s="23">
        <v>1430761243</v>
      </c>
      <c r="K284" s="23" t="b">
        <v>0</v>
      </c>
      <c r="L284" s="23">
        <v>39</v>
      </c>
      <c r="M284" s="23" t="b">
        <v>1</v>
      </c>
      <c r="N284" s="23" t="s">
        <v>8269</v>
      </c>
      <c r="O284" s="30">
        <v>104</v>
      </c>
      <c r="P284" s="23">
        <v>53.23</v>
      </c>
      <c r="Q284" s="31" t="s">
        <v>8323</v>
      </c>
      <c r="R284" s="23" t="s">
        <v>8326</v>
      </c>
      <c r="S284" s="32">
        <v>42128</v>
      </c>
      <c r="T284" s="32">
        <v>42141</v>
      </c>
    </row>
    <row r="285" spans="1:20" ht="224" x14ac:dyDescent="0.2">
      <c r="A285" s="23">
        <v>3280</v>
      </c>
      <c r="B285" s="26" t="s">
        <v>3280</v>
      </c>
      <c r="C285" s="26" t="s">
        <v>7390</v>
      </c>
      <c r="D285" s="27">
        <v>2000</v>
      </c>
      <c r="E285" s="28">
        <v>2060</v>
      </c>
      <c r="F285" s="29" t="s">
        <v>8218</v>
      </c>
      <c r="G285" s="23" t="s">
        <v>8223</v>
      </c>
      <c r="H285" s="23" t="s">
        <v>8245</v>
      </c>
      <c r="I285" s="23">
        <v>1433134800</v>
      </c>
      <c r="J285" s="23">
        <v>1430158198</v>
      </c>
      <c r="K285" s="23" t="b">
        <v>0</v>
      </c>
      <c r="L285" s="23">
        <v>30</v>
      </c>
      <c r="M285" s="23" t="b">
        <v>1</v>
      </c>
      <c r="N285" s="23" t="s">
        <v>8269</v>
      </c>
      <c r="O285" s="30">
        <v>103</v>
      </c>
      <c r="P285" s="23">
        <v>68.67</v>
      </c>
      <c r="Q285" s="31" t="s">
        <v>8323</v>
      </c>
      <c r="R285" s="23" t="s">
        <v>8326</v>
      </c>
      <c r="S285" s="32">
        <v>42121</v>
      </c>
      <c r="T285" s="32">
        <v>42156</v>
      </c>
    </row>
    <row r="286" spans="1:20" ht="224" x14ac:dyDescent="0.2">
      <c r="A286" s="23">
        <v>1301</v>
      </c>
      <c r="B286" s="26" t="s">
        <v>1302</v>
      </c>
      <c r="C286" s="26" t="s">
        <v>5411</v>
      </c>
      <c r="D286" s="27">
        <v>2000</v>
      </c>
      <c r="E286" s="28">
        <v>2055</v>
      </c>
      <c r="F286" s="29" t="s">
        <v>8218</v>
      </c>
      <c r="G286" s="23" t="s">
        <v>8223</v>
      </c>
      <c r="H286" s="23" t="s">
        <v>8245</v>
      </c>
      <c r="I286" s="23">
        <v>1437447600</v>
      </c>
      <c r="J286" s="23">
        <v>1436551178</v>
      </c>
      <c r="K286" s="23" t="b">
        <v>0</v>
      </c>
      <c r="L286" s="23">
        <v>29</v>
      </c>
      <c r="M286" s="23" t="b">
        <v>1</v>
      </c>
      <c r="N286" s="23" t="s">
        <v>8269</v>
      </c>
      <c r="O286" s="30">
        <v>103</v>
      </c>
      <c r="P286" s="23">
        <v>70.86</v>
      </c>
      <c r="Q286" s="31" t="s">
        <v>8323</v>
      </c>
      <c r="R286" s="23" t="s">
        <v>8326</v>
      </c>
      <c r="S286" s="32">
        <v>42195</v>
      </c>
      <c r="T286" s="32">
        <v>42206</v>
      </c>
    </row>
    <row r="287" spans="1:20" ht="160" x14ac:dyDescent="0.2">
      <c r="A287" s="23">
        <v>2788</v>
      </c>
      <c r="B287" s="26" t="s">
        <v>2788</v>
      </c>
      <c r="C287" s="26" t="s">
        <v>6898</v>
      </c>
      <c r="D287" s="27">
        <v>2000</v>
      </c>
      <c r="E287" s="28">
        <v>2050</v>
      </c>
      <c r="F287" s="29" t="s">
        <v>8218</v>
      </c>
      <c r="G287" s="23" t="s">
        <v>8223</v>
      </c>
      <c r="H287" s="23" t="s">
        <v>8245</v>
      </c>
      <c r="I287" s="23">
        <v>1469811043</v>
      </c>
      <c r="J287" s="23">
        <v>1467219043</v>
      </c>
      <c r="K287" s="23" t="b">
        <v>0</v>
      </c>
      <c r="L287" s="23">
        <v>20</v>
      </c>
      <c r="M287" s="23" t="b">
        <v>1</v>
      </c>
      <c r="N287" s="23" t="s">
        <v>8269</v>
      </c>
      <c r="O287" s="30">
        <v>103</v>
      </c>
      <c r="P287" s="23">
        <v>102.5</v>
      </c>
      <c r="Q287" s="31" t="s">
        <v>8323</v>
      </c>
      <c r="R287" s="23" t="s">
        <v>8326</v>
      </c>
      <c r="S287" s="32">
        <v>42550</v>
      </c>
      <c r="T287" s="32">
        <v>42580</v>
      </c>
    </row>
    <row r="288" spans="1:20" ht="208" x14ac:dyDescent="0.2">
      <c r="A288" s="23">
        <v>2791</v>
      </c>
      <c r="B288" s="26" t="s">
        <v>2791</v>
      </c>
      <c r="C288" s="26" t="s">
        <v>6901</v>
      </c>
      <c r="D288" s="27">
        <v>2000</v>
      </c>
      <c r="E288" s="28">
        <v>2050</v>
      </c>
      <c r="F288" s="29" t="s">
        <v>8218</v>
      </c>
      <c r="G288" s="23" t="s">
        <v>8223</v>
      </c>
      <c r="H288" s="23" t="s">
        <v>8245</v>
      </c>
      <c r="I288" s="23">
        <v>1473393600</v>
      </c>
      <c r="J288" s="23">
        <v>1470778559</v>
      </c>
      <c r="K288" s="23" t="b">
        <v>0</v>
      </c>
      <c r="L288" s="23">
        <v>28</v>
      </c>
      <c r="M288" s="23" t="b">
        <v>1</v>
      </c>
      <c r="N288" s="23" t="s">
        <v>8269</v>
      </c>
      <c r="O288" s="30">
        <v>103</v>
      </c>
      <c r="P288" s="23">
        <v>73.209999999999994</v>
      </c>
      <c r="Q288" s="31" t="s">
        <v>8323</v>
      </c>
      <c r="R288" s="23" t="s">
        <v>8326</v>
      </c>
      <c r="S288" s="32">
        <v>42591</v>
      </c>
      <c r="T288" s="32">
        <v>42622</v>
      </c>
    </row>
    <row r="289" spans="1:20" ht="176" x14ac:dyDescent="0.2">
      <c r="A289" s="23">
        <v>3225</v>
      </c>
      <c r="B289" s="26" t="s">
        <v>3225</v>
      </c>
      <c r="C289" s="26" t="s">
        <v>7335</v>
      </c>
      <c r="D289" s="27">
        <v>2000</v>
      </c>
      <c r="E289" s="28">
        <v>2047</v>
      </c>
      <c r="F289" s="29" t="s">
        <v>8218</v>
      </c>
      <c r="G289" s="23" t="s">
        <v>8223</v>
      </c>
      <c r="H289" s="23" t="s">
        <v>8245</v>
      </c>
      <c r="I289" s="23">
        <v>1464987600</v>
      </c>
      <c r="J289" s="23">
        <v>1463145938</v>
      </c>
      <c r="K289" s="23" t="b">
        <v>1</v>
      </c>
      <c r="L289" s="23">
        <v>39</v>
      </c>
      <c r="M289" s="23" t="b">
        <v>1</v>
      </c>
      <c r="N289" s="23" t="s">
        <v>8269</v>
      </c>
      <c r="O289" s="30">
        <v>102</v>
      </c>
      <c r="P289" s="23">
        <v>52.49</v>
      </c>
      <c r="Q289" s="31" t="s">
        <v>8323</v>
      </c>
      <c r="R289" s="23" t="s">
        <v>8326</v>
      </c>
      <c r="S289" s="32">
        <v>42503</v>
      </c>
      <c r="T289" s="32">
        <v>42524</v>
      </c>
    </row>
    <row r="290" spans="1:20" ht="224" x14ac:dyDescent="0.2">
      <c r="A290" s="23">
        <v>3472</v>
      </c>
      <c r="B290" s="26" t="s">
        <v>3471</v>
      </c>
      <c r="C290" s="26" t="s">
        <v>7582</v>
      </c>
      <c r="D290" s="27">
        <v>2000</v>
      </c>
      <c r="E290" s="28">
        <v>2041</v>
      </c>
      <c r="F290" s="29" t="s">
        <v>8218</v>
      </c>
      <c r="G290" s="23" t="s">
        <v>8223</v>
      </c>
      <c r="H290" s="23" t="s">
        <v>8245</v>
      </c>
      <c r="I290" s="23">
        <v>1415253540</v>
      </c>
      <c r="J290" s="23">
        <v>1413432331</v>
      </c>
      <c r="K290" s="23" t="b">
        <v>0</v>
      </c>
      <c r="L290" s="23">
        <v>23</v>
      </c>
      <c r="M290" s="23" t="b">
        <v>1</v>
      </c>
      <c r="N290" s="23" t="s">
        <v>8269</v>
      </c>
      <c r="O290" s="30">
        <v>204</v>
      </c>
      <c r="P290" s="23">
        <v>88.74</v>
      </c>
      <c r="Q290" s="31" t="s">
        <v>8323</v>
      </c>
      <c r="R290" s="23" t="s">
        <v>8326</v>
      </c>
      <c r="S290" s="32">
        <v>41928</v>
      </c>
      <c r="T290" s="32">
        <v>41949</v>
      </c>
    </row>
    <row r="291" spans="1:20" ht="192" x14ac:dyDescent="0.2">
      <c r="A291" s="23">
        <v>3713</v>
      </c>
      <c r="B291" s="26" t="s">
        <v>3710</v>
      </c>
      <c r="C291" s="26" t="s">
        <v>7823</v>
      </c>
      <c r="D291" s="27">
        <v>2000</v>
      </c>
      <c r="E291" s="28">
        <v>2030</v>
      </c>
      <c r="F291" s="29" t="s">
        <v>8218</v>
      </c>
      <c r="G291" s="23" t="s">
        <v>8223</v>
      </c>
      <c r="H291" s="23" t="s">
        <v>8245</v>
      </c>
      <c r="I291" s="23">
        <v>1465062166</v>
      </c>
      <c r="J291" s="23">
        <v>1463334166</v>
      </c>
      <c r="K291" s="23" t="b">
        <v>0</v>
      </c>
      <c r="L291" s="23">
        <v>19</v>
      </c>
      <c r="M291" s="23" t="b">
        <v>1</v>
      </c>
      <c r="N291" s="23" t="s">
        <v>8269</v>
      </c>
      <c r="O291" s="30">
        <v>1</v>
      </c>
      <c r="P291" s="23">
        <v>106.84</v>
      </c>
      <c r="Q291" s="31" t="s">
        <v>8323</v>
      </c>
      <c r="R291" s="23" t="s">
        <v>8326</v>
      </c>
      <c r="S291" s="32">
        <v>42505</v>
      </c>
      <c r="T291" s="32">
        <v>42525</v>
      </c>
    </row>
    <row r="292" spans="1:20" ht="208" x14ac:dyDescent="0.2">
      <c r="A292" s="23">
        <v>3839</v>
      </c>
      <c r="B292" s="26" t="s">
        <v>3836</v>
      </c>
      <c r="C292" s="26" t="s">
        <v>7948</v>
      </c>
      <c r="D292" s="27">
        <v>2000</v>
      </c>
      <c r="E292" s="28">
        <v>2025</v>
      </c>
      <c r="F292" s="29" t="s">
        <v>8218</v>
      </c>
      <c r="G292" s="23" t="s">
        <v>8223</v>
      </c>
      <c r="H292" s="23" t="s">
        <v>8245</v>
      </c>
      <c r="I292" s="23">
        <v>1438226724</v>
      </c>
      <c r="J292" s="23">
        <v>1433042724</v>
      </c>
      <c r="K292" s="23" t="b">
        <v>0</v>
      </c>
      <c r="L292" s="23">
        <v>32</v>
      </c>
      <c r="M292" s="23" t="b">
        <v>1</v>
      </c>
      <c r="N292" s="23" t="s">
        <v>8269</v>
      </c>
      <c r="O292" s="30">
        <v>101</v>
      </c>
      <c r="P292" s="23">
        <v>63.28</v>
      </c>
      <c r="Q292" s="31" t="s">
        <v>8323</v>
      </c>
      <c r="R292" s="23" t="s">
        <v>8326</v>
      </c>
      <c r="S292" s="32">
        <v>42155</v>
      </c>
      <c r="T292" s="32">
        <v>42215</v>
      </c>
    </row>
    <row r="293" spans="1:20" ht="224" x14ac:dyDescent="0.2">
      <c r="A293" s="23">
        <v>1284</v>
      </c>
      <c r="B293" s="26" t="s">
        <v>1285</v>
      </c>
      <c r="C293" s="26" t="s">
        <v>5394</v>
      </c>
      <c r="D293" s="27">
        <v>2000</v>
      </c>
      <c r="E293" s="28">
        <v>2020</v>
      </c>
      <c r="F293" s="29" t="s">
        <v>8218</v>
      </c>
      <c r="G293" s="23" t="s">
        <v>8223</v>
      </c>
      <c r="H293" s="23" t="s">
        <v>8245</v>
      </c>
      <c r="I293" s="23">
        <v>1483203540</v>
      </c>
      <c r="J293" s="23">
        <v>1481175482</v>
      </c>
      <c r="K293" s="23" t="b">
        <v>0</v>
      </c>
      <c r="L293" s="23">
        <v>31</v>
      </c>
      <c r="M293" s="23" t="b">
        <v>1</v>
      </c>
      <c r="N293" s="23" t="s">
        <v>8269</v>
      </c>
      <c r="O293" s="30">
        <v>1</v>
      </c>
      <c r="P293" s="23">
        <v>65.16</v>
      </c>
      <c r="Q293" s="31" t="s">
        <v>8323</v>
      </c>
      <c r="R293" s="23" t="s">
        <v>8326</v>
      </c>
      <c r="S293" s="32">
        <v>42712</v>
      </c>
      <c r="T293" s="32">
        <v>42735</v>
      </c>
    </row>
    <row r="294" spans="1:20" ht="224" x14ac:dyDescent="0.2">
      <c r="A294" s="23">
        <v>3594</v>
      </c>
      <c r="B294" s="26" t="s">
        <v>3593</v>
      </c>
      <c r="C294" s="26" t="s">
        <v>7704</v>
      </c>
      <c r="D294" s="27">
        <v>1600</v>
      </c>
      <c r="E294" s="28">
        <v>2015</v>
      </c>
      <c r="F294" s="29" t="s">
        <v>8218</v>
      </c>
      <c r="G294" s="23" t="s">
        <v>8223</v>
      </c>
      <c r="H294" s="23" t="s">
        <v>8245</v>
      </c>
      <c r="I294" s="23">
        <v>1472952982</v>
      </c>
      <c r="J294" s="23">
        <v>1470792982</v>
      </c>
      <c r="K294" s="23" t="b">
        <v>0</v>
      </c>
      <c r="L294" s="23">
        <v>36</v>
      </c>
      <c r="M294" s="23" t="b">
        <v>1</v>
      </c>
      <c r="N294" s="23" t="s">
        <v>8269</v>
      </c>
      <c r="O294" s="30">
        <v>101</v>
      </c>
      <c r="P294" s="23">
        <v>55.97</v>
      </c>
      <c r="Q294" s="31" t="s">
        <v>8323</v>
      </c>
      <c r="R294" s="23" t="s">
        <v>8326</v>
      </c>
      <c r="S294" s="32">
        <v>42592</v>
      </c>
      <c r="T294" s="32">
        <v>42617</v>
      </c>
    </row>
    <row r="295" spans="1:20" ht="176" x14ac:dyDescent="0.2">
      <c r="A295" s="23">
        <v>3727</v>
      </c>
      <c r="B295" s="26" t="s">
        <v>3724</v>
      </c>
      <c r="C295" s="26" t="s">
        <v>7837</v>
      </c>
      <c r="D295" s="27">
        <v>2000</v>
      </c>
      <c r="E295" s="28">
        <v>2015</v>
      </c>
      <c r="F295" s="29" t="s">
        <v>8218</v>
      </c>
      <c r="G295" s="23" t="s">
        <v>8223</v>
      </c>
      <c r="H295" s="23" t="s">
        <v>8245</v>
      </c>
      <c r="I295" s="23">
        <v>1476939300</v>
      </c>
      <c r="J295" s="23">
        <v>1474273294</v>
      </c>
      <c r="K295" s="23" t="b">
        <v>0</v>
      </c>
      <c r="L295" s="23">
        <v>33</v>
      </c>
      <c r="M295" s="23" t="b">
        <v>1</v>
      </c>
      <c r="N295" s="23" t="s">
        <v>8269</v>
      </c>
      <c r="O295" s="30">
        <v>101</v>
      </c>
      <c r="P295" s="23">
        <v>61.06</v>
      </c>
      <c r="Q295" s="31" t="s">
        <v>8323</v>
      </c>
      <c r="R295" s="23" t="s">
        <v>8326</v>
      </c>
      <c r="S295" s="32">
        <v>42632</v>
      </c>
      <c r="T295" s="32">
        <v>42663</v>
      </c>
    </row>
    <row r="296" spans="1:20" ht="160" x14ac:dyDescent="0.2">
      <c r="A296" s="23">
        <v>3159</v>
      </c>
      <c r="B296" s="26" t="s">
        <v>3159</v>
      </c>
      <c r="C296" s="26" t="s">
        <v>7269</v>
      </c>
      <c r="D296" s="27">
        <v>1500</v>
      </c>
      <c r="E296" s="28">
        <v>2002.22</v>
      </c>
      <c r="F296" s="29" t="s">
        <v>8218</v>
      </c>
      <c r="G296" s="23" t="s">
        <v>8223</v>
      </c>
      <c r="H296" s="23" t="s">
        <v>8245</v>
      </c>
      <c r="I296" s="23">
        <v>1326927600</v>
      </c>
      <c r="J296" s="23">
        <v>1323221761</v>
      </c>
      <c r="K296" s="23" t="b">
        <v>1</v>
      </c>
      <c r="L296" s="23">
        <v>52</v>
      </c>
      <c r="M296" s="23" t="b">
        <v>1</v>
      </c>
      <c r="N296" s="23" t="s">
        <v>8269</v>
      </c>
      <c r="O296" s="30">
        <v>40</v>
      </c>
      <c r="P296" s="23">
        <v>38.5</v>
      </c>
      <c r="Q296" s="31" t="s">
        <v>8323</v>
      </c>
      <c r="R296" s="23" t="s">
        <v>8326</v>
      </c>
      <c r="S296" s="32">
        <v>40884</v>
      </c>
      <c r="T296" s="32">
        <v>40926</v>
      </c>
    </row>
    <row r="297" spans="1:20" ht="192" x14ac:dyDescent="0.2">
      <c r="A297" s="23">
        <v>3385</v>
      </c>
      <c r="B297" s="26" t="s">
        <v>3384</v>
      </c>
      <c r="C297" s="26" t="s">
        <v>7495</v>
      </c>
      <c r="D297" s="27">
        <v>2000</v>
      </c>
      <c r="E297" s="28">
        <v>2000</v>
      </c>
      <c r="F297" s="29" t="s">
        <v>8218</v>
      </c>
      <c r="G297" s="23" t="s">
        <v>8223</v>
      </c>
      <c r="H297" s="23" t="s">
        <v>8245</v>
      </c>
      <c r="I297" s="23">
        <v>1418244552</v>
      </c>
      <c r="J297" s="23">
        <v>1415652552</v>
      </c>
      <c r="K297" s="23" t="b">
        <v>0</v>
      </c>
      <c r="L297" s="23">
        <v>15</v>
      </c>
      <c r="M297" s="23" t="b">
        <v>1</v>
      </c>
      <c r="N297" s="23" t="s">
        <v>8269</v>
      </c>
      <c r="O297" s="30">
        <v>100</v>
      </c>
      <c r="P297" s="23">
        <v>133.33000000000001</v>
      </c>
      <c r="Q297" s="31" t="s">
        <v>8323</v>
      </c>
      <c r="R297" s="23" t="s">
        <v>8326</v>
      </c>
      <c r="S297" s="32">
        <v>41953</v>
      </c>
      <c r="T297" s="32">
        <v>41983</v>
      </c>
    </row>
    <row r="298" spans="1:20" ht="192" x14ac:dyDescent="0.2">
      <c r="A298" s="23">
        <v>3431</v>
      </c>
      <c r="B298" s="26" t="s">
        <v>3430</v>
      </c>
      <c r="C298" s="26" t="s">
        <v>7541</v>
      </c>
      <c r="D298" s="27">
        <v>2000</v>
      </c>
      <c r="E298" s="28">
        <v>2000</v>
      </c>
      <c r="F298" s="29" t="s">
        <v>8218</v>
      </c>
      <c r="G298" s="23" t="s">
        <v>8223</v>
      </c>
      <c r="H298" s="23" t="s">
        <v>8245</v>
      </c>
      <c r="I298" s="23">
        <v>1408383153</v>
      </c>
      <c r="J298" s="23">
        <v>1405791153</v>
      </c>
      <c r="K298" s="23" t="b">
        <v>0</v>
      </c>
      <c r="L298" s="23">
        <v>21</v>
      </c>
      <c r="M298" s="23" t="b">
        <v>1</v>
      </c>
      <c r="N298" s="23" t="s">
        <v>8269</v>
      </c>
      <c r="O298" s="30">
        <v>100</v>
      </c>
      <c r="P298" s="23">
        <v>95.24</v>
      </c>
      <c r="Q298" s="31" t="s">
        <v>8323</v>
      </c>
      <c r="R298" s="23" t="s">
        <v>8326</v>
      </c>
      <c r="S298" s="32">
        <v>41839</v>
      </c>
      <c r="T298" s="32">
        <v>41869</v>
      </c>
    </row>
    <row r="299" spans="1:20" ht="240" x14ac:dyDescent="0.2">
      <c r="A299" s="23">
        <v>3627</v>
      </c>
      <c r="B299" s="26" t="s">
        <v>3625</v>
      </c>
      <c r="C299" s="26" t="s">
        <v>7737</v>
      </c>
      <c r="D299" s="27">
        <v>2000</v>
      </c>
      <c r="E299" s="28">
        <v>2000</v>
      </c>
      <c r="F299" s="29" t="s">
        <v>8218</v>
      </c>
      <c r="G299" s="23" t="s">
        <v>8223</v>
      </c>
      <c r="H299" s="23" t="s">
        <v>8245</v>
      </c>
      <c r="I299" s="23">
        <v>1463803140</v>
      </c>
      <c r="J299" s="23">
        <v>1459446487</v>
      </c>
      <c r="K299" s="23" t="b">
        <v>0</v>
      </c>
      <c r="L299" s="23">
        <v>29</v>
      </c>
      <c r="M299" s="23" t="b">
        <v>1</v>
      </c>
      <c r="N299" s="23" t="s">
        <v>8269</v>
      </c>
      <c r="O299" s="30">
        <v>100</v>
      </c>
      <c r="P299" s="23">
        <v>68.97</v>
      </c>
      <c r="Q299" s="31" t="s">
        <v>8323</v>
      </c>
      <c r="R299" s="23" t="s">
        <v>8326</v>
      </c>
      <c r="S299" s="32">
        <v>42460</v>
      </c>
      <c r="T299" s="32">
        <v>42511</v>
      </c>
    </row>
    <row r="300" spans="1:20" ht="192" x14ac:dyDescent="0.2">
      <c r="A300" s="23">
        <v>3383</v>
      </c>
      <c r="B300" s="26" t="s">
        <v>3382</v>
      </c>
      <c r="C300" s="26" t="s">
        <v>7493</v>
      </c>
      <c r="D300" s="27">
        <v>1750</v>
      </c>
      <c r="E300" s="28">
        <v>1955</v>
      </c>
      <c r="F300" s="29" t="s">
        <v>8218</v>
      </c>
      <c r="G300" s="23" t="s">
        <v>8223</v>
      </c>
      <c r="H300" s="23" t="s">
        <v>8245</v>
      </c>
      <c r="I300" s="23">
        <v>1466707620</v>
      </c>
      <c r="J300" s="23">
        <v>1464979620</v>
      </c>
      <c r="K300" s="23" t="b">
        <v>0</v>
      </c>
      <c r="L300" s="23">
        <v>30</v>
      </c>
      <c r="M300" s="23" t="b">
        <v>1</v>
      </c>
      <c r="N300" s="23" t="s">
        <v>8269</v>
      </c>
      <c r="O300" s="30">
        <v>130</v>
      </c>
      <c r="P300" s="23">
        <v>65.17</v>
      </c>
      <c r="Q300" s="31" t="s">
        <v>8323</v>
      </c>
      <c r="R300" s="23" t="s">
        <v>8326</v>
      </c>
      <c r="S300" s="32">
        <v>42524</v>
      </c>
      <c r="T300" s="32">
        <v>42544</v>
      </c>
    </row>
    <row r="301" spans="1:20" ht="176" x14ac:dyDescent="0.2">
      <c r="A301" s="23">
        <v>1289</v>
      </c>
      <c r="B301" s="26" t="s">
        <v>1290</v>
      </c>
      <c r="C301" s="26" t="s">
        <v>5399</v>
      </c>
      <c r="D301" s="27">
        <v>1500</v>
      </c>
      <c r="E301" s="28">
        <v>1876</v>
      </c>
      <c r="F301" s="29" t="s">
        <v>8218</v>
      </c>
      <c r="G301" s="23" t="s">
        <v>8223</v>
      </c>
      <c r="H301" s="23" t="s">
        <v>8245</v>
      </c>
      <c r="I301" s="23">
        <v>1483499645</v>
      </c>
      <c r="J301" s="23">
        <v>1480907645</v>
      </c>
      <c r="K301" s="23" t="b">
        <v>0</v>
      </c>
      <c r="L301" s="23">
        <v>52</v>
      </c>
      <c r="M301" s="23" t="b">
        <v>1</v>
      </c>
      <c r="N301" s="23" t="s">
        <v>8269</v>
      </c>
      <c r="O301" s="30">
        <v>187</v>
      </c>
      <c r="P301" s="23">
        <v>36.08</v>
      </c>
      <c r="Q301" s="31" t="s">
        <v>8323</v>
      </c>
      <c r="R301" s="23" t="s">
        <v>8326</v>
      </c>
      <c r="S301" s="32">
        <v>42709</v>
      </c>
      <c r="T301" s="32">
        <v>42739</v>
      </c>
    </row>
    <row r="302" spans="1:20" ht="144" x14ac:dyDescent="0.2">
      <c r="A302" s="23">
        <v>3707</v>
      </c>
      <c r="B302" s="26" t="s">
        <v>3704</v>
      </c>
      <c r="C302" s="26" t="s">
        <v>7817</v>
      </c>
      <c r="D302" s="27">
        <v>1000</v>
      </c>
      <c r="E302" s="28">
        <v>1860</v>
      </c>
      <c r="F302" s="29" t="s">
        <v>8218</v>
      </c>
      <c r="G302" s="23" t="s">
        <v>8223</v>
      </c>
      <c r="H302" s="23" t="s">
        <v>8245</v>
      </c>
      <c r="I302" s="23">
        <v>1469165160</v>
      </c>
      <c r="J302" s="23">
        <v>1467335378</v>
      </c>
      <c r="K302" s="23" t="b">
        <v>0</v>
      </c>
      <c r="L302" s="23">
        <v>23</v>
      </c>
      <c r="M302" s="23" t="b">
        <v>1</v>
      </c>
      <c r="N302" s="23" t="s">
        <v>8269</v>
      </c>
      <c r="O302" s="30">
        <v>186</v>
      </c>
      <c r="P302" s="23">
        <v>80.87</v>
      </c>
      <c r="Q302" s="31" t="s">
        <v>8323</v>
      </c>
      <c r="R302" s="23" t="s">
        <v>8326</v>
      </c>
      <c r="S302" s="32">
        <v>42552</v>
      </c>
      <c r="T302" s="32">
        <v>42573</v>
      </c>
    </row>
    <row r="303" spans="1:20" ht="192" x14ac:dyDescent="0.2">
      <c r="A303" s="23">
        <v>3443</v>
      </c>
      <c r="B303" s="26" t="s">
        <v>3442</v>
      </c>
      <c r="C303" s="26" t="s">
        <v>7553</v>
      </c>
      <c r="D303" s="27">
        <v>1000</v>
      </c>
      <c r="E303" s="28">
        <v>1855</v>
      </c>
      <c r="F303" s="29" t="s">
        <v>8218</v>
      </c>
      <c r="G303" s="23" t="s">
        <v>8223</v>
      </c>
      <c r="H303" s="23" t="s">
        <v>8245</v>
      </c>
      <c r="I303" s="23">
        <v>1410266146</v>
      </c>
      <c r="J303" s="23">
        <v>1407674146</v>
      </c>
      <c r="K303" s="23" t="b">
        <v>0</v>
      </c>
      <c r="L303" s="23">
        <v>45</v>
      </c>
      <c r="M303" s="23" t="b">
        <v>1</v>
      </c>
      <c r="N303" s="23" t="s">
        <v>8269</v>
      </c>
      <c r="O303" s="30">
        <v>307</v>
      </c>
      <c r="P303" s="23">
        <v>41.22</v>
      </c>
      <c r="Q303" s="31" t="s">
        <v>8323</v>
      </c>
      <c r="R303" s="23" t="s">
        <v>8326</v>
      </c>
      <c r="S303" s="32">
        <v>41861</v>
      </c>
      <c r="T303" s="32">
        <v>41891</v>
      </c>
    </row>
    <row r="304" spans="1:20" ht="112" x14ac:dyDescent="0.2">
      <c r="A304" s="23">
        <v>3710</v>
      </c>
      <c r="B304" s="26" t="s">
        <v>3707</v>
      </c>
      <c r="C304" s="26" t="s">
        <v>7820</v>
      </c>
      <c r="D304" s="27">
        <v>1300</v>
      </c>
      <c r="E304" s="28">
        <v>1835</v>
      </c>
      <c r="F304" s="29" t="s">
        <v>8218</v>
      </c>
      <c r="G304" s="23" t="s">
        <v>8223</v>
      </c>
      <c r="H304" s="23" t="s">
        <v>8245</v>
      </c>
      <c r="I304" s="23">
        <v>1428068988</v>
      </c>
      <c r="J304" s="23">
        <v>1425908988</v>
      </c>
      <c r="K304" s="23" t="b">
        <v>0</v>
      </c>
      <c r="L304" s="23">
        <v>27</v>
      </c>
      <c r="M304" s="23" t="b">
        <v>1</v>
      </c>
      <c r="N304" s="23" t="s">
        <v>8269</v>
      </c>
      <c r="O304" s="30">
        <v>122</v>
      </c>
      <c r="P304" s="23">
        <v>67.959999999999994</v>
      </c>
      <c r="Q304" s="31" t="s">
        <v>8323</v>
      </c>
      <c r="R304" s="23" t="s">
        <v>8326</v>
      </c>
      <c r="S304" s="32">
        <v>42072</v>
      </c>
      <c r="T304" s="32">
        <v>42097</v>
      </c>
    </row>
    <row r="305" spans="1:20" ht="192" x14ac:dyDescent="0.2">
      <c r="A305" s="23">
        <v>3810</v>
      </c>
      <c r="B305" s="26" t="s">
        <v>3807</v>
      </c>
      <c r="C305" s="26" t="s">
        <v>7920</v>
      </c>
      <c r="D305" s="27">
        <v>1500</v>
      </c>
      <c r="E305" s="28">
        <v>1826</v>
      </c>
      <c r="F305" s="29" t="s">
        <v>8218</v>
      </c>
      <c r="G305" s="23" t="s">
        <v>8223</v>
      </c>
      <c r="H305" s="23" t="s">
        <v>8245</v>
      </c>
      <c r="I305" s="23">
        <v>1426965758</v>
      </c>
      <c r="J305" s="23">
        <v>1424377358</v>
      </c>
      <c r="K305" s="23" t="b">
        <v>0</v>
      </c>
      <c r="L305" s="23">
        <v>26</v>
      </c>
      <c r="M305" s="23" t="b">
        <v>1</v>
      </c>
      <c r="N305" s="23" t="s">
        <v>8269</v>
      </c>
      <c r="O305" s="30">
        <v>12</v>
      </c>
      <c r="P305" s="23">
        <v>70.23</v>
      </c>
      <c r="Q305" s="31" t="s">
        <v>8323</v>
      </c>
      <c r="R305" s="23" t="s">
        <v>8326</v>
      </c>
      <c r="S305" s="32">
        <v>42054</v>
      </c>
      <c r="T305" s="32">
        <v>42084</v>
      </c>
    </row>
    <row r="306" spans="1:20" ht="176" x14ac:dyDescent="0.2">
      <c r="A306" s="23">
        <v>3706</v>
      </c>
      <c r="B306" s="26" t="s">
        <v>3703</v>
      </c>
      <c r="C306" s="26" t="s">
        <v>7816</v>
      </c>
      <c r="D306" s="27">
        <v>1500</v>
      </c>
      <c r="E306" s="28">
        <v>1820</v>
      </c>
      <c r="F306" s="29" t="s">
        <v>8218</v>
      </c>
      <c r="G306" s="23" t="s">
        <v>8223</v>
      </c>
      <c r="H306" s="23" t="s">
        <v>8245</v>
      </c>
      <c r="I306" s="23">
        <v>1410558949</v>
      </c>
      <c r="J306" s="23">
        <v>1409262949</v>
      </c>
      <c r="K306" s="23" t="b">
        <v>0</v>
      </c>
      <c r="L306" s="23">
        <v>13</v>
      </c>
      <c r="M306" s="23" t="b">
        <v>1</v>
      </c>
      <c r="N306" s="23" t="s">
        <v>8269</v>
      </c>
      <c r="O306" s="30">
        <v>121</v>
      </c>
      <c r="P306" s="23">
        <v>140</v>
      </c>
      <c r="Q306" s="31" t="s">
        <v>8323</v>
      </c>
      <c r="R306" s="23" t="s">
        <v>8326</v>
      </c>
      <c r="S306" s="32">
        <v>41879</v>
      </c>
      <c r="T306" s="32">
        <v>41894</v>
      </c>
    </row>
    <row r="307" spans="1:20" ht="208" x14ac:dyDescent="0.2">
      <c r="A307" s="23">
        <v>3275</v>
      </c>
      <c r="B307" s="26" t="s">
        <v>3275</v>
      </c>
      <c r="C307" s="26" t="s">
        <v>7385</v>
      </c>
      <c r="D307" s="27">
        <v>1800</v>
      </c>
      <c r="E307" s="28">
        <v>1805</v>
      </c>
      <c r="F307" s="29" t="s">
        <v>8218</v>
      </c>
      <c r="G307" s="23" t="s">
        <v>8223</v>
      </c>
      <c r="H307" s="23" t="s">
        <v>8245</v>
      </c>
      <c r="I307" s="23">
        <v>1423456200</v>
      </c>
      <c r="J307" s="23">
        <v>1421183271</v>
      </c>
      <c r="K307" s="23" t="b">
        <v>1</v>
      </c>
      <c r="L307" s="23">
        <v>12</v>
      </c>
      <c r="M307" s="23" t="b">
        <v>1</v>
      </c>
      <c r="N307" s="23" t="s">
        <v>8269</v>
      </c>
      <c r="O307" s="30">
        <v>7</v>
      </c>
      <c r="P307" s="23">
        <v>150.41999999999999</v>
      </c>
      <c r="Q307" s="31" t="s">
        <v>8323</v>
      </c>
      <c r="R307" s="23" t="s">
        <v>8326</v>
      </c>
      <c r="S307" s="32">
        <v>42017</v>
      </c>
      <c r="T307" s="32">
        <v>42044</v>
      </c>
    </row>
    <row r="308" spans="1:20" ht="192" x14ac:dyDescent="0.2">
      <c r="A308" s="23">
        <v>3690</v>
      </c>
      <c r="B308" s="26" t="s">
        <v>3687</v>
      </c>
      <c r="C308" s="26" t="s">
        <v>7800</v>
      </c>
      <c r="D308" s="27">
        <v>1500</v>
      </c>
      <c r="E308" s="28">
        <v>1800</v>
      </c>
      <c r="F308" s="29" t="s">
        <v>8218</v>
      </c>
      <c r="G308" s="23" t="s">
        <v>8223</v>
      </c>
      <c r="H308" s="23" t="s">
        <v>8245</v>
      </c>
      <c r="I308" s="23">
        <v>1417101683</v>
      </c>
      <c r="J308" s="23">
        <v>1414506083</v>
      </c>
      <c r="K308" s="23" t="b">
        <v>0</v>
      </c>
      <c r="L308" s="23">
        <v>31</v>
      </c>
      <c r="M308" s="23" t="b">
        <v>1</v>
      </c>
      <c r="N308" s="23" t="s">
        <v>8269</v>
      </c>
      <c r="O308" s="30">
        <v>119</v>
      </c>
      <c r="P308" s="23">
        <v>58.06</v>
      </c>
      <c r="Q308" s="31" t="s">
        <v>8323</v>
      </c>
      <c r="R308" s="23" t="s">
        <v>8326</v>
      </c>
      <c r="S308" s="32">
        <v>41940</v>
      </c>
      <c r="T308" s="32">
        <v>41970</v>
      </c>
    </row>
    <row r="309" spans="1:20" ht="192" x14ac:dyDescent="0.2">
      <c r="A309" s="23">
        <v>3816</v>
      </c>
      <c r="B309" s="26" t="s">
        <v>3813</v>
      </c>
      <c r="C309" s="26" t="s">
        <v>7926</v>
      </c>
      <c r="D309" s="27">
        <v>1500</v>
      </c>
      <c r="E309" s="28">
        <v>1788.57</v>
      </c>
      <c r="F309" s="29" t="s">
        <v>8218</v>
      </c>
      <c r="G309" s="23" t="s">
        <v>8223</v>
      </c>
      <c r="H309" s="23" t="s">
        <v>8245</v>
      </c>
      <c r="I309" s="23">
        <v>1405614823</v>
      </c>
      <c r="J309" s="23">
        <v>1403022823</v>
      </c>
      <c r="K309" s="23" t="b">
        <v>0</v>
      </c>
      <c r="L309" s="23">
        <v>37</v>
      </c>
      <c r="M309" s="23" t="b">
        <v>1</v>
      </c>
      <c r="N309" s="23" t="s">
        <v>8269</v>
      </c>
      <c r="O309" s="30">
        <v>16</v>
      </c>
      <c r="P309" s="23">
        <v>48.34</v>
      </c>
      <c r="Q309" s="31" t="s">
        <v>8323</v>
      </c>
      <c r="R309" s="23" t="s">
        <v>8326</v>
      </c>
      <c r="S309" s="32">
        <v>41807</v>
      </c>
      <c r="T309" s="32">
        <v>41837</v>
      </c>
    </row>
    <row r="310" spans="1:20" ht="112" x14ac:dyDescent="0.2">
      <c r="A310" s="23">
        <v>3370</v>
      </c>
      <c r="B310" s="26" t="s">
        <v>3369</v>
      </c>
      <c r="C310" s="26" t="s">
        <v>7480</v>
      </c>
      <c r="D310" s="27">
        <v>1500</v>
      </c>
      <c r="E310" s="28">
        <v>1766</v>
      </c>
      <c r="F310" s="29" t="s">
        <v>8218</v>
      </c>
      <c r="G310" s="23" t="s">
        <v>8223</v>
      </c>
      <c r="H310" s="23" t="s">
        <v>8245</v>
      </c>
      <c r="I310" s="23">
        <v>1481961600</v>
      </c>
      <c r="J310" s="23">
        <v>1479283285</v>
      </c>
      <c r="K310" s="23" t="b">
        <v>0</v>
      </c>
      <c r="L310" s="23">
        <v>26</v>
      </c>
      <c r="M310" s="23" t="b">
        <v>1</v>
      </c>
      <c r="N310" s="23" t="s">
        <v>8269</v>
      </c>
      <c r="O310" s="30">
        <v>35</v>
      </c>
      <c r="P310" s="23">
        <v>67.92</v>
      </c>
      <c r="Q310" s="31" t="s">
        <v>8323</v>
      </c>
      <c r="R310" s="23" t="s">
        <v>8326</v>
      </c>
      <c r="S310" s="32">
        <v>42690</v>
      </c>
      <c r="T310" s="32">
        <v>42721</v>
      </c>
    </row>
    <row r="311" spans="1:20" ht="192" x14ac:dyDescent="0.2">
      <c r="A311" s="23">
        <v>3417</v>
      </c>
      <c r="B311" s="26" t="s">
        <v>3416</v>
      </c>
      <c r="C311" s="26" t="s">
        <v>7527</v>
      </c>
      <c r="D311" s="27">
        <v>1700</v>
      </c>
      <c r="E311" s="28">
        <v>1700.01</v>
      </c>
      <c r="F311" s="29" t="s">
        <v>8218</v>
      </c>
      <c r="G311" s="23" t="s">
        <v>8223</v>
      </c>
      <c r="H311" s="23" t="s">
        <v>8245</v>
      </c>
      <c r="I311" s="23">
        <v>1414284180</v>
      </c>
      <c r="J311" s="23">
        <v>1410558948</v>
      </c>
      <c r="K311" s="23" t="b">
        <v>0</v>
      </c>
      <c r="L311" s="23">
        <v>45</v>
      </c>
      <c r="M311" s="23" t="b">
        <v>1</v>
      </c>
      <c r="N311" s="23" t="s">
        <v>8269</v>
      </c>
      <c r="O311" s="30">
        <v>131</v>
      </c>
      <c r="P311" s="23">
        <v>37.78</v>
      </c>
      <c r="Q311" s="31" t="s">
        <v>8323</v>
      </c>
      <c r="R311" s="23" t="s">
        <v>8326</v>
      </c>
      <c r="S311" s="32">
        <v>41894</v>
      </c>
      <c r="T311" s="32">
        <v>41938</v>
      </c>
    </row>
    <row r="312" spans="1:20" ht="208" x14ac:dyDescent="0.2">
      <c r="A312" s="23">
        <v>3497</v>
      </c>
      <c r="B312" s="26" t="s">
        <v>3496</v>
      </c>
      <c r="C312" s="26" t="s">
        <v>7607</v>
      </c>
      <c r="D312" s="27">
        <v>1551</v>
      </c>
      <c r="E312" s="28">
        <v>1686</v>
      </c>
      <c r="F312" s="29" t="s">
        <v>8218</v>
      </c>
      <c r="G312" s="23" t="s">
        <v>8223</v>
      </c>
      <c r="H312" s="23" t="s">
        <v>8245</v>
      </c>
      <c r="I312" s="23">
        <v>1464904800</v>
      </c>
      <c r="J312" s="23">
        <v>1463852904</v>
      </c>
      <c r="K312" s="23" t="b">
        <v>0</v>
      </c>
      <c r="L312" s="23">
        <v>49</v>
      </c>
      <c r="M312" s="23" t="b">
        <v>1</v>
      </c>
      <c r="N312" s="23" t="s">
        <v>8269</v>
      </c>
      <c r="O312" s="30">
        <v>17</v>
      </c>
      <c r="P312" s="23">
        <v>34.409999999999997</v>
      </c>
      <c r="Q312" s="31" t="s">
        <v>8323</v>
      </c>
      <c r="R312" s="23" t="s">
        <v>8326</v>
      </c>
      <c r="S312" s="32">
        <v>42511</v>
      </c>
      <c r="T312" s="32">
        <v>42523</v>
      </c>
    </row>
    <row r="313" spans="1:20" ht="192" x14ac:dyDescent="0.2">
      <c r="A313" s="23">
        <v>3251</v>
      </c>
      <c r="B313" s="26" t="s">
        <v>3251</v>
      </c>
      <c r="C313" s="26" t="s">
        <v>7361</v>
      </c>
      <c r="D313" s="27">
        <v>1500</v>
      </c>
      <c r="E313" s="28">
        <v>1661</v>
      </c>
      <c r="F313" s="29" t="s">
        <v>8218</v>
      </c>
      <c r="G313" s="23" t="s">
        <v>8223</v>
      </c>
      <c r="H313" s="23" t="s">
        <v>8245</v>
      </c>
      <c r="I313" s="23">
        <v>1434907966</v>
      </c>
      <c r="J313" s="23">
        <v>1432315966</v>
      </c>
      <c r="K313" s="23" t="b">
        <v>1</v>
      </c>
      <c r="L313" s="23">
        <v>20</v>
      </c>
      <c r="M313" s="23" t="b">
        <v>1</v>
      </c>
      <c r="N313" s="23" t="s">
        <v>8269</v>
      </c>
      <c r="O313" s="30">
        <v>111</v>
      </c>
      <c r="P313" s="23">
        <v>83.05</v>
      </c>
      <c r="Q313" s="31" t="s">
        <v>8323</v>
      </c>
      <c r="R313" s="23" t="s">
        <v>8326</v>
      </c>
      <c r="S313" s="32">
        <v>42146</v>
      </c>
      <c r="T313" s="32">
        <v>42176</v>
      </c>
    </row>
    <row r="314" spans="1:20" ht="192" x14ac:dyDescent="0.2">
      <c r="A314" s="23">
        <v>3485</v>
      </c>
      <c r="B314" s="26" t="s">
        <v>3484</v>
      </c>
      <c r="C314" s="26" t="s">
        <v>7595</v>
      </c>
      <c r="D314" s="27">
        <v>1650</v>
      </c>
      <c r="E314" s="28">
        <v>1660</v>
      </c>
      <c r="F314" s="29" t="s">
        <v>8218</v>
      </c>
      <c r="G314" s="23" t="s">
        <v>8223</v>
      </c>
      <c r="H314" s="23" t="s">
        <v>8245</v>
      </c>
      <c r="I314" s="23">
        <v>1454431080</v>
      </c>
      <c r="J314" s="23">
        <v>1451839080</v>
      </c>
      <c r="K314" s="23" t="b">
        <v>0</v>
      </c>
      <c r="L314" s="23">
        <v>30</v>
      </c>
      <c r="M314" s="23" t="b">
        <v>1</v>
      </c>
      <c r="N314" s="23" t="s">
        <v>8269</v>
      </c>
      <c r="O314" s="30">
        <v>41</v>
      </c>
      <c r="P314" s="23">
        <v>55.33</v>
      </c>
      <c r="Q314" s="31" t="s">
        <v>8323</v>
      </c>
      <c r="R314" s="23" t="s">
        <v>8326</v>
      </c>
      <c r="S314" s="32">
        <v>42372</v>
      </c>
      <c r="T314" s="32">
        <v>42402</v>
      </c>
    </row>
    <row r="315" spans="1:20" ht="192" x14ac:dyDescent="0.2">
      <c r="A315" s="23">
        <v>3518</v>
      </c>
      <c r="B315" s="26" t="s">
        <v>3517</v>
      </c>
      <c r="C315" s="26" t="s">
        <v>7628</v>
      </c>
      <c r="D315" s="27">
        <v>1500</v>
      </c>
      <c r="E315" s="28">
        <v>1650.69</v>
      </c>
      <c r="F315" s="29" t="s">
        <v>8218</v>
      </c>
      <c r="G315" s="23" t="s">
        <v>8223</v>
      </c>
      <c r="H315" s="23" t="s">
        <v>8245</v>
      </c>
      <c r="I315" s="23">
        <v>1412259660</v>
      </c>
      <c r="J315" s="23">
        <v>1410461299</v>
      </c>
      <c r="K315" s="23" t="b">
        <v>0</v>
      </c>
      <c r="L315" s="23">
        <v>33</v>
      </c>
      <c r="M315" s="23" t="b">
        <v>1</v>
      </c>
      <c r="N315" s="23" t="s">
        <v>8269</v>
      </c>
      <c r="O315" s="30">
        <v>110</v>
      </c>
      <c r="P315" s="23">
        <v>50.02</v>
      </c>
      <c r="Q315" s="31" t="s">
        <v>8323</v>
      </c>
      <c r="R315" s="23" t="s">
        <v>8326</v>
      </c>
      <c r="S315" s="32">
        <v>41893</v>
      </c>
      <c r="T315" s="32">
        <v>41914</v>
      </c>
    </row>
    <row r="316" spans="1:20" ht="192" x14ac:dyDescent="0.2">
      <c r="A316" s="23">
        <v>3346</v>
      </c>
      <c r="B316" s="26" t="s">
        <v>3346</v>
      </c>
      <c r="C316" s="26" t="s">
        <v>7456</v>
      </c>
      <c r="D316" s="27">
        <v>1500</v>
      </c>
      <c r="E316" s="28">
        <v>1650</v>
      </c>
      <c r="F316" s="29" t="s">
        <v>8218</v>
      </c>
      <c r="G316" s="23" t="s">
        <v>8223</v>
      </c>
      <c r="H316" s="23" t="s">
        <v>8245</v>
      </c>
      <c r="I316" s="23">
        <v>1424910910</v>
      </c>
      <c r="J316" s="23">
        <v>1424306110</v>
      </c>
      <c r="K316" s="23" t="b">
        <v>0</v>
      </c>
      <c r="L316" s="23">
        <v>18</v>
      </c>
      <c r="M316" s="23" t="b">
        <v>1</v>
      </c>
      <c r="N316" s="23" t="s">
        <v>8269</v>
      </c>
      <c r="O316" s="30">
        <v>103</v>
      </c>
      <c r="P316" s="23">
        <v>91.67</v>
      </c>
      <c r="Q316" s="31" t="s">
        <v>8323</v>
      </c>
      <c r="R316" s="23" t="s">
        <v>8326</v>
      </c>
      <c r="S316" s="32">
        <v>42054</v>
      </c>
      <c r="T316" s="32">
        <v>42061</v>
      </c>
    </row>
    <row r="317" spans="1:20" ht="208" x14ac:dyDescent="0.2">
      <c r="A317" s="23">
        <v>2965</v>
      </c>
      <c r="B317" s="26" t="s">
        <v>2965</v>
      </c>
      <c r="C317" s="26" t="s">
        <v>7075</v>
      </c>
      <c r="D317" s="27">
        <v>1500</v>
      </c>
      <c r="E317" s="28">
        <v>1635</v>
      </c>
      <c r="F317" s="29" t="s">
        <v>8218</v>
      </c>
      <c r="G317" s="23" t="s">
        <v>8223</v>
      </c>
      <c r="H317" s="23" t="s">
        <v>8245</v>
      </c>
      <c r="I317" s="23">
        <v>1436290233</v>
      </c>
      <c r="J317" s="23">
        <v>1433698233</v>
      </c>
      <c r="K317" s="23" t="b">
        <v>0</v>
      </c>
      <c r="L317" s="23">
        <v>39</v>
      </c>
      <c r="M317" s="23" t="b">
        <v>1</v>
      </c>
      <c r="N317" s="23" t="s">
        <v>8269</v>
      </c>
      <c r="O317" s="30">
        <v>5</v>
      </c>
      <c r="P317" s="23">
        <v>41.92</v>
      </c>
      <c r="Q317" s="31" t="s">
        <v>8323</v>
      </c>
      <c r="R317" s="23" t="s">
        <v>8326</v>
      </c>
      <c r="S317" s="32">
        <v>42162</v>
      </c>
      <c r="T317" s="32">
        <v>42192</v>
      </c>
    </row>
    <row r="318" spans="1:20" ht="128" x14ac:dyDescent="0.2">
      <c r="A318" s="23">
        <v>3439</v>
      </c>
      <c r="B318" s="26" t="s">
        <v>3438</v>
      </c>
      <c r="C318" s="26" t="s">
        <v>7549</v>
      </c>
      <c r="D318" s="27">
        <v>1200</v>
      </c>
      <c r="E318" s="28">
        <v>1616.14</v>
      </c>
      <c r="F318" s="29" t="s">
        <v>8218</v>
      </c>
      <c r="G318" s="23" t="s">
        <v>8223</v>
      </c>
      <c r="H318" s="23" t="s">
        <v>8245</v>
      </c>
      <c r="I318" s="23">
        <v>1453179540</v>
      </c>
      <c r="J318" s="23">
        <v>1452030730</v>
      </c>
      <c r="K318" s="23" t="b">
        <v>0</v>
      </c>
      <c r="L318" s="23">
        <v>18</v>
      </c>
      <c r="M318" s="23" t="b">
        <v>1</v>
      </c>
      <c r="N318" s="23" t="s">
        <v>8269</v>
      </c>
      <c r="O318" s="30">
        <v>108</v>
      </c>
      <c r="P318" s="23">
        <v>89.79</v>
      </c>
      <c r="Q318" s="31" t="s">
        <v>8323</v>
      </c>
      <c r="R318" s="23" t="s">
        <v>8326</v>
      </c>
      <c r="S318" s="32">
        <v>42374</v>
      </c>
      <c r="T318" s="32">
        <v>42388</v>
      </c>
    </row>
    <row r="319" spans="1:20" ht="192" x14ac:dyDescent="0.2">
      <c r="A319" s="23">
        <v>3231</v>
      </c>
      <c r="B319" s="26" t="s">
        <v>3231</v>
      </c>
      <c r="C319" s="26" t="s">
        <v>7341</v>
      </c>
      <c r="D319" s="27">
        <v>1000</v>
      </c>
      <c r="E319" s="28">
        <v>1610</v>
      </c>
      <c r="F319" s="29" t="s">
        <v>8218</v>
      </c>
      <c r="G319" s="23" t="s">
        <v>8223</v>
      </c>
      <c r="H319" s="23" t="s">
        <v>8245</v>
      </c>
      <c r="I319" s="23">
        <v>1460846347</v>
      </c>
      <c r="J319" s="23">
        <v>1458254347</v>
      </c>
      <c r="K319" s="23" t="b">
        <v>0</v>
      </c>
      <c r="L319" s="23">
        <v>28</v>
      </c>
      <c r="M319" s="23" t="b">
        <v>1</v>
      </c>
      <c r="N319" s="23" t="s">
        <v>8269</v>
      </c>
      <c r="O319" s="30">
        <v>8</v>
      </c>
      <c r="P319" s="23">
        <v>57.5</v>
      </c>
      <c r="Q319" s="31" t="s">
        <v>8323</v>
      </c>
      <c r="R319" s="23" t="s">
        <v>8326</v>
      </c>
      <c r="S319" s="32">
        <v>42446</v>
      </c>
      <c r="T319" s="32">
        <v>42476</v>
      </c>
    </row>
    <row r="320" spans="1:20" ht="192" x14ac:dyDescent="0.2">
      <c r="A320" s="23">
        <v>3393</v>
      </c>
      <c r="B320" s="26" t="s">
        <v>3392</v>
      </c>
      <c r="C320" s="26" t="s">
        <v>7503</v>
      </c>
      <c r="D320" s="27">
        <v>1500</v>
      </c>
      <c r="E320" s="28">
        <v>1587</v>
      </c>
      <c r="F320" s="29" t="s">
        <v>8218</v>
      </c>
      <c r="G320" s="23" t="s">
        <v>8223</v>
      </c>
      <c r="H320" s="23" t="s">
        <v>8245</v>
      </c>
      <c r="I320" s="23">
        <v>1415234760</v>
      </c>
      <c r="J320" s="23">
        <v>1413065230</v>
      </c>
      <c r="K320" s="23" t="b">
        <v>0</v>
      </c>
      <c r="L320" s="23">
        <v>44</v>
      </c>
      <c r="M320" s="23" t="b">
        <v>1</v>
      </c>
      <c r="N320" s="23" t="s">
        <v>8269</v>
      </c>
      <c r="O320" s="30">
        <v>79</v>
      </c>
      <c r="P320" s="23">
        <v>36.07</v>
      </c>
      <c r="Q320" s="31" t="s">
        <v>8323</v>
      </c>
      <c r="R320" s="23" t="s">
        <v>8326</v>
      </c>
      <c r="S320" s="32">
        <v>41923</v>
      </c>
      <c r="T320" s="32">
        <v>41949</v>
      </c>
    </row>
    <row r="321" spans="1:20" ht="176" x14ac:dyDescent="0.2">
      <c r="A321" s="23">
        <v>3396</v>
      </c>
      <c r="B321" s="26" t="s">
        <v>3395</v>
      </c>
      <c r="C321" s="26" t="s">
        <v>7506</v>
      </c>
      <c r="D321" s="27">
        <v>1500</v>
      </c>
      <c r="E321" s="28">
        <v>1565</v>
      </c>
      <c r="F321" s="29" t="s">
        <v>8218</v>
      </c>
      <c r="G321" s="23" t="s">
        <v>8223</v>
      </c>
      <c r="H321" s="23" t="s">
        <v>8245</v>
      </c>
      <c r="I321" s="23">
        <v>1401595140</v>
      </c>
      <c r="J321" s="23">
        <v>1399286589</v>
      </c>
      <c r="K321" s="23" t="b">
        <v>0</v>
      </c>
      <c r="L321" s="23">
        <v>28</v>
      </c>
      <c r="M321" s="23" t="b">
        <v>1</v>
      </c>
      <c r="N321" s="23" t="s">
        <v>8269</v>
      </c>
      <c r="O321" s="30">
        <v>130</v>
      </c>
      <c r="P321" s="23">
        <v>55.89</v>
      </c>
      <c r="Q321" s="31" t="s">
        <v>8323</v>
      </c>
      <c r="R321" s="23" t="s">
        <v>8326</v>
      </c>
      <c r="S321" s="32">
        <v>41764</v>
      </c>
      <c r="T321" s="32">
        <v>41791</v>
      </c>
    </row>
    <row r="322" spans="1:20" ht="208" x14ac:dyDescent="0.2">
      <c r="A322" s="23">
        <v>3390</v>
      </c>
      <c r="B322" s="26" t="s">
        <v>3389</v>
      </c>
      <c r="C322" s="26" t="s">
        <v>7500</v>
      </c>
      <c r="D322" s="27">
        <v>1500</v>
      </c>
      <c r="E322" s="28">
        <v>1536</v>
      </c>
      <c r="F322" s="29" t="s">
        <v>8218</v>
      </c>
      <c r="G322" s="23" t="s">
        <v>8223</v>
      </c>
      <c r="H322" s="23" t="s">
        <v>8245</v>
      </c>
      <c r="I322" s="23">
        <v>1405017345</v>
      </c>
      <c r="J322" s="23">
        <v>1403721345</v>
      </c>
      <c r="K322" s="23" t="b">
        <v>0</v>
      </c>
      <c r="L322" s="23">
        <v>22</v>
      </c>
      <c r="M322" s="23" t="b">
        <v>1</v>
      </c>
      <c r="N322" s="23" t="s">
        <v>8269</v>
      </c>
      <c r="O322" s="30">
        <v>256</v>
      </c>
      <c r="P322" s="23">
        <v>69.819999999999993</v>
      </c>
      <c r="Q322" s="31" t="s">
        <v>8323</v>
      </c>
      <c r="R322" s="23" t="s">
        <v>8326</v>
      </c>
      <c r="S322" s="32">
        <v>41815</v>
      </c>
      <c r="T322" s="32">
        <v>41830</v>
      </c>
    </row>
    <row r="323" spans="1:20" ht="224" x14ac:dyDescent="0.2">
      <c r="A323" s="23">
        <v>3349</v>
      </c>
      <c r="B323" s="26" t="s">
        <v>3348</v>
      </c>
      <c r="C323" s="26" t="s">
        <v>7459</v>
      </c>
      <c r="D323" s="27">
        <v>1000</v>
      </c>
      <c r="E323" s="28">
        <v>1534</v>
      </c>
      <c r="F323" s="29" t="s">
        <v>8218</v>
      </c>
      <c r="G323" s="23" t="s">
        <v>8223</v>
      </c>
      <c r="H323" s="23" t="s">
        <v>8245</v>
      </c>
      <c r="I323" s="23">
        <v>1465837200</v>
      </c>
      <c r="J323" s="23">
        <v>1463971172</v>
      </c>
      <c r="K323" s="23" t="b">
        <v>0</v>
      </c>
      <c r="L323" s="23">
        <v>14</v>
      </c>
      <c r="M323" s="23" t="b">
        <v>1</v>
      </c>
      <c r="N323" s="23" t="s">
        <v>8269</v>
      </c>
      <c r="O323" s="30">
        <v>15</v>
      </c>
      <c r="P323" s="23">
        <v>109.57</v>
      </c>
      <c r="Q323" s="31" t="s">
        <v>8323</v>
      </c>
      <c r="R323" s="23" t="s">
        <v>8326</v>
      </c>
      <c r="S323" s="32">
        <v>42513</v>
      </c>
      <c r="T323" s="32">
        <v>42534</v>
      </c>
    </row>
    <row r="324" spans="1:20" ht="224" x14ac:dyDescent="0.2">
      <c r="A324" s="23">
        <v>3452</v>
      </c>
      <c r="B324" s="26" t="s">
        <v>3451</v>
      </c>
      <c r="C324" s="26" t="s">
        <v>7562</v>
      </c>
      <c r="D324" s="27">
        <v>1000</v>
      </c>
      <c r="E324" s="28">
        <v>1532</v>
      </c>
      <c r="F324" s="29" t="s">
        <v>8218</v>
      </c>
      <c r="G324" s="23" t="s">
        <v>8223</v>
      </c>
      <c r="H324" s="23" t="s">
        <v>8245</v>
      </c>
      <c r="I324" s="23">
        <v>1406087940</v>
      </c>
      <c r="J324" s="23">
        <v>1404141626</v>
      </c>
      <c r="K324" s="23" t="b">
        <v>0</v>
      </c>
      <c r="L324" s="23">
        <v>37</v>
      </c>
      <c r="M324" s="23" t="b">
        <v>1</v>
      </c>
      <c r="N324" s="23" t="s">
        <v>8269</v>
      </c>
      <c r="O324" s="30">
        <v>3</v>
      </c>
      <c r="P324" s="23">
        <v>41.41</v>
      </c>
      <c r="Q324" s="31" t="s">
        <v>8323</v>
      </c>
      <c r="R324" s="23" t="s">
        <v>8326</v>
      </c>
      <c r="S324" s="32">
        <v>41820</v>
      </c>
      <c r="T324" s="32">
        <v>41843</v>
      </c>
    </row>
    <row r="325" spans="1:20" ht="240" x14ac:dyDescent="0.2">
      <c r="A325" s="23">
        <v>3551</v>
      </c>
      <c r="B325" s="26" t="s">
        <v>3550</v>
      </c>
      <c r="C325" s="26" t="s">
        <v>7661</v>
      </c>
      <c r="D325" s="27">
        <v>1500</v>
      </c>
      <c r="E325" s="28">
        <v>1527.5</v>
      </c>
      <c r="F325" s="29" t="s">
        <v>8218</v>
      </c>
      <c r="G325" s="23" t="s">
        <v>8223</v>
      </c>
      <c r="H325" s="23" t="s">
        <v>8245</v>
      </c>
      <c r="I325" s="23">
        <v>1400796420</v>
      </c>
      <c r="J325" s="23">
        <v>1398342170</v>
      </c>
      <c r="K325" s="23" t="b">
        <v>0</v>
      </c>
      <c r="L325" s="23">
        <v>25</v>
      </c>
      <c r="M325" s="23" t="b">
        <v>1</v>
      </c>
      <c r="N325" s="23" t="s">
        <v>8269</v>
      </c>
      <c r="O325" s="30">
        <v>20</v>
      </c>
      <c r="P325" s="23">
        <v>61.1</v>
      </c>
      <c r="Q325" s="31" t="s">
        <v>8323</v>
      </c>
      <c r="R325" s="23" t="s">
        <v>8326</v>
      </c>
      <c r="S325" s="32">
        <v>41753</v>
      </c>
      <c r="T325" s="32">
        <v>41781</v>
      </c>
    </row>
    <row r="326" spans="1:20" ht="112" x14ac:dyDescent="0.2">
      <c r="A326" s="23">
        <v>3658</v>
      </c>
      <c r="B326" s="26" t="s">
        <v>3655</v>
      </c>
      <c r="C326" s="26" t="s">
        <v>7768</v>
      </c>
      <c r="D326" s="27">
        <v>1500</v>
      </c>
      <c r="E326" s="28">
        <v>1510</v>
      </c>
      <c r="F326" s="29" t="s">
        <v>8218</v>
      </c>
      <c r="G326" s="23" t="s">
        <v>8223</v>
      </c>
      <c r="H326" s="23" t="s">
        <v>8245</v>
      </c>
      <c r="I326" s="23">
        <v>1404273540</v>
      </c>
      <c r="J326" s="23">
        <v>1400272580</v>
      </c>
      <c r="K326" s="23" t="b">
        <v>0</v>
      </c>
      <c r="L326" s="23">
        <v>20</v>
      </c>
      <c r="M326" s="23" t="b">
        <v>1</v>
      </c>
      <c r="N326" s="23" t="s">
        <v>8269</v>
      </c>
      <c r="O326" s="30">
        <v>126</v>
      </c>
      <c r="P326" s="23">
        <v>75.5</v>
      </c>
      <c r="Q326" s="31" t="s">
        <v>8323</v>
      </c>
      <c r="R326" s="23" t="s">
        <v>8326</v>
      </c>
      <c r="S326" s="32">
        <v>41775</v>
      </c>
      <c r="T326" s="32">
        <v>41822</v>
      </c>
    </row>
    <row r="327" spans="1:20" ht="208" x14ac:dyDescent="0.2">
      <c r="A327" s="23">
        <v>3493</v>
      </c>
      <c r="B327" s="26" t="s">
        <v>3492</v>
      </c>
      <c r="C327" s="26" t="s">
        <v>7603</v>
      </c>
      <c r="D327" s="27">
        <v>1500</v>
      </c>
      <c r="E327" s="28">
        <v>1500</v>
      </c>
      <c r="F327" s="29" t="s">
        <v>8218</v>
      </c>
      <c r="G327" s="23" t="s">
        <v>8223</v>
      </c>
      <c r="H327" s="23" t="s">
        <v>8245</v>
      </c>
      <c r="I327" s="23">
        <v>1408252260</v>
      </c>
      <c r="J327" s="23">
        <v>1406580436</v>
      </c>
      <c r="K327" s="23" t="b">
        <v>0</v>
      </c>
      <c r="L327" s="23">
        <v>29</v>
      </c>
      <c r="M327" s="23" t="b">
        <v>1</v>
      </c>
      <c r="N327" s="23" t="s">
        <v>8269</v>
      </c>
      <c r="O327" s="30">
        <v>100</v>
      </c>
      <c r="P327" s="23">
        <v>51.72</v>
      </c>
      <c r="Q327" s="31" t="s">
        <v>8323</v>
      </c>
      <c r="R327" s="23" t="s">
        <v>8326</v>
      </c>
      <c r="S327" s="32">
        <v>41848</v>
      </c>
      <c r="T327" s="32">
        <v>41868</v>
      </c>
    </row>
    <row r="328" spans="1:20" ht="160" x14ac:dyDescent="0.2">
      <c r="A328" s="23">
        <v>3449</v>
      </c>
      <c r="B328" s="26" t="s">
        <v>3448</v>
      </c>
      <c r="C328" s="26" t="s">
        <v>7559</v>
      </c>
      <c r="D328" s="27">
        <v>800</v>
      </c>
      <c r="E328" s="28">
        <v>1365</v>
      </c>
      <c r="F328" s="29" t="s">
        <v>8218</v>
      </c>
      <c r="G328" s="23" t="s">
        <v>8223</v>
      </c>
      <c r="H328" s="23" t="s">
        <v>8245</v>
      </c>
      <c r="I328" s="23">
        <v>1468036800</v>
      </c>
      <c r="J328" s="23">
        <v>1465607738</v>
      </c>
      <c r="K328" s="23" t="b">
        <v>0</v>
      </c>
      <c r="L328" s="23">
        <v>20</v>
      </c>
      <c r="M328" s="23" t="b">
        <v>1</v>
      </c>
      <c r="N328" s="23" t="s">
        <v>8269</v>
      </c>
      <c r="O328" s="30">
        <v>114</v>
      </c>
      <c r="P328" s="23">
        <v>68.25</v>
      </c>
      <c r="Q328" s="31" t="s">
        <v>8323</v>
      </c>
      <c r="R328" s="23" t="s">
        <v>8326</v>
      </c>
      <c r="S328" s="32">
        <v>42532</v>
      </c>
      <c r="T328" s="32">
        <v>42560</v>
      </c>
    </row>
    <row r="329" spans="1:20" ht="80" x14ac:dyDescent="0.2">
      <c r="A329" s="23">
        <v>528</v>
      </c>
      <c r="B329" s="26" t="s">
        <v>529</v>
      </c>
      <c r="C329" s="26" t="s">
        <v>4638</v>
      </c>
      <c r="D329" s="27">
        <v>1150</v>
      </c>
      <c r="E329" s="28">
        <v>1330</v>
      </c>
      <c r="F329" s="29" t="s">
        <v>8218</v>
      </c>
      <c r="G329" s="23" t="s">
        <v>8223</v>
      </c>
      <c r="H329" s="23" t="s">
        <v>8245</v>
      </c>
      <c r="I329" s="23">
        <v>1434921600</v>
      </c>
      <c r="J329" s="23">
        <v>1433109907</v>
      </c>
      <c r="K329" s="23" t="b">
        <v>0</v>
      </c>
      <c r="L329" s="23">
        <v>30</v>
      </c>
      <c r="M329" s="23" t="b">
        <v>1</v>
      </c>
      <c r="N329" s="23" t="s">
        <v>8269</v>
      </c>
      <c r="O329" s="30">
        <v>111</v>
      </c>
      <c r="P329" s="23">
        <v>44.33</v>
      </c>
      <c r="Q329" s="31" t="s">
        <v>8323</v>
      </c>
      <c r="R329" s="23" t="s">
        <v>8326</v>
      </c>
      <c r="S329" s="32">
        <v>42155</v>
      </c>
      <c r="T329" s="32">
        <v>42176</v>
      </c>
    </row>
    <row r="330" spans="1:20" ht="160" x14ac:dyDescent="0.2">
      <c r="A330" s="23">
        <v>2781</v>
      </c>
      <c r="B330" s="26" t="s">
        <v>2781</v>
      </c>
      <c r="C330" s="26" t="s">
        <v>6891</v>
      </c>
      <c r="D330" s="27">
        <v>1250</v>
      </c>
      <c r="E330" s="28">
        <v>1316</v>
      </c>
      <c r="F330" s="29" t="s">
        <v>8218</v>
      </c>
      <c r="G330" s="23" t="s">
        <v>8223</v>
      </c>
      <c r="H330" s="23" t="s">
        <v>8245</v>
      </c>
      <c r="I330" s="23">
        <v>1423724400</v>
      </c>
      <c r="J330" s="23">
        <v>1421274954</v>
      </c>
      <c r="K330" s="23" t="b">
        <v>0</v>
      </c>
      <c r="L330" s="23">
        <v>28</v>
      </c>
      <c r="M330" s="23" t="b">
        <v>1</v>
      </c>
      <c r="N330" s="23" t="s">
        <v>8269</v>
      </c>
      <c r="O330" s="30">
        <v>44</v>
      </c>
      <c r="P330" s="23">
        <v>47</v>
      </c>
      <c r="Q330" s="31" t="s">
        <v>8323</v>
      </c>
      <c r="R330" s="23" t="s">
        <v>8326</v>
      </c>
      <c r="S330" s="32">
        <v>42018</v>
      </c>
      <c r="T330" s="32">
        <v>42047</v>
      </c>
    </row>
    <row r="331" spans="1:20" ht="192" x14ac:dyDescent="0.2">
      <c r="A331" s="23">
        <v>3232</v>
      </c>
      <c r="B331" s="26" t="s">
        <v>3232</v>
      </c>
      <c r="C331" s="26" t="s">
        <v>7342</v>
      </c>
      <c r="D331" s="27">
        <v>1000</v>
      </c>
      <c r="E331" s="28">
        <v>1312</v>
      </c>
      <c r="F331" s="29" t="s">
        <v>8218</v>
      </c>
      <c r="G331" s="23" t="s">
        <v>8223</v>
      </c>
      <c r="H331" s="23" t="s">
        <v>8245</v>
      </c>
      <c r="I331" s="23">
        <v>1462334340</v>
      </c>
      <c r="J331" s="23">
        <v>1459711917</v>
      </c>
      <c r="K331" s="23" t="b">
        <v>1</v>
      </c>
      <c r="L331" s="23">
        <v>26</v>
      </c>
      <c r="M331" s="23" t="b">
        <v>1</v>
      </c>
      <c r="N331" s="23" t="s">
        <v>8269</v>
      </c>
      <c r="O331" s="30">
        <v>7</v>
      </c>
      <c r="P331" s="23">
        <v>50.46</v>
      </c>
      <c r="Q331" s="31" t="s">
        <v>8323</v>
      </c>
      <c r="R331" s="23" t="s">
        <v>8326</v>
      </c>
      <c r="S331" s="32">
        <v>42463</v>
      </c>
      <c r="T331" s="32">
        <v>42494</v>
      </c>
    </row>
    <row r="332" spans="1:20" ht="224" x14ac:dyDescent="0.2">
      <c r="A332" s="23">
        <v>3149</v>
      </c>
      <c r="B332" s="26" t="s">
        <v>3149</v>
      </c>
      <c r="C332" s="26" t="s">
        <v>7259</v>
      </c>
      <c r="D332" s="27">
        <v>1250</v>
      </c>
      <c r="E332" s="28">
        <v>1300</v>
      </c>
      <c r="F332" s="29" t="s">
        <v>8218</v>
      </c>
      <c r="G332" s="23" t="s">
        <v>8223</v>
      </c>
      <c r="H332" s="23" t="s">
        <v>8245</v>
      </c>
      <c r="I332" s="23">
        <v>1354845600</v>
      </c>
      <c r="J332" s="23">
        <v>1352766300</v>
      </c>
      <c r="K332" s="23" t="b">
        <v>1</v>
      </c>
      <c r="L332" s="23">
        <v>25</v>
      </c>
      <c r="M332" s="23" t="b">
        <v>1</v>
      </c>
      <c r="N332" s="23" t="s">
        <v>8269</v>
      </c>
      <c r="O332" s="30">
        <v>6</v>
      </c>
      <c r="P332" s="23">
        <v>52</v>
      </c>
      <c r="Q332" s="31" t="s">
        <v>8323</v>
      </c>
      <c r="R332" s="23" t="s">
        <v>8326</v>
      </c>
      <c r="S332" s="32">
        <v>41226</v>
      </c>
      <c r="T332" s="32">
        <v>41250</v>
      </c>
    </row>
    <row r="333" spans="1:20" ht="208" x14ac:dyDescent="0.2">
      <c r="A333" s="23">
        <v>3703</v>
      </c>
      <c r="B333" s="26" t="s">
        <v>3700</v>
      </c>
      <c r="C333" s="26" t="s">
        <v>7813</v>
      </c>
      <c r="D333" s="27">
        <v>1050</v>
      </c>
      <c r="E333" s="28">
        <v>1296</v>
      </c>
      <c r="F333" s="29" t="s">
        <v>8218</v>
      </c>
      <c r="G333" s="23" t="s">
        <v>8223</v>
      </c>
      <c r="H333" s="23" t="s">
        <v>8245</v>
      </c>
      <c r="I333" s="23">
        <v>1471071540</v>
      </c>
      <c r="J333" s="23">
        <v>1467720388</v>
      </c>
      <c r="K333" s="23" t="b">
        <v>0</v>
      </c>
      <c r="L333" s="23">
        <v>30</v>
      </c>
      <c r="M333" s="23" t="b">
        <v>1</v>
      </c>
      <c r="N333" s="23" t="s">
        <v>8269</v>
      </c>
      <c r="O333" s="30">
        <v>11</v>
      </c>
      <c r="P333" s="23">
        <v>43.2</v>
      </c>
      <c r="Q333" s="31" t="s">
        <v>8323</v>
      </c>
      <c r="R333" s="23" t="s">
        <v>8326</v>
      </c>
      <c r="S333" s="32">
        <v>42556</v>
      </c>
      <c r="T333" s="32">
        <v>42595</v>
      </c>
    </row>
    <row r="334" spans="1:20" ht="64" x14ac:dyDescent="0.2">
      <c r="A334" s="23">
        <v>3531</v>
      </c>
      <c r="B334" s="26" t="s">
        <v>3530</v>
      </c>
      <c r="C334" s="26" t="s">
        <v>7641</v>
      </c>
      <c r="D334" s="27">
        <v>1000</v>
      </c>
      <c r="E334" s="28">
        <v>1280</v>
      </c>
      <c r="F334" s="29" t="s">
        <v>8218</v>
      </c>
      <c r="G334" s="23" t="s">
        <v>8223</v>
      </c>
      <c r="H334" s="23" t="s">
        <v>8245</v>
      </c>
      <c r="I334" s="23">
        <v>1467301334</v>
      </c>
      <c r="J334" s="23">
        <v>1464709334</v>
      </c>
      <c r="K334" s="23" t="b">
        <v>0</v>
      </c>
      <c r="L334" s="23">
        <v>26</v>
      </c>
      <c r="M334" s="23" t="b">
        <v>1</v>
      </c>
      <c r="N334" s="23" t="s">
        <v>8269</v>
      </c>
      <c r="O334" s="30">
        <v>36</v>
      </c>
      <c r="P334" s="23">
        <v>49.23</v>
      </c>
      <c r="Q334" s="31" t="s">
        <v>8323</v>
      </c>
      <c r="R334" s="23" t="s">
        <v>8326</v>
      </c>
      <c r="S334" s="32">
        <v>42521</v>
      </c>
      <c r="T334" s="32">
        <v>42551</v>
      </c>
    </row>
    <row r="335" spans="1:20" ht="208" x14ac:dyDescent="0.2">
      <c r="A335" s="23">
        <v>3490</v>
      </c>
      <c r="B335" s="26" t="s">
        <v>3489</v>
      </c>
      <c r="C335" s="26" t="s">
        <v>7600</v>
      </c>
      <c r="D335" s="27">
        <v>1000</v>
      </c>
      <c r="E335" s="28">
        <v>1275</v>
      </c>
      <c r="F335" s="29" t="s">
        <v>8218</v>
      </c>
      <c r="G335" s="23" t="s">
        <v>8223</v>
      </c>
      <c r="H335" s="23" t="s">
        <v>8245</v>
      </c>
      <c r="I335" s="23">
        <v>1460574924</v>
      </c>
      <c r="J335" s="23">
        <v>1457982924</v>
      </c>
      <c r="K335" s="23" t="b">
        <v>0</v>
      </c>
      <c r="L335" s="23">
        <v>27</v>
      </c>
      <c r="M335" s="23" t="b">
        <v>1</v>
      </c>
      <c r="N335" s="23" t="s">
        <v>8269</v>
      </c>
      <c r="O335" s="30">
        <v>127</v>
      </c>
      <c r="P335" s="23">
        <v>47.22</v>
      </c>
      <c r="Q335" s="31" t="s">
        <v>8323</v>
      </c>
      <c r="R335" s="23" t="s">
        <v>8326</v>
      </c>
      <c r="S335" s="32">
        <v>42443</v>
      </c>
      <c r="T335" s="32">
        <v>42473</v>
      </c>
    </row>
    <row r="336" spans="1:20" ht="112" x14ac:dyDescent="0.2">
      <c r="A336" s="23">
        <v>3692</v>
      </c>
      <c r="B336" s="26" t="s">
        <v>3689</v>
      </c>
      <c r="C336" s="26" t="s">
        <v>7802</v>
      </c>
      <c r="D336" s="27">
        <v>1000</v>
      </c>
      <c r="E336" s="28">
        <v>1260</v>
      </c>
      <c r="F336" s="29" t="s">
        <v>8218</v>
      </c>
      <c r="G336" s="23" t="s">
        <v>8223</v>
      </c>
      <c r="H336" s="23" t="s">
        <v>8245</v>
      </c>
      <c r="I336" s="23">
        <v>1411084800</v>
      </c>
      <c r="J336" s="23">
        <v>1410304179</v>
      </c>
      <c r="K336" s="23" t="b">
        <v>0</v>
      </c>
      <c r="L336" s="23">
        <v>17</v>
      </c>
      <c r="M336" s="23" t="b">
        <v>1</v>
      </c>
      <c r="N336" s="23" t="s">
        <v>8269</v>
      </c>
      <c r="O336" s="30">
        <v>126</v>
      </c>
      <c r="P336" s="23">
        <v>74.12</v>
      </c>
      <c r="Q336" s="31" t="s">
        <v>8323</v>
      </c>
      <c r="R336" s="23" t="s">
        <v>8326</v>
      </c>
      <c r="S336" s="32">
        <v>41891</v>
      </c>
      <c r="T336" s="32">
        <v>41901</v>
      </c>
    </row>
    <row r="337" spans="1:20" ht="224" x14ac:dyDescent="0.2">
      <c r="A337" s="23">
        <v>3832</v>
      </c>
      <c r="B337" s="26" t="s">
        <v>3829</v>
      </c>
      <c r="C337" s="26" t="s">
        <v>7941</v>
      </c>
      <c r="D337" s="27">
        <v>1200</v>
      </c>
      <c r="E337" s="28">
        <v>1256</v>
      </c>
      <c r="F337" s="29" t="s">
        <v>8218</v>
      </c>
      <c r="G337" s="23" t="s">
        <v>8223</v>
      </c>
      <c r="H337" s="23" t="s">
        <v>8245</v>
      </c>
      <c r="I337" s="23">
        <v>1455936335</v>
      </c>
      <c r="J337" s="23">
        <v>1452048335</v>
      </c>
      <c r="K337" s="23" t="b">
        <v>0</v>
      </c>
      <c r="L337" s="23">
        <v>9</v>
      </c>
      <c r="M337" s="23" t="b">
        <v>1</v>
      </c>
      <c r="N337" s="23" t="s">
        <v>8269</v>
      </c>
      <c r="O337" s="30">
        <v>114</v>
      </c>
      <c r="P337" s="23">
        <v>139.56</v>
      </c>
      <c r="Q337" s="31" t="s">
        <v>8323</v>
      </c>
      <c r="R337" s="23" t="s">
        <v>8326</v>
      </c>
      <c r="S337" s="32">
        <v>42375</v>
      </c>
      <c r="T337" s="32">
        <v>42420</v>
      </c>
    </row>
    <row r="338" spans="1:20" ht="144" x14ac:dyDescent="0.2">
      <c r="A338" s="23">
        <v>3613</v>
      </c>
      <c r="B338" s="26" t="s">
        <v>3612</v>
      </c>
      <c r="C338" s="26" t="s">
        <v>7723</v>
      </c>
      <c r="D338" s="27">
        <v>1250</v>
      </c>
      <c r="E338" s="28">
        <v>1250</v>
      </c>
      <c r="F338" s="29" t="s">
        <v>8218</v>
      </c>
      <c r="G338" s="23" t="s">
        <v>8223</v>
      </c>
      <c r="H338" s="23" t="s">
        <v>8245</v>
      </c>
      <c r="I338" s="23">
        <v>1403964574</v>
      </c>
      <c r="J338" s="23">
        <v>1401372574</v>
      </c>
      <c r="K338" s="23" t="b">
        <v>0</v>
      </c>
      <c r="L338" s="23">
        <v>20</v>
      </c>
      <c r="M338" s="23" t="b">
        <v>1</v>
      </c>
      <c r="N338" s="23" t="s">
        <v>8269</v>
      </c>
      <c r="O338" s="30">
        <v>156</v>
      </c>
      <c r="P338" s="23">
        <v>62.5</v>
      </c>
      <c r="Q338" s="31" t="s">
        <v>8323</v>
      </c>
      <c r="R338" s="23" t="s">
        <v>8326</v>
      </c>
      <c r="S338" s="32">
        <v>41788</v>
      </c>
      <c r="T338" s="32">
        <v>41818</v>
      </c>
    </row>
    <row r="339" spans="1:20" ht="192" x14ac:dyDescent="0.2">
      <c r="A339" s="23">
        <v>3716</v>
      </c>
      <c r="B339" s="26" t="s">
        <v>3713</v>
      </c>
      <c r="C339" s="26" t="s">
        <v>7826</v>
      </c>
      <c r="D339" s="27">
        <v>800</v>
      </c>
      <c r="E339" s="28">
        <v>1246</v>
      </c>
      <c r="F339" s="29" t="s">
        <v>8218</v>
      </c>
      <c r="G339" s="23" t="s">
        <v>8223</v>
      </c>
      <c r="H339" s="23" t="s">
        <v>8245</v>
      </c>
      <c r="I339" s="23">
        <v>1453411109</v>
      </c>
      <c r="J339" s="23">
        <v>1450819109</v>
      </c>
      <c r="K339" s="23" t="b">
        <v>0</v>
      </c>
      <c r="L339" s="23">
        <v>24</v>
      </c>
      <c r="M339" s="23" t="b">
        <v>1</v>
      </c>
      <c r="N339" s="23" t="s">
        <v>8269</v>
      </c>
      <c r="O339" s="30">
        <v>12</v>
      </c>
      <c r="P339" s="23">
        <v>51.92</v>
      </c>
      <c r="Q339" s="31" t="s">
        <v>8323</v>
      </c>
      <c r="R339" s="23" t="s">
        <v>8326</v>
      </c>
      <c r="S339" s="32">
        <v>42360</v>
      </c>
      <c r="T339" s="32">
        <v>42390</v>
      </c>
    </row>
    <row r="340" spans="1:20" ht="224" x14ac:dyDescent="0.2">
      <c r="A340" s="23">
        <v>3591</v>
      </c>
      <c r="B340" s="26" t="s">
        <v>3590</v>
      </c>
      <c r="C340" s="26" t="s">
        <v>7701</v>
      </c>
      <c r="D340" s="27">
        <v>700</v>
      </c>
      <c r="E340" s="28">
        <v>1225</v>
      </c>
      <c r="F340" s="29" t="s">
        <v>8218</v>
      </c>
      <c r="G340" s="23" t="s">
        <v>8223</v>
      </c>
      <c r="H340" s="23" t="s">
        <v>8245</v>
      </c>
      <c r="I340" s="23">
        <v>1422075540</v>
      </c>
      <c r="J340" s="23">
        <v>1419979544</v>
      </c>
      <c r="K340" s="23" t="b">
        <v>0</v>
      </c>
      <c r="L340" s="23">
        <v>18</v>
      </c>
      <c r="M340" s="23" t="b">
        <v>1</v>
      </c>
      <c r="N340" s="23" t="s">
        <v>8269</v>
      </c>
      <c r="O340" s="30">
        <v>4</v>
      </c>
      <c r="P340" s="23">
        <v>68.06</v>
      </c>
      <c r="Q340" s="31" t="s">
        <v>8323</v>
      </c>
      <c r="R340" s="23" t="s">
        <v>8326</v>
      </c>
      <c r="S340" s="32">
        <v>42003</v>
      </c>
      <c r="T340" s="32">
        <v>42028</v>
      </c>
    </row>
    <row r="341" spans="1:20" ht="192" x14ac:dyDescent="0.2">
      <c r="A341" s="23">
        <v>3165</v>
      </c>
      <c r="B341" s="26" t="s">
        <v>3165</v>
      </c>
      <c r="C341" s="26" t="s">
        <v>7275</v>
      </c>
      <c r="D341" s="27">
        <v>750</v>
      </c>
      <c r="E341" s="28">
        <v>1220</v>
      </c>
      <c r="F341" s="29" t="s">
        <v>8218</v>
      </c>
      <c r="G341" s="23" t="s">
        <v>8223</v>
      </c>
      <c r="H341" s="23" t="s">
        <v>8245</v>
      </c>
      <c r="I341" s="23">
        <v>1304395140</v>
      </c>
      <c r="J341" s="23">
        <v>1302493760</v>
      </c>
      <c r="K341" s="23" t="b">
        <v>1</v>
      </c>
      <c r="L341" s="23">
        <v>21</v>
      </c>
      <c r="M341" s="23" t="b">
        <v>1</v>
      </c>
      <c r="N341" s="23" t="s">
        <v>8269</v>
      </c>
      <c r="O341" s="30">
        <v>122</v>
      </c>
      <c r="P341" s="23">
        <v>58.1</v>
      </c>
      <c r="Q341" s="31" t="s">
        <v>8323</v>
      </c>
      <c r="R341" s="23" t="s">
        <v>8326</v>
      </c>
      <c r="S341" s="32">
        <v>40644</v>
      </c>
      <c r="T341" s="32">
        <v>40666</v>
      </c>
    </row>
    <row r="342" spans="1:20" ht="208" x14ac:dyDescent="0.2">
      <c r="A342" s="23">
        <v>2962</v>
      </c>
      <c r="B342" s="26" t="s">
        <v>2962</v>
      </c>
      <c r="C342" s="26" t="s">
        <v>7072</v>
      </c>
      <c r="D342" s="27">
        <v>1000</v>
      </c>
      <c r="E342" s="28">
        <v>1218</v>
      </c>
      <c r="F342" s="29" t="s">
        <v>8218</v>
      </c>
      <c r="G342" s="23" t="s">
        <v>8223</v>
      </c>
      <c r="H342" s="23" t="s">
        <v>8245</v>
      </c>
      <c r="I342" s="23">
        <v>1425193140</v>
      </c>
      <c r="J342" s="23">
        <v>1422769906</v>
      </c>
      <c r="K342" s="23" t="b">
        <v>0</v>
      </c>
      <c r="L342" s="23">
        <v>20</v>
      </c>
      <c r="M342" s="23" t="b">
        <v>1</v>
      </c>
      <c r="N342" s="23" t="s">
        <v>8269</v>
      </c>
      <c r="O342" s="30">
        <v>180</v>
      </c>
      <c r="P342" s="23">
        <v>60.9</v>
      </c>
      <c r="Q342" s="31" t="s">
        <v>8323</v>
      </c>
      <c r="R342" s="23" t="s">
        <v>8326</v>
      </c>
      <c r="S342" s="32">
        <v>42036</v>
      </c>
      <c r="T342" s="32">
        <v>42064</v>
      </c>
    </row>
    <row r="343" spans="1:20" ht="208" x14ac:dyDescent="0.2">
      <c r="A343" s="23">
        <v>3458</v>
      </c>
      <c r="B343" s="26" t="s">
        <v>3457</v>
      </c>
      <c r="C343" s="26" t="s">
        <v>7568</v>
      </c>
      <c r="D343" s="27">
        <v>978</v>
      </c>
      <c r="E343" s="28">
        <v>1216</v>
      </c>
      <c r="F343" s="29" t="s">
        <v>8218</v>
      </c>
      <c r="G343" s="23" t="s">
        <v>8223</v>
      </c>
      <c r="H343" s="23" t="s">
        <v>8245</v>
      </c>
      <c r="I343" s="23">
        <v>1422937620</v>
      </c>
      <c r="J343" s="23">
        <v>1420606303</v>
      </c>
      <c r="K343" s="23" t="b">
        <v>0</v>
      </c>
      <c r="L343" s="23">
        <v>27</v>
      </c>
      <c r="M343" s="23" t="b">
        <v>1</v>
      </c>
      <c r="N343" s="23" t="s">
        <v>8269</v>
      </c>
      <c r="O343" s="30">
        <v>101</v>
      </c>
      <c r="P343" s="23">
        <v>45.04</v>
      </c>
      <c r="Q343" s="31" t="s">
        <v>8323</v>
      </c>
      <c r="R343" s="23" t="s">
        <v>8326</v>
      </c>
      <c r="S343" s="32">
        <v>42011</v>
      </c>
      <c r="T343" s="32">
        <v>42038</v>
      </c>
    </row>
    <row r="344" spans="1:20" ht="160" x14ac:dyDescent="0.2">
      <c r="A344" s="23">
        <v>2782</v>
      </c>
      <c r="B344" s="26" t="s">
        <v>2782</v>
      </c>
      <c r="C344" s="26" t="s">
        <v>6892</v>
      </c>
      <c r="D344" s="27">
        <v>1000</v>
      </c>
      <c r="E344" s="28">
        <v>1200</v>
      </c>
      <c r="F344" s="29" t="s">
        <v>8218</v>
      </c>
      <c r="G344" s="23" t="s">
        <v>8223</v>
      </c>
      <c r="H344" s="23" t="s">
        <v>8245</v>
      </c>
      <c r="I344" s="23">
        <v>1424149140</v>
      </c>
      <c r="J344" s="23">
        <v>1421964718</v>
      </c>
      <c r="K344" s="23" t="b">
        <v>0</v>
      </c>
      <c r="L344" s="23">
        <v>18</v>
      </c>
      <c r="M344" s="23" t="b">
        <v>1</v>
      </c>
      <c r="N344" s="23" t="s">
        <v>8269</v>
      </c>
      <c r="O344" s="30">
        <v>171</v>
      </c>
      <c r="P344" s="23">
        <v>66.67</v>
      </c>
      <c r="Q344" s="31" t="s">
        <v>8323</v>
      </c>
      <c r="R344" s="23" t="s">
        <v>8326</v>
      </c>
      <c r="S344" s="32">
        <v>42026</v>
      </c>
      <c r="T344" s="32">
        <v>42052</v>
      </c>
    </row>
    <row r="345" spans="1:20" ht="80" x14ac:dyDescent="0.2">
      <c r="A345" s="23">
        <v>3666</v>
      </c>
      <c r="B345" s="26" t="s">
        <v>3663</v>
      </c>
      <c r="C345" s="26" t="s">
        <v>7776</v>
      </c>
      <c r="D345" s="27">
        <v>1200</v>
      </c>
      <c r="E345" s="28">
        <v>1200</v>
      </c>
      <c r="F345" s="29" t="s">
        <v>8218</v>
      </c>
      <c r="G345" s="23" t="s">
        <v>8223</v>
      </c>
      <c r="H345" s="23" t="s">
        <v>8245</v>
      </c>
      <c r="I345" s="23">
        <v>1406185200</v>
      </c>
      <c r="J345" s="23">
        <v>1404337382</v>
      </c>
      <c r="K345" s="23" t="b">
        <v>0</v>
      </c>
      <c r="L345" s="23">
        <v>38</v>
      </c>
      <c r="M345" s="23" t="b">
        <v>1</v>
      </c>
      <c r="N345" s="23" t="s">
        <v>8269</v>
      </c>
      <c r="O345" s="30">
        <v>120</v>
      </c>
      <c r="P345" s="23">
        <v>31.58</v>
      </c>
      <c r="Q345" s="31" t="s">
        <v>8323</v>
      </c>
      <c r="R345" s="23" t="s">
        <v>8326</v>
      </c>
      <c r="S345" s="32">
        <v>41822</v>
      </c>
      <c r="T345" s="32">
        <v>41844</v>
      </c>
    </row>
    <row r="346" spans="1:20" ht="192" x14ac:dyDescent="0.2">
      <c r="A346" s="23">
        <v>2787</v>
      </c>
      <c r="B346" s="26" t="s">
        <v>2787</v>
      </c>
      <c r="C346" s="26" t="s">
        <v>6897</v>
      </c>
      <c r="D346" s="27">
        <v>1000</v>
      </c>
      <c r="E346" s="28">
        <v>1197</v>
      </c>
      <c r="F346" s="29" t="s">
        <v>8218</v>
      </c>
      <c r="G346" s="23" t="s">
        <v>8223</v>
      </c>
      <c r="H346" s="23" t="s">
        <v>8245</v>
      </c>
      <c r="I346" s="23">
        <v>1405658752</v>
      </c>
      <c r="J346" s="23">
        <v>1403066752</v>
      </c>
      <c r="K346" s="23" t="b">
        <v>0</v>
      </c>
      <c r="L346" s="23">
        <v>38</v>
      </c>
      <c r="M346" s="23" t="b">
        <v>1</v>
      </c>
      <c r="N346" s="23" t="s">
        <v>8269</v>
      </c>
      <c r="O346" s="30">
        <v>239</v>
      </c>
      <c r="P346" s="23">
        <v>31.5</v>
      </c>
      <c r="Q346" s="31" t="s">
        <v>8323</v>
      </c>
      <c r="R346" s="23" t="s">
        <v>8326</v>
      </c>
      <c r="S346" s="32">
        <v>41808</v>
      </c>
      <c r="T346" s="32">
        <v>41838</v>
      </c>
    </row>
    <row r="347" spans="1:20" ht="240" x14ac:dyDescent="0.2">
      <c r="A347" s="23">
        <v>3565</v>
      </c>
      <c r="B347" s="26" t="s">
        <v>3564</v>
      </c>
      <c r="C347" s="26" t="s">
        <v>7675</v>
      </c>
      <c r="D347" s="27">
        <v>900</v>
      </c>
      <c r="E347" s="28">
        <v>1175</v>
      </c>
      <c r="F347" s="29" t="s">
        <v>8218</v>
      </c>
      <c r="G347" s="23" t="s">
        <v>8223</v>
      </c>
      <c r="H347" s="23" t="s">
        <v>8245</v>
      </c>
      <c r="I347" s="23">
        <v>1420048208</v>
      </c>
      <c r="J347" s="23">
        <v>1417456208</v>
      </c>
      <c r="K347" s="23" t="b">
        <v>0</v>
      </c>
      <c r="L347" s="23">
        <v>12</v>
      </c>
      <c r="M347" s="23" t="b">
        <v>1</v>
      </c>
      <c r="N347" s="23" t="s">
        <v>8269</v>
      </c>
      <c r="O347" s="30">
        <v>8</v>
      </c>
      <c r="P347" s="23">
        <v>97.92</v>
      </c>
      <c r="Q347" s="31" t="s">
        <v>8323</v>
      </c>
      <c r="R347" s="23" t="s">
        <v>8326</v>
      </c>
      <c r="S347" s="32">
        <v>41974</v>
      </c>
      <c r="T347" s="32">
        <v>42004</v>
      </c>
    </row>
    <row r="348" spans="1:20" ht="224" x14ac:dyDescent="0.2">
      <c r="A348" s="23">
        <v>3532</v>
      </c>
      <c r="B348" s="26" t="s">
        <v>3531</v>
      </c>
      <c r="C348" s="26" t="s">
        <v>7642</v>
      </c>
      <c r="D348" s="27">
        <v>960</v>
      </c>
      <c r="E348" s="28">
        <v>1142</v>
      </c>
      <c r="F348" s="29" t="s">
        <v>8218</v>
      </c>
      <c r="G348" s="23" t="s">
        <v>8223</v>
      </c>
      <c r="H348" s="23" t="s">
        <v>8245</v>
      </c>
      <c r="I348" s="23">
        <v>1411012740</v>
      </c>
      <c r="J348" s="23">
        <v>1409667827</v>
      </c>
      <c r="K348" s="23" t="b">
        <v>0</v>
      </c>
      <c r="L348" s="23">
        <v>27</v>
      </c>
      <c r="M348" s="23" t="b">
        <v>1</v>
      </c>
      <c r="N348" s="23" t="s">
        <v>8269</v>
      </c>
      <c r="O348" s="30">
        <v>152</v>
      </c>
      <c r="P348" s="23">
        <v>42.3</v>
      </c>
      <c r="Q348" s="31" t="s">
        <v>8323</v>
      </c>
      <c r="R348" s="23" t="s">
        <v>8326</v>
      </c>
      <c r="S348" s="32">
        <v>41884</v>
      </c>
      <c r="T348" s="32">
        <v>41900</v>
      </c>
    </row>
    <row r="349" spans="1:20" ht="224" x14ac:dyDescent="0.2">
      <c r="A349" s="23">
        <v>3619</v>
      </c>
      <c r="B349" s="26" t="s">
        <v>3617</v>
      </c>
      <c r="C349" s="26" t="s">
        <v>7729</v>
      </c>
      <c r="D349" s="27">
        <v>1000</v>
      </c>
      <c r="E349" s="28">
        <v>1130</v>
      </c>
      <c r="F349" s="29" t="s">
        <v>8218</v>
      </c>
      <c r="G349" s="23" t="s">
        <v>8223</v>
      </c>
      <c r="H349" s="23" t="s">
        <v>8245</v>
      </c>
      <c r="I349" s="23">
        <v>1479592800</v>
      </c>
      <c r="J349" s="23">
        <v>1476760226</v>
      </c>
      <c r="K349" s="23" t="b">
        <v>0</v>
      </c>
      <c r="L349" s="23">
        <v>17</v>
      </c>
      <c r="M349" s="23" t="b">
        <v>1</v>
      </c>
      <c r="N349" s="23" t="s">
        <v>8269</v>
      </c>
      <c r="O349" s="30">
        <v>23</v>
      </c>
      <c r="P349" s="23">
        <v>66.47</v>
      </c>
      <c r="Q349" s="31" t="s">
        <v>8323</v>
      </c>
      <c r="R349" s="23" t="s">
        <v>8326</v>
      </c>
      <c r="S349" s="32">
        <v>42661</v>
      </c>
      <c r="T349" s="32">
        <v>42693</v>
      </c>
    </row>
    <row r="350" spans="1:20" ht="224" x14ac:dyDescent="0.2">
      <c r="A350" s="23">
        <v>3546</v>
      </c>
      <c r="B350" s="26" t="s">
        <v>3545</v>
      </c>
      <c r="C350" s="26" t="s">
        <v>7656</v>
      </c>
      <c r="D350" s="27">
        <v>1100</v>
      </c>
      <c r="E350" s="28">
        <v>1125</v>
      </c>
      <c r="F350" s="29" t="s">
        <v>8218</v>
      </c>
      <c r="G350" s="23" t="s">
        <v>8223</v>
      </c>
      <c r="H350" s="23" t="s">
        <v>8245</v>
      </c>
      <c r="I350" s="23">
        <v>1427860740</v>
      </c>
      <c r="J350" s="23">
        <v>1426002684</v>
      </c>
      <c r="K350" s="23" t="b">
        <v>0</v>
      </c>
      <c r="L350" s="23">
        <v>19</v>
      </c>
      <c r="M350" s="23" t="b">
        <v>1</v>
      </c>
      <c r="N350" s="23" t="s">
        <v>8269</v>
      </c>
      <c r="O350" s="30">
        <v>187</v>
      </c>
      <c r="P350" s="23">
        <v>59.21</v>
      </c>
      <c r="Q350" s="31" t="s">
        <v>8323</v>
      </c>
      <c r="R350" s="23" t="s">
        <v>8326</v>
      </c>
      <c r="S350" s="32">
        <v>42073</v>
      </c>
      <c r="T350" s="32">
        <v>42095</v>
      </c>
    </row>
    <row r="351" spans="1:20" ht="208" x14ac:dyDescent="0.2">
      <c r="A351" s="23">
        <v>3435</v>
      </c>
      <c r="B351" s="26" t="s">
        <v>3434</v>
      </c>
      <c r="C351" s="26" t="s">
        <v>7545</v>
      </c>
      <c r="D351" s="27">
        <v>1000</v>
      </c>
      <c r="E351" s="28">
        <v>1120</v>
      </c>
      <c r="F351" s="29" t="s">
        <v>8218</v>
      </c>
      <c r="G351" s="23" t="s">
        <v>8223</v>
      </c>
      <c r="H351" s="23" t="s">
        <v>8245</v>
      </c>
      <c r="I351" s="23">
        <v>1470538800</v>
      </c>
      <c r="J351" s="23">
        <v>1469112493</v>
      </c>
      <c r="K351" s="23" t="b">
        <v>0</v>
      </c>
      <c r="L351" s="23">
        <v>19</v>
      </c>
      <c r="M351" s="23" t="b">
        <v>1</v>
      </c>
      <c r="N351" s="23" t="s">
        <v>8269</v>
      </c>
      <c r="O351" s="30">
        <v>112</v>
      </c>
      <c r="P351" s="23">
        <v>58.95</v>
      </c>
      <c r="Q351" s="31" t="s">
        <v>8323</v>
      </c>
      <c r="R351" s="23" t="s">
        <v>8326</v>
      </c>
      <c r="S351" s="32">
        <v>42572</v>
      </c>
      <c r="T351" s="32">
        <v>42589</v>
      </c>
    </row>
    <row r="352" spans="1:20" ht="240" x14ac:dyDescent="0.2">
      <c r="A352" s="23">
        <v>3681</v>
      </c>
      <c r="B352" s="26" t="s">
        <v>3678</v>
      </c>
      <c r="C352" s="26" t="s">
        <v>7791</v>
      </c>
      <c r="D352" s="27">
        <v>1000</v>
      </c>
      <c r="E352" s="28">
        <v>1119</v>
      </c>
      <c r="F352" s="29" t="s">
        <v>8218</v>
      </c>
      <c r="G352" s="23" t="s">
        <v>8223</v>
      </c>
      <c r="H352" s="23" t="s">
        <v>8245</v>
      </c>
      <c r="I352" s="23">
        <v>1452872290</v>
      </c>
      <c r="J352" s="23">
        <v>1452008290</v>
      </c>
      <c r="K352" s="23" t="b">
        <v>0</v>
      </c>
      <c r="L352" s="23">
        <v>18</v>
      </c>
      <c r="M352" s="23" t="b">
        <v>1</v>
      </c>
      <c r="N352" s="23" t="s">
        <v>8269</v>
      </c>
      <c r="O352" s="30">
        <v>106</v>
      </c>
      <c r="P352" s="23">
        <v>62.17</v>
      </c>
      <c r="Q352" s="31" t="s">
        <v>8323</v>
      </c>
      <c r="R352" s="23" t="s">
        <v>8326</v>
      </c>
      <c r="S352" s="32">
        <v>42374</v>
      </c>
      <c r="T352" s="32">
        <v>42384</v>
      </c>
    </row>
    <row r="353" spans="1:20" ht="160" x14ac:dyDescent="0.2">
      <c r="A353" s="23">
        <v>3317</v>
      </c>
      <c r="B353" s="26" t="s">
        <v>3317</v>
      </c>
      <c r="C353" s="26" t="s">
        <v>7427</v>
      </c>
      <c r="D353" s="27">
        <v>1050</v>
      </c>
      <c r="E353" s="28">
        <v>1115</v>
      </c>
      <c r="F353" s="29" t="s">
        <v>8218</v>
      </c>
      <c r="G353" s="23" t="s">
        <v>8223</v>
      </c>
      <c r="H353" s="23" t="s">
        <v>8245</v>
      </c>
      <c r="I353" s="23">
        <v>1465347424</v>
      </c>
      <c r="J353" s="23">
        <v>1462755424</v>
      </c>
      <c r="K353" s="23" t="b">
        <v>0</v>
      </c>
      <c r="L353" s="23">
        <v>18</v>
      </c>
      <c r="M353" s="23" t="b">
        <v>1</v>
      </c>
      <c r="N353" s="23" t="s">
        <v>8269</v>
      </c>
      <c r="O353" s="30">
        <v>223</v>
      </c>
      <c r="P353" s="23">
        <v>61.94</v>
      </c>
      <c r="Q353" s="31" t="s">
        <v>8323</v>
      </c>
      <c r="R353" s="23" t="s">
        <v>8326</v>
      </c>
      <c r="S353" s="32">
        <v>42499</v>
      </c>
      <c r="T353" s="32">
        <v>42529</v>
      </c>
    </row>
    <row r="354" spans="1:20" ht="208" x14ac:dyDescent="0.2">
      <c r="A354" s="23">
        <v>3391</v>
      </c>
      <c r="B354" s="26" t="s">
        <v>3390</v>
      </c>
      <c r="C354" s="26" t="s">
        <v>7501</v>
      </c>
      <c r="D354" s="27">
        <v>500</v>
      </c>
      <c r="E354" s="28">
        <v>1115</v>
      </c>
      <c r="F354" s="29" t="s">
        <v>8218</v>
      </c>
      <c r="G354" s="23" t="s">
        <v>8223</v>
      </c>
      <c r="H354" s="23" t="s">
        <v>8245</v>
      </c>
      <c r="I354" s="23">
        <v>1407536880</v>
      </c>
      <c r="J354" s="23">
        <v>1404997548</v>
      </c>
      <c r="K354" s="23" t="b">
        <v>0</v>
      </c>
      <c r="L354" s="23">
        <v>18</v>
      </c>
      <c r="M354" s="23" t="b">
        <v>1</v>
      </c>
      <c r="N354" s="23" t="s">
        <v>8269</v>
      </c>
      <c r="O354" s="30">
        <v>171</v>
      </c>
      <c r="P354" s="23">
        <v>61.94</v>
      </c>
      <c r="Q354" s="31" t="s">
        <v>8323</v>
      </c>
      <c r="R354" s="23" t="s">
        <v>8326</v>
      </c>
      <c r="S354" s="32">
        <v>41830</v>
      </c>
      <c r="T354" s="32">
        <v>41859</v>
      </c>
    </row>
    <row r="355" spans="1:20" ht="208" x14ac:dyDescent="0.2">
      <c r="A355" s="23">
        <v>3568</v>
      </c>
      <c r="B355" s="26" t="s">
        <v>3567</v>
      </c>
      <c r="C355" s="26" t="s">
        <v>7678</v>
      </c>
      <c r="D355" s="27">
        <v>1000</v>
      </c>
      <c r="E355" s="28">
        <v>1110</v>
      </c>
      <c r="F355" s="29" t="s">
        <v>8218</v>
      </c>
      <c r="G355" s="23" t="s">
        <v>8223</v>
      </c>
      <c r="H355" s="23" t="s">
        <v>8245</v>
      </c>
      <c r="I355" s="23">
        <v>1410975994</v>
      </c>
      <c r="J355" s="23">
        <v>1408383994</v>
      </c>
      <c r="K355" s="23" t="b">
        <v>0</v>
      </c>
      <c r="L355" s="23">
        <v>19</v>
      </c>
      <c r="M355" s="23" t="b">
        <v>1</v>
      </c>
      <c r="N355" s="23" t="s">
        <v>8269</v>
      </c>
      <c r="O355" s="30">
        <v>4</v>
      </c>
      <c r="P355" s="23">
        <v>58.42</v>
      </c>
      <c r="Q355" s="31" t="s">
        <v>8323</v>
      </c>
      <c r="R355" s="23" t="s">
        <v>8326</v>
      </c>
      <c r="S355" s="32">
        <v>41869</v>
      </c>
      <c r="T355" s="32">
        <v>41899</v>
      </c>
    </row>
    <row r="356" spans="1:20" ht="208" x14ac:dyDescent="0.2">
      <c r="A356" s="23">
        <v>3366</v>
      </c>
      <c r="B356" s="26" t="s">
        <v>3365</v>
      </c>
      <c r="C356" s="26" t="s">
        <v>7476</v>
      </c>
      <c r="D356" s="27">
        <v>500</v>
      </c>
      <c r="E356" s="28">
        <v>1105</v>
      </c>
      <c r="F356" s="29" t="s">
        <v>8218</v>
      </c>
      <c r="G356" s="23" t="s">
        <v>8223</v>
      </c>
      <c r="H356" s="23" t="s">
        <v>8245</v>
      </c>
      <c r="I356" s="23">
        <v>1431481037</v>
      </c>
      <c r="J356" s="23">
        <v>1428889037</v>
      </c>
      <c r="K356" s="23" t="b">
        <v>0</v>
      </c>
      <c r="L356" s="23">
        <v>18</v>
      </c>
      <c r="M356" s="23" t="b">
        <v>1</v>
      </c>
      <c r="N356" s="23" t="s">
        <v>8269</v>
      </c>
      <c r="O356" s="30">
        <v>16</v>
      </c>
      <c r="P356" s="23">
        <v>61.39</v>
      </c>
      <c r="Q356" s="31" t="s">
        <v>8323</v>
      </c>
      <c r="R356" s="23" t="s">
        <v>8326</v>
      </c>
      <c r="S356" s="32">
        <v>42107</v>
      </c>
      <c r="T356" s="32">
        <v>42137</v>
      </c>
    </row>
    <row r="357" spans="1:20" ht="176" x14ac:dyDescent="0.2">
      <c r="A357" s="23">
        <v>3598</v>
      </c>
      <c r="B357" s="26" t="s">
        <v>3597</v>
      </c>
      <c r="C357" s="26" t="s">
        <v>7708</v>
      </c>
      <c r="D357" s="27">
        <v>1000</v>
      </c>
      <c r="E357" s="28">
        <v>1101</v>
      </c>
      <c r="F357" s="29" t="s">
        <v>8218</v>
      </c>
      <c r="G357" s="23" t="s">
        <v>8223</v>
      </c>
      <c r="H357" s="23" t="s">
        <v>8245</v>
      </c>
      <c r="I357" s="23">
        <v>1409720340</v>
      </c>
      <c r="J357" s="23">
        <v>1408129822</v>
      </c>
      <c r="K357" s="23" t="b">
        <v>0</v>
      </c>
      <c r="L357" s="23">
        <v>27</v>
      </c>
      <c r="M357" s="23" t="b">
        <v>1</v>
      </c>
      <c r="N357" s="23" t="s">
        <v>8269</v>
      </c>
      <c r="O357" s="30">
        <v>110</v>
      </c>
      <c r="P357" s="23">
        <v>40.78</v>
      </c>
      <c r="Q357" s="31" t="s">
        <v>8323</v>
      </c>
      <c r="R357" s="23" t="s">
        <v>8326</v>
      </c>
      <c r="S357" s="32">
        <v>41866</v>
      </c>
      <c r="T357" s="32">
        <v>41885</v>
      </c>
    </row>
    <row r="358" spans="1:20" ht="208" x14ac:dyDescent="0.2">
      <c r="A358" s="23">
        <v>3362</v>
      </c>
      <c r="B358" s="26" t="s">
        <v>3361</v>
      </c>
      <c r="C358" s="26" t="s">
        <v>7472</v>
      </c>
      <c r="D358" s="27">
        <v>500</v>
      </c>
      <c r="E358" s="28">
        <v>1090</v>
      </c>
      <c r="F358" s="29" t="s">
        <v>8218</v>
      </c>
      <c r="G358" s="23" t="s">
        <v>8223</v>
      </c>
      <c r="H358" s="23" t="s">
        <v>8245</v>
      </c>
      <c r="I358" s="23">
        <v>1425704100</v>
      </c>
      <c r="J358" s="23">
        <v>1424484717</v>
      </c>
      <c r="K358" s="23" t="b">
        <v>0</v>
      </c>
      <c r="L358" s="23">
        <v>20</v>
      </c>
      <c r="M358" s="23" t="b">
        <v>1</v>
      </c>
      <c r="N358" s="23" t="s">
        <v>8269</v>
      </c>
      <c r="O358" s="30">
        <v>109</v>
      </c>
      <c r="P358" s="23">
        <v>54.5</v>
      </c>
      <c r="Q358" s="31" t="s">
        <v>8323</v>
      </c>
      <c r="R358" s="23" t="s">
        <v>8326</v>
      </c>
      <c r="S358" s="32">
        <v>42056</v>
      </c>
      <c r="T358" s="32">
        <v>42070</v>
      </c>
    </row>
    <row r="359" spans="1:20" ht="112" x14ac:dyDescent="0.2">
      <c r="A359" s="23">
        <v>3447</v>
      </c>
      <c r="B359" s="26" t="s">
        <v>3446</v>
      </c>
      <c r="C359" s="26" t="s">
        <v>7557</v>
      </c>
      <c r="D359" s="27">
        <v>1000</v>
      </c>
      <c r="E359" s="28">
        <v>1078</v>
      </c>
      <c r="F359" s="29" t="s">
        <v>8218</v>
      </c>
      <c r="G359" s="23" t="s">
        <v>8223</v>
      </c>
      <c r="H359" s="23" t="s">
        <v>8245</v>
      </c>
      <c r="I359" s="23">
        <v>1458332412</v>
      </c>
      <c r="J359" s="23">
        <v>1454448012</v>
      </c>
      <c r="K359" s="23" t="b">
        <v>0</v>
      </c>
      <c r="L359" s="23">
        <v>14</v>
      </c>
      <c r="M359" s="23" t="b">
        <v>1</v>
      </c>
      <c r="N359" s="23" t="s">
        <v>8269</v>
      </c>
      <c r="O359" s="30">
        <v>215</v>
      </c>
      <c r="P359" s="23">
        <v>77</v>
      </c>
      <c r="Q359" s="31" t="s">
        <v>8323</v>
      </c>
      <c r="R359" s="23" t="s">
        <v>8326</v>
      </c>
      <c r="S359" s="32">
        <v>42402</v>
      </c>
      <c r="T359" s="32">
        <v>42447</v>
      </c>
    </row>
    <row r="360" spans="1:20" ht="192" x14ac:dyDescent="0.2">
      <c r="A360" s="23">
        <v>3307</v>
      </c>
      <c r="B360" s="26" t="s">
        <v>3307</v>
      </c>
      <c r="C360" s="26" t="s">
        <v>7417</v>
      </c>
      <c r="D360" s="27">
        <v>1000</v>
      </c>
      <c r="E360" s="28">
        <v>1066.8</v>
      </c>
      <c r="F360" s="29" t="s">
        <v>8218</v>
      </c>
      <c r="G360" s="23" t="s">
        <v>8223</v>
      </c>
      <c r="H360" s="23" t="s">
        <v>8245</v>
      </c>
      <c r="I360" s="23">
        <v>1463275339</v>
      </c>
      <c r="J360" s="23">
        <v>1460683339</v>
      </c>
      <c r="K360" s="23" t="b">
        <v>0</v>
      </c>
      <c r="L360" s="23">
        <v>20</v>
      </c>
      <c r="M360" s="23" t="b">
        <v>1</v>
      </c>
      <c r="N360" s="23" t="s">
        <v>8269</v>
      </c>
      <c r="O360" s="30">
        <v>118</v>
      </c>
      <c r="P360" s="23">
        <v>53.34</v>
      </c>
      <c r="Q360" s="31" t="s">
        <v>8323</v>
      </c>
      <c r="R360" s="23" t="s">
        <v>8326</v>
      </c>
      <c r="S360" s="32">
        <v>42475</v>
      </c>
      <c r="T360" s="32">
        <v>42505</v>
      </c>
    </row>
    <row r="361" spans="1:20" ht="144" x14ac:dyDescent="0.2">
      <c r="A361" s="23">
        <v>3819</v>
      </c>
      <c r="B361" s="26" t="s">
        <v>3816</v>
      </c>
      <c r="C361" s="26" t="s">
        <v>7817</v>
      </c>
      <c r="D361" s="27">
        <v>1000</v>
      </c>
      <c r="E361" s="28">
        <v>1064</v>
      </c>
      <c r="F361" s="29" t="s">
        <v>8218</v>
      </c>
      <c r="G361" s="23" t="s">
        <v>8223</v>
      </c>
      <c r="H361" s="23" t="s">
        <v>8245</v>
      </c>
      <c r="I361" s="23">
        <v>1437166920</v>
      </c>
      <c r="J361" s="23">
        <v>1435554104</v>
      </c>
      <c r="K361" s="23" t="b">
        <v>0</v>
      </c>
      <c r="L361" s="23">
        <v>26</v>
      </c>
      <c r="M361" s="23" t="b">
        <v>1</v>
      </c>
      <c r="N361" s="23" t="s">
        <v>8269</v>
      </c>
      <c r="O361" s="30">
        <v>106</v>
      </c>
      <c r="P361" s="23">
        <v>40.92</v>
      </c>
      <c r="Q361" s="31" t="s">
        <v>8323</v>
      </c>
      <c r="R361" s="23" t="s">
        <v>8326</v>
      </c>
      <c r="S361" s="32">
        <v>42184</v>
      </c>
      <c r="T361" s="32">
        <v>42202</v>
      </c>
    </row>
    <row r="362" spans="1:20" ht="240" x14ac:dyDescent="0.2">
      <c r="A362" s="23">
        <v>3500</v>
      </c>
      <c r="B362" s="26" t="s">
        <v>3499</v>
      </c>
      <c r="C362" s="26" t="s">
        <v>7610</v>
      </c>
      <c r="D362" s="27">
        <v>1000</v>
      </c>
      <c r="E362" s="28">
        <v>1063</v>
      </c>
      <c r="F362" s="29" t="s">
        <v>8218</v>
      </c>
      <c r="G362" s="23" t="s">
        <v>8223</v>
      </c>
      <c r="H362" s="23" t="s">
        <v>8245</v>
      </c>
      <c r="I362" s="23">
        <v>1457326740</v>
      </c>
      <c r="J362" s="23">
        <v>1455919438</v>
      </c>
      <c r="K362" s="23" t="b">
        <v>0</v>
      </c>
      <c r="L362" s="23">
        <v>42</v>
      </c>
      <c r="M362" s="23" t="b">
        <v>1</v>
      </c>
      <c r="N362" s="23" t="s">
        <v>8269</v>
      </c>
      <c r="O362" s="30">
        <v>7</v>
      </c>
      <c r="P362" s="23">
        <v>25.31</v>
      </c>
      <c r="Q362" s="31" t="s">
        <v>8323</v>
      </c>
      <c r="R362" s="23" t="s">
        <v>8326</v>
      </c>
      <c r="S362" s="32">
        <v>42419</v>
      </c>
      <c r="T362" s="32">
        <v>42436</v>
      </c>
    </row>
    <row r="363" spans="1:20" ht="192" x14ac:dyDescent="0.2">
      <c r="A363" s="23">
        <v>3408</v>
      </c>
      <c r="B363" s="26" t="s">
        <v>3407</v>
      </c>
      <c r="C363" s="26" t="s">
        <v>7518</v>
      </c>
      <c r="D363" s="27">
        <v>500</v>
      </c>
      <c r="E363" s="28">
        <v>1055</v>
      </c>
      <c r="F363" s="29" t="s">
        <v>8218</v>
      </c>
      <c r="G363" s="23" t="s">
        <v>8223</v>
      </c>
      <c r="H363" s="23" t="s">
        <v>8245</v>
      </c>
      <c r="I363" s="23">
        <v>1405727304</v>
      </c>
      <c r="J363" s="23">
        <v>1403135304</v>
      </c>
      <c r="K363" s="23" t="b">
        <v>0</v>
      </c>
      <c r="L363" s="23">
        <v>18</v>
      </c>
      <c r="M363" s="23" t="b">
        <v>1</v>
      </c>
      <c r="N363" s="23" t="s">
        <v>8269</v>
      </c>
      <c r="O363" s="30">
        <v>350</v>
      </c>
      <c r="P363" s="23">
        <v>58.61</v>
      </c>
      <c r="Q363" s="31" t="s">
        <v>8323</v>
      </c>
      <c r="R363" s="23" t="s">
        <v>8326</v>
      </c>
      <c r="S363" s="32">
        <v>41808</v>
      </c>
      <c r="T363" s="32">
        <v>41838</v>
      </c>
    </row>
    <row r="364" spans="1:20" ht="176" x14ac:dyDescent="0.2">
      <c r="A364" s="23">
        <v>3368</v>
      </c>
      <c r="B364" s="26" t="s">
        <v>3367</v>
      </c>
      <c r="C364" s="26" t="s">
        <v>7478</v>
      </c>
      <c r="D364" s="27">
        <v>1000</v>
      </c>
      <c r="E364" s="28">
        <v>1046</v>
      </c>
      <c r="F364" s="29" t="s">
        <v>8218</v>
      </c>
      <c r="G364" s="23" t="s">
        <v>8223</v>
      </c>
      <c r="H364" s="23" t="s">
        <v>8245</v>
      </c>
      <c r="I364" s="23">
        <v>1420088400</v>
      </c>
      <c r="J364" s="23">
        <v>1416977259</v>
      </c>
      <c r="K364" s="23" t="b">
        <v>0</v>
      </c>
      <c r="L364" s="23">
        <v>23</v>
      </c>
      <c r="M364" s="23" t="b">
        <v>1</v>
      </c>
      <c r="N364" s="23" t="s">
        <v>8269</v>
      </c>
      <c r="O364" s="30">
        <v>139</v>
      </c>
      <c r="P364" s="23">
        <v>45.48</v>
      </c>
      <c r="Q364" s="31" t="s">
        <v>8323</v>
      </c>
      <c r="R364" s="23" t="s">
        <v>8326</v>
      </c>
      <c r="S364" s="32">
        <v>41969</v>
      </c>
      <c r="T364" s="32">
        <v>42005</v>
      </c>
    </row>
    <row r="365" spans="1:20" ht="224" x14ac:dyDescent="0.2">
      <c r="A365" s="23">
        <v>3684</v>
      </c>
      <c r="B365" s="26" t="s">
        <v>3681</v>
      </c>
      <c r="C365" s="26" t="s">
        <v>7794</v>
      </c>
      <c r="D365" s="27">
        <v>750</v>
      </c>
      <c r="E365" s="28">
        <v>1043</v>
      </c>
      <c r="F365" s="29" t="s">
        <v>8218</v>
      </c>
      <c r="G365" s="23" t="s">
        <v>8223</v>
      </c>
      <c r="H365" s="23" t="s">
        <v>8245</v>
      </c>
      <c r="I365" s="23">
        <v>1441167586</v>
      </c>
      <c r="J365" s="23">
        <v>1438575586</v>
      </c>
      <c r="K365" s="23" t="b">
        <v>0</v>
      </c>
      <c r="L365" s="23">
        <v>23</v>
      </c>
      <c r="M365" s="23" t="b">
        <v>1</v>
      </c>
      <c r="N365" s="23" t="s">
        <v>8269</v>
      </c>
      <c r="O365" s="30">
        <v>104</v>
      </c>
      <c r="P365" s="23">
        <v>45.35</v>
      </c>
      <c r="Q365" s="31" t="s">
        <v>8323</v>
      </c>
      <c r="R365" s="23" t="s">
        <v>8326</v>
      </c>
      <c r="S365" s="32">
        <v>42219</v>
      </c>
      <c r="T365" s="32">
        <v>42249</v>
      </c>
    </row>
    <row r="366" spans="1:20" ht="176" x14ac:dyDescent="0.2">
      <c r="A366" s="23">
        <v>3372</v>
      </c>
      <c r="B366" s="26" t="s">
        <v>3371</v>
      </c>
      <c r="C366" s="26" t="s">
        <v>7482</v>
      </c>
      <c r="D366" s="27">
        <v>1000</v>
      </c>
      <c r="E366" s="28">
        <v>1035</v>
      </c>
      <c r="F366" s="29" t="s">
        <v>8218</v>
      </c>
      <c r="G366" s="23" t="s">
        <v>8223</v>
      </c>
      <c r="H366" s="23" t="s">
        <v>8245</v>
      </c>
      <c r="I366" s="23">
        <v>1408942740</v>
      </c>
      <c r="J366" s="23">
        <v>1407157756</v>
      </c>
      <c r="K366" s="23" t="b">
        <v>0</v>
      </c>
      <c r="L366" s="23">
        <v>27</v>
      </c>
      <c r="M366" s="23" t="b">
        <v>1</v>
      </c>
      <c r="N366" s="23" t="s">
        <v>8269</v>
      </c>
      <c r="O366" s="30">
        <v>104</v>
      </c>
      <c r="P366" s="23">
        <v>38.33</v>
      </c>
      <c r="Q366" s="31" t="s">
        <v>8323</v>
      </c>
      <c r="R366" s="23" t="s">
        <v>8326</v>
      </c>
      <c r="S366" s="32">
        <v>41855</v>
      </c>
      <c r="T366" s="32">
        <v>41876</v>
      </c>
    </row>
    <row r="367" spans="1:20" ht="208" x14ac:dyDescent="0.2">
      <c r="A367" s="23">
        <v>3668</v>
      </c>
      <c r="B367" s="26" t="s">
        <v>3665</v>
      </c>
      <c r="C367" s="26" t="s">
        <v>7778</v>
      </c>
      <c r="D367" s="27">
        <v>1000</v>
      </c>
      <c r="E367" s="28">
        <v>1035</v>
      </c>
      <c r="F367" s="29" t="s">
        <v>8218</v>
      </c>
      <c r="G367" s="23" t="s">
        <v>8223</v>
      </c>
      <c r="H367" s="23" t="s">
        <v>8245</v>
      </c>
      <c r="I367" s="23">
        <v>1437676380</v>
      </c>
      <c r="J367" s="23">
        <v>1435670452</v>
      </c>
      <c r="K367" s="23" t="b">
        <v>0</v>
      </c>
      <c r="L367" s="23">
        <v>28</v>
      </c>
      <c r="M367" s="23" t="b">
        <v>1</v>
      </c>
      <c r="N367" s="23" t="s">
        <v>8269</v>
      </c>
      <c r="O367" s="30">
        <v>103</v>
      </c>
      <c r="P367" s="23">
        <v>36.96</v>
      </c>
      <c r="Q367" s="31" t="s">
        <v>8323</v>
      </c>
      <c r="R367" s="23" t="s">
        <v>8326</v>
      </c>
      <c r="S367" s="32">
        <v>42185</v>
      </c>
      <c r="T367" s="32">
        <v>42208</v>
      </c>
    </row>
    <row r="368" spans="1:20" ht="224" x14ac:dyDescent="0.2">
      <c r="A368" s="23">
        <v>3676</v>
      </c>
      <c r="B368" s="26" t="s">
        <v>3673</v>
      </c>
      <c r="C368" s="26" t="s">
        <v>7786</v>
      </c>
      <c r="D368" s="27">
        <v>800</v>
      </c>
      <c r="E368" s="28">
        <v>1030</v>
      </c>
      <c r="F368" s="29" t="s">
        <v>8218</v>
      </c>
      <c r="G368" s="23" t="s">
        <v>8223</v>
      </c>
      <c r="H368" s="23" t="s">
        <v>8245</v>
      </c>
      <c r="I368" s="23">
        <v>1410550484</v>
      </c>
      <c r="J368" s="23">
        <v>1408995284</v>
      </c>
      <c r="K368" s="23" t="b">
        <v>0</v>
      </c>
      <c r="L368" s="23">
        <v>16</v>
      </c>
      <c r="M368" s="23" t="b">
        <v>1</v>
      </c>
      <c r="N368" s="23" t="s">
        <v>8269</v>
      </c>
      <c r="O368" s="30">
        <v>3</v>
      </c>
      <c r="P368" s="23">
        <v>64.38</v>
      </c>
      <c r="Q368" s="31" t="s">
        <v>8323</v>
      </c>
      <c r="R368" s="23" t="s">
        <v>8326</v>
      </c>
      <c r="S368" s="32">
        <v>41876</v>
      </c>
      <c r="T368" s="32">
        <v>41894</v>
      </c>
    </row>
    <row r="369" spans="1:20" ht="192" x14ac:dyDescent="0.2">
      <c r="A369" s="23">
        <v>3580</v>
      </c>
      <c r="B369" s="26" t="s">
        <v>3579</v>
      </c>
      <c r="C369" s="26" t="s">
        <v>7690</v>
      </c>
      <c r="D369" s="27">
        <v>900</v>
      </c>
      <c r="E369" s="28">
        <v>1025</v>
      </c>
      <c r="F369" s="29" t="s">
        <v>8218</v>
      </c>
      <c r="G369" s="23" t="s">
        <v>8223</v>
      </c>
      <c r="H369" s="23" t="s">
        <v>8245</v>
      </c>
      <c r="I369" s="23">
        <v>1425185940</v>
      </c>
      <c r="J369" s="23">
        <v>1421900022</v>
      </c>
      <c r="K369" s="23" t="b">
        <v>0</v>
      </c>
      <c r="L369" s="23">
        <v>27</v>
      </c>
      <c r="M369" s="23" t="b">
        <v>1</v>
      </c>
      <c r="N369" s="23" t="s">
        <v>8269</v>
      </c>
      <c r="O369" s="30">
        <v>1</v>
      </c>
      <c r="P369" s="23">
        <v>37.96</v>
      </c>
      <c r="Q369" s="31" t="s">
        <v>8323</v>
      </c>
      <c r="R369" s="23" t="s">
        <v>8326</v>
      </c>
      <c r="S369" s="32">
        <v>42026</v>
      </c>
      <c r="T369" s="32">
        <v>42064</v>
      </c>
    </row>
    <row r="370" spans="1:20" ht="208" x14ac:dyDescent="0.2">
      <c r="A370" s="23">
        <v>3599</v>
      </c>
      <c r="B370" s="26" t="s">
        <v>3598</v>
      </c>
      <c r="C370" s="26" t="s">
        <v>7709</v>
      </c>
      <c r="D370" s="27">
        <v>500</v>
      </c>
      <c r="E370" s="28">
        <v>1010</v>
      </c>
      <c r="F370" s="29" t="s">
        <v>8218</v>
      </c>
      <c r="G370" s="23" t="s">
        <v>8223</v>
      </c>
      <c r="H370" s="23" t="s">
        <v>8245</v>
      </c>
      <c r="I370" s="23">
        <v>1440892800</v>
      </c>
      <c r="J370" s="23">
        <v>1438715077</v>
      </c>
      <c r="K370" s="23" t="b">
        <v>0</v>
      </c>
      <c r="L370" s="23">
        <v>17</v>
      </c>
      <c r="M370" s="23" t="b">
        <v>1</v>
      </c>
      <c r="N370" s="23" t="s">
        <v>8269</v>
      </c>
      <c r="O370" s="30">
        <v>67</v>
      </c>
      <c r="P370" s="23">
        <v>59.41</v>
      </c>
      <c r="Q370" s="31" t="s">
        <v>8323</v>
      </c>
      <c r="R370" s="23" t="s">
        <v>8326</v>
      </c>
      <c r="S370" s="32">
        <v>42220</v>
      </c>
      <c r="T370" s="32">
        <v>42246</v>
      </c>
    </row>
    <row r="371" spans="1:20" ht="128" x14ac:dyDescent="0.2">
      <c r="A371" s="23">
        <v>3622</v>
      </c>
      <c r="B371" s="26" t="s">
        <v>3620</v>
      </c>
      <c r="C371" s="26" t="s">
        <v>7732</v>
      </c>
      <c r="D371" s="27">
        <v>1000</v>
      </c>
      <c r="E371" s="28">
        <v>1000.99</v>
      </c>
      <c r="F371" s="29" t="s">
        <v>8218</v>
      </c>
      <c r="G371" s="23" t="s">
        <v>8223</v>
      </c>
      <c r="H371" s="23" t="s">
        <v>8245</v>
      </c>
      <c r="I371" s="23">
        <v>1411874580</v>
      </c>
      <c r="J371" s="23">
        <v>1409030371</v>
      </c>
      <c r="K371" s="23" t="b">
        <v>0</v>
      </c>
      <c r="L371" s="23">
        <v>21</v>
      </c>
      <c r="M371" s="23" t="b">
        <v>1</v>
      </c>
      <c r="N371" s="23" t="s">
        <v>8269</v>
      </c>
      <c r="O371" s="30">
        <v>100</v>
      </c>
      <c r="P371" s="23">
        <v>47.67</v>
      </c>
      <c r="Q371" s="31" t="s">
        <v>8323</v>
      </c>
      <c r="R371" s="23" t="s">
        <v>8326</v>
      </c>
      <c r="S371" s="32">
        <v>41877</v>
      </c>
      <c r="T371" s="32">
        <v>41910</v>
      </c>
    </row>
    <row r="372" spans="1:20" ht="224" x14ac:dyDescent="0.2">
      <c r="A372" s="23">
        <v>3504</v>
      </c>
      <c r="B372" s="26" t="s">
        <v>3503</v>
      </c>
      <c r="C372" s="26" t="s">
        <v>7614</v>
      </c>
      <c r="D372" s="27">
        <v>1000</v>
      </c>
      <c r="E372" s="28">
        <v>1000</v>
      </c>
      <c r="F372" s="29" t="s">
        <v>8218</v>
      </c>
      <c r="G372" s="23" t="s">
        <v>8223</v>
      </c>
      <c r="H372" s="23" t="s">
        <v>8245</v>
      </c>
      <c r="I372" s="23">
        <v>1447959491</v>
      </c>
      <c r="J372" s="23">
        <v>1445363891</v>
      </c>
      <c r="K372" s="23" t="b">
        <v>0</v>
      </c>
      <c r="L372" s="23">
        <v>8</v>
      </c>
      <c r="M372" s="23" t="b">
        <v>1</v>
      </c>
      <c r="N372" s="23" t="s">
        <v>8269</v>
      </c>
      <c r="O372" s="30">
        <v>100</v>
      </c>
      <c r="P372" s="23">
        <v>125</v>
      </c>
      <c r="Q372" s="31" t="s">
        <v>8323</v>
      </c>
      <c r="R372" s="23" t="s">
        <v>8326</v>
      </c>
      <c r="S372" s="32">
        <v>42297</v>
      </c>
      <c r="T372" s="32">
        <v>42327</v>
      </c>
    </row>
    <row r="373" spans="1:20" ht="208" x14ac:dyDescent="0.2">
      <c r="A373" s="23">
        <v>2978</v>
      </c>
      <c r="B373" s="26" t="s">
        <v>2978</v>
      </c>
      <c r="C373" s="26" t="s">
        <v>7088</v>
      </c>
      <c r="D373" s="27">
        <v>750</v>
      </c>
      <c r="E373" s="28">
        <v>971</v>
      </c>
      <c r="F373" s="29" t="s">
        <v>8218</v>
      </c>
      <c r="G373" s="23" t="s">
        <v>8223</v>
      </c>
      <c r="H373" s="23" t="s">
        <v>8245</v>
      </c>
      <c r="I373" s="23">
        <v>1413784740</v>
      </c>
      <c r="J373" s="23">
        <v>1412954547</v>
      </c>
      <c r="K373" s="23" t="b">
        <v>0</v>
      </c>
      <c r="L373" s="23">
        <v>16</v>
      </c>
      <c r="M373" s="23" t="b">
        <v>1</v>
      </c>
      <c r="N373" s="23" t="s">
        <v>8269</v>
      </c>
      <c r="O373" s="30">
        <v>647</v>
      </c>
      <c r="P373" s="23">
        <v>60.69</v>
      </c>
      <c r="Q373" s="31" t="s">
        <v>8323</v>
      </c>
      <c r="R373" s="23" t="s">
        <v>8326</v>
      </c>
      <c r="S373" s="32">
        <v>41922</v>
      </c>
      <c r="T373" s="32">
        <v>41932</v>
      </c>
    </row>
    <row r="374" spans="1:20" ht="240" x14ac:dyDescent="0.2">
      <c r="A374" s="23">
        <v>3510</v>
      </c>
      <c r="B374" s="26" t="s">
        <v>3509</v>
      </c>
      <c r="C374" s="26" t="s">
        <v>7620</v>
      </c>
      <c r="D374" s="27">
        <v>900</v>
      </c>
      <c r="E374" s="28">
        <v>905</v>
      </c>
      <c r="F374" s="29" t="s">
        <v>8218</v>
      </c>
      <c r="G374" s="23" t="s">
        <v>8223</v>
      </c>
      <c r="H374" s="23" t="s">
        <v>8245</v>
      </c>
      <c r="I374" s="23">
        <v>1404312846</v>
      </c>
      <c r="J374" s="23">
        <v>1402584846</v>
      </c>
      <c r="K374" s="23" t="b">
        <v>0</v>
      </c>
      <c r="L374" s="23">
        <v>15</v>
      </c>
      <c r="M374" s="23" t="b">
        <v>1</v>
      </c>
      <c r="N374" s="23" t="s">
        <v>8269</v>
      </c>
      <c r="O374" s="30">
        <v>8</v>
      </c>
      <c r="P374" s="23">
        <v>60.33</v>
      </c>
      <c r="Q374" s="31" t="s">
        <v>8323</v>
      </c>
      <c r="R374" s="23" t="s">
        <v>8326</v>
      </c>
      <c r="S374" s="32">
        <v>41802</v>
      </c>
      <c r="T374" s="32">
        <v>41822</v>
      </c>
    </row>
    <row r="375" spans="1:20" ht="160" x14ac:dyDescent="0.2">
      <c r="A375" s="23">
        <v>3836</v>
      </c>
      <c r="B375" s="26" t="s">
        <v>3833</v>
      </c>
      <c r="C375" s="26" t="s">
        <v>7945</v>
      </c>
      <c r="D375" s="27">
        <v>800</v>
      </c>
      <c r="E375" s="28">
        <v>900</v>
      </c>
      <c r="F375" s="29" t="s">
        <v>8218</v>
      </c>
      <c r="G375" s="23" t="s">
        <v>8223</v>
      </c>
      <c r="H375" s="23" t="s">
        <v>8245</v>
      </c>
      <c r="I375" s="23">
        <v>1470197340</v>
      </c>
      <c r="J375" s="23">
        <v>1467497652</v>
      </c>
      <c r="K375" s="23" t="b">
        <v>0</v>
      </c>
      <c r="L375" s="23">
        <v>14</v>
      </c>
      <c r="M375" s="23" t="b">
        <v>1</v>
      </c>
      <c r="N375" s="23" t="s">
        <v>8269</v>
      </c>
      <c r="O375" s="30">
        <v>120</v>
      </c>
      <c r="P375" s="23">
        <v>64.290000000000006</v>
      </c>
      <c r="Q375" s="31" t="s">
        <v>8323</v>
      </c>
      <c r="R375" s="23" t="s">
        <v>8326</v>
      </c>
      <c r="S375" s="32">
        <v>42553</v>
      </c>
      <c r="T375" s="32">
        <v>42585</v>
      </c>
    </row>
    <row r="376" spans="1:20" ht="208" x14ac:dyDescent="0.2">
      <c r="A376" s="23">
        <v>3664</v>
      </c>
      <c r="B376" s="26" t="s">
        <v>3661</v>
      </c>
      <c r="C376" s="26" t="s">
        <v>7774</v>
      </c>
      <c r="D376" s="27">
        <v>800</v>
      </c>
      <c r="E376" s="28">
        <v>875</v>
      </c>
      <c r="F376" s="29" t="s">
        <v>8218</v>
      </c>
      <c r="G376" s="23" t="s">
        <v>8223</v>
      </c>
      <c r="H376" s="23" t="s">
        <v>8245</v>
      </c>
      <c r="I376" s="23">
        <v>1466056689</v>
      </c>
      <c r="J376" s="23">
        <v>1464847089</v>
      </c>
      <c r="K376" s="23" t="b">
        <v>0</v>
      </c>
      <c r="L376" s="23">
        <v>19</v>
      </c>
      <c r="M376" s="23" t="b">
        <v>1</v>
      </c>
      <c r="N376" s="23" t="s">
        <v>8269</v>
      </c>
      <c r="O376" s="30">
        <v>9</v>
      </c>
      <c r="P376" s="23">
        <v>46.05</v>
      </c>
      <c r="Q376" s="31" t="s">
        <v>8323</v>
      </c>
      <c r="R376" s="23" t="s">
        <v>8326</v>
      </c>
      <c r="S376" s="32">
        <v>42523</v>
      </c>
      <c r="T376" s="32">
        <v>42537</v>
      </c>
    </row>
    <row r="377" spans="1:20" ht="224" x14ac:dyDescent="0.2">
      <c r="A377" s="23">
        <v>3491</v>
      </c>
      <c r="B377" s="26" t="s">
        <v>3490</v>
      </c>
      <c r="C377" s="26" t="s">
        <v>7601</v>
      </c>
      <c r="D377" s="27">
        <v>500</v>
      </c>
      <c r="E377" s="28">
        <v>791</v>
      </c>
      <c r="F377" s="29" t="s">
        <v>8218</v>
      </c>
      <c r="G377" s="23" t="s">
        <v>8223</v>
      </c>
      <c r="H377" s="23" t="s">
        <v>8245</v>
      </c>
      <c r="I377" s="23">
        <v>1431928784</v>
      </c>
      <c r="J377" s="23">
        <v>1430114384</v>
      </c>
      <c r="K377" s="23" t="b">
        <v>0</v>
      </c>
      <c r="L377" s="23">
        <v>10</v>
      </c>
      <c r="M377" s="23" t="b">
        <v>1</v>
      </c>
      <c r="N377" s="23" t="s">
        <v>8269</v>
      </c>
      <c r="O377" s="30">
        <v>1</v>
      </c>
      <c r="P377" s="23">
        <v>79.099999999999994</v>
      </c>
      <c r="Q377" s="31" t="s">
        <v>8323</v>
      </c>
      <c r="R377" s="23" t="s">
        <v>8326</v>
      </c>
      <c r="S377" s="32">
        <v>42121</v>
      </c>
      <c r="T377" s="32">
        <v>42142</v>
      </c>
    </row>
    <row r="378" spans="1:20" ht="192" x14ac:dyDescent="0.2">
      <c r="A378" s="23">
        <v>3577</v>
      </c>
      <c r="B378" s="26" t="s">
        <v>3576</v>
      </c>
      <c r="C378" s="26" t="s">
        <v>7687</v>
      </c>
      <c r="D378" s="27">
        <v>600</v>
      </c>
      <c r="E378" s="28">
        <v>780</v>
      </c>
      <c r="F378" s="29" t="s">
        <v>8218</v>
      </c>
      <c r="G378" s="23" t="s">
        <v>8223</v>
      </c>
      <c r="H378" s="23" t="s">
        <v>8245</v>
      </c>
      <c r="I378" s="23">
        <v>1430029680</v>
      </c>
      <c r="J378" s="23">
        <v>1427741583</v>
      </c>
      <c r="K378" s="23" t="b">
        <v>0</v>
      </c>
      <c r="L378" s="23">
        <v>27</v>
      </c>
      <c r="M378" s="23" t="b">
        <v>1</v>
      </c>
      <c r="N378" s="23" t="s">
        <v>8269</v>
      </c>
      <c r="O378" s="30">
        <v>104</v>
      </c>
      <c r="P378" s="23">
        <v>28.89</v>
      </c>
      <c r="Q378" s="31" t="s">
        <v>8323</v>
      </c>
      <c r="R378" s="23" t="s">
        <v>8326</v>
      </c>
      <c r="S378" s="32">
        <v>42093</v>
      </c>
      <c r="T378" s="32">
        <v>42120</v>
      </c>
    </row>
    <row r="379" spans="1:20" ht="144" x14ac:dyDescent="0.2">
      <c r="A379" s="23">
        <v>2824</v>
      </c>
      <c r="B379" s="26" t="s">
        <v>2824</v>
      </c>
      <c r="C379" s="26" t="s">
        <v>6934</v>
      </c>
      <c r="D379" s="27">
        <v>650</v>
      </c>
      <c r="E379" s="28">
        <v>760</v>
      </c>
      <c r="F379" s="29" t="s">
        <v>8218</v>
      </c>
      <c r="G379" s="23" t="s">
        <v>8223</v>
      </c>
      <c r="H379" s="23" t="s">
        <v>8245</v>
      </c>
      <c r="I379" s="23">
        <v>1434159780</v>
      </c>
      <c r="J379" s="23">
        <v>1431412196</v>
      </c>
      <c r="K379" s="23" t="b">
        <v>0</v>
      </c>
      <c r="L379" s="23">
        <v>15</v>
      </c>
      <c r="M379" s="23" t="b">
        <v>1</v>
      </c>
      <c r="N379" s="23" t="s">
        <v>8269</v>
      </c>
      <c r="O379" s="30">
        <v>152</v>
      </c>
      <c r="P379" s="23">
        <v>50.67</v>
      </c>
      <c r="Q379" s="31" t="s">
        <v>8323</v>
      </c>
      <c r="R379" s="23" t="s">
        <v>8326</v>
      </c>
      <c r="S379" s="32">
        <v>42136</v>
      </c>
      <c r="T379" s="32">
        <v>42168</v>
      </c>
    </row>
    <row r="380" spans="1:20" ht="176" x14ac:dyDescent="0.2">
      <c r="A380" s="23">
        <v>2795</v>
      </c>
      <c r="B380" s="26" t="s">
        <v>2795</v>
      </c>
      <c r="C380" s="26" t="s">
        <v>6905</v>
      </c>
      <c r="D380" s="27">
        <v>700</v>
      </c>
      <c r="E380" s="28">
        <v>730</v>
      </c>
      <c r="F380" s="29" t="s">
        <v>8218</v>
      </c>
      <c r="G380" s="23" t="s">
        <v>8223</v>
      </c>
      <c r="H380" s="23" t="s">
        <v>8245</v>
      </c>
      <c r="I380" s="23">
        <v>1402095600</v>
      </c>
      <c r="J380" s="23">
        <v>1400675841</v>
      </c>
      <c r="K380" s="23" t="b">
        <v>0</v>
      </c>
      <c r="L380" s="23">
        <v>20</v>
      </c>
      <c r="M380" s="23" t="b">
        <v>1</v>
      </c>
      <c r="N380" s="23" t="s">
        <v>8269</v>
      </c>
      <c r="O380" s="30">
        <v>37</v>
      </c>
      <c r="P380" s="23">
        <v>36.5</v>
      </c>
      <c r="Q380" s="31" t="s">
        <v>8323</v>
      </c>
      <c r="R380" s="23" t="s">
        <v>8326</v>
      </c>
      <c r="S380" s="32">
        <v>41780</v>
      </c>
      <c r="T380" s="32">
        <v>41796</v>
      </c>
    </row>
    <row r="381" spans="1:20" ht="208" x14ac:dyDescent="0.2">
      <c r="A381" s="23">
        <v>3539</v>
      </c>
      <c r="B381" s="26" t="s">
        <v>3538</v>
      </c>
      <c r="C381" s="26" t="s">
        <v>7649</v>
      </c>
      <c r="D381" s="27">
        <v>600</v>
      </c>
      <c r="E381" s="28">
        <v>718</v>
      </c>
      <c r="F381" s="29" t="s">
        <v>8218</v>
      </c>
      <c r="G381" s="23" t="s">
        <v>8223</v>
      </c>
      <c r="H381" s="23" t="s">
        <v>8245</v>
      </c>
      <c r="I381" s="23">
        <v>1473358122</v>
      </c>
      <c r="J381" s="23">
        <v>1471543722</v>
      </c>
      <c r="K381" s="23" t="b">
        <v>0</v>
      </c>
      <c r="L381" s="23">
        <v>13</v>
      </c>
      <c r="M381" s="23" t="b">
        <v>1</v>
      </c>
      <c r="N381" s="23" t="s">
        <v>8269</v>
      </c>
      <c r="O381" s="30">
        <v>10</v>
      </c>
      <c r="P381" s="23">
        <v>55.23</v>
      </c>
      <c r="Q381" s="31" t="s">
        <v>8323</v>
      </c>
      <c r="R381" s="23" t="s">
        <v>8326</v>
      </c>
      <c r="S381" s="32">
        <v>42600</v>
      </c>
      <c r="T381" s="32">
        <v>42621</v>
      </c>
    </row>
    <row r="382" spans="1:20" ht="240" x14ac:dyDescent="0.2">
      <c r="A382" s="23">
        <v>3461</v>
      </c>
      <c r="B382" s="26" t="s">
        <v>3460</v>
      </c>
      <c r="C382" s="26" t="s">
        <v>7571</v>
      </c>
      <c r="D382" s="27">
        <v>500</v>
      </c>
      <c r="E382" s="28">
        <v>695</v>
      </c>
      <c r="F382" s="29" t="s">
        <v>8218</v>
      </c>
      <c r="G382" s="23" t="s">
        <v>8223</v>
      </c>
      <c r="H382" s="23" t="s">
        <v>8245</v>
      </c>
      <c r="I382" s="23">
        <v>1477710000</v>
      </c>
      <c r="J382" s="23">
        <v>1475248279</v>
      </c>
      <c r="K382" s="23" t="b">
        <v>0</v>
      </c>
      <c r="L382" s="23">
        <v>12</v>
      </c>
      <c r="M382" s="23" t="b">
        <v>1</v>
      </c>
      <c r="N382" s="23" t="s">
        <v>8269</v>
      </c>
      <c r="O382" s="30">
        <v>1</v>
      </c>
      <c r="P382" s="23">
        <v>57.92</v>
      </c>
      <c r="Q382" s="31" t="s">
        <v>8323</v>
      </c>
      <c r="R382" s="23" t="s">
        <v>8326</v>
      </c>
      <c r="S382" s="32">
        <v>42643</v>
      </c>
      <c r="T382" s="32">
        <v>42672</v>
      </c>
    </row>
    <row r="383" spans="1:20" ht="224" x14ac:dyDescent="0.2">
      <c r="A383" s="23">
        <v>3529</v>
      </c>
      <c r="B383" s="26" t="s">
        <v>3528</v>
      </c>
      <c r="C383" s="26" t="s">
        <v>7639</v>
      </c>
      <c r="D383" s="27">
        <v>500</v>
      </c>
      <c r="E383" s="28">
        <v>660</v>
      </c>
      <c r="F383" s="29" t="s">
        <v>8218</v>
      </c>
      <c r="G383" s="23" t="s">
        <v>8223</v>
      </c>
      <c r="H383" s="23" t="s">
        <v>8245</v>
      </c>
      <c r="I383" s="23">
        <v>1436749200</v>
      </c>
      <c r="J383" s="23">
        <v>1434997018</v>
      </c>
      <c r="K383" s="23" t="b">
        <v>0</v>
      </c>
      <c r="L383" s="23">
        <v>18</v>
      </c>
      <c r="M383" s="23" t="b">
        <v>1</v>
      </c>
      <c r="N383" s="23" t="s">
        <v>8269</v>
      </c>
      <c r="O383" s="30">
        <v>101</v>
      </c>
      <c r="P383" s="23">
        <v>36.67</v>
      </c>
      <c r="Q383" s="31" t="s">
        <v>8323</v>
      </c>
      <c r="R383" s="23" t="s">
        <v>8326</v>
      </c>
      <c r="S383" s="32">
        <v>42177</v>
      </c>
      <c r="T383" s="32">
        <v>42198</v>
      </c>
    </row>
    <row r="384" spans="1:20" ht="208" x14ac:dyDescent="0.2">
      <c r="A384" s="23">
        <v>3451</v>
      </c>
      <c r="B384" s="26" t="s">
        <v>3450</v>
      </c>
      <c r="C384" s="26" t="s">
        <v>7561</v>
      </c>
      <c r="D384" s="27">
        <v>650</v>
      </c>
      <c r="E384" s="28">
        <v>658</v>
      </c>
      <c r="F384" s="29" t="s">
        <v>8218</v>
      </c>
      <c r="G384" s="23" t="s">
        <v>8223</v>
      </c>
      <c r="H384" s="23" t="s">
        <v>8245</v>
      </c>
      <c r="I384" s="23">
        <v>1429636927</v>
      </c>
      <c r="J384" s="23">
        <v>1427304127</v>
      </c>
      <c r="K384" s="23" t="b">
        <v>0</v>
      </c>
      <c r="L384" s="23">
        <v>16</v>
      </c>
      <c r="M384" s="23" t="b">
        <v>1</v>
      </c>
      <c r="N384" s="23" t="s">
        <v>8269</v>
      </c>
      <c r="O384" s="30">
        <v>37</v>
      </c>
      <c r="P384" s="23">
        <v>41.13</v>
      </c>
      <c r="Q384" s="31" t="s">
        <v>8323</v>
      </c>
      <c r="R384" s="23" t="s">
        <v>8326</v>
      </c>
      <c r="S384" s="32">
        <v>42088</v>
      </c>
      <c r="T384" s="32">
        <v>42115</v>
      </c>
    </row>
    <row r="385" spans="1:20" ht="208" x14ac:dyDescent="0.2">
      <c r="A385" s="23">
        <v>3345</v>
      </c>
      <c r="B385" s="26" t="s">
        <v>3345</v>
      </c>
      <c r="C385" s="26" t="s">
        <v>7455</v>
      </c>
      <c r="D385" s="27">
        <v>500</v>
      </c>
      <c r="E385" s="28">
        <v>650</v>
      </c>
      <c r="F385" s="29" t="s">
        <v>8218</v>
      </c>
      <c r="G385" s="23" t="s">
        <v>8223</v>
      </c>
      <c r="H385" s="23" t="s">
        <v>8245</v>
      </c>
      <c r="I385" s="23">
        <v>1429317420</v>
      </c>
      <c r="J385" s="23">
        <v>1424226768</v>
      </c>
      <c r="K385" s="23" t="b">
        <v>0</v>
      </c>
      <c r="L385" s="23">
        <v>13</v>
      </c>
      <c r="M385" s="23" t="b">
        <v>1</v>
      </c>
      <c r="N385" s="23" t="s">
        <v>8269</v>
      </c>
      <c r="O385" s="30">
        <v>130</v>
      </c>
      <c r="P385" s="23">
        <v>50</v>
      </c>
      <c r="Q385" s="31" t="s">
        <v>8323</v>
      </c>
      <c r="R385" s="23" t="s">
        <v>8326</v>
      </c>
      <c r="S385" s="32">
        <v>42053</v>
      </c>
      <c r="T385" s="32">
        <v>42112</v>
      </c>
    </row>
    <row r="386" spans="1:20" ht="208" x14ac:dyDescent="0.2">
      <c r="A386" s="23">
        <v>3413</v>
      </c>
      <c r="B386" s="26" t="s">
        <v>3412</v>
      </c>
      <c r="C386" s="26" t="s">
        <v>7523</v>
      </c>
      <c r="D386" s="27">
        <v>500</v>
      </c>
      <c r="E386" s="28">
        <v>650</v>
      </c>
      <c r="F386" s="29" t="s">
        <v>8218</v>
      </c>
      <c r="G386" s="23" t="s">
        <v>8223</v>
      </c>
      <c r="H386" s="23" t="s">
        <v>8245</v>
      </c>
      <c r="I386" s="23">
        <v>1425099540</v>
      </c>
      <c r="J386" s="23">
        <v>1424280938</v>
      </c>
      <c r="K386" s="23" t="b">
        <v>0</v>
      </c>
      <c r="L386" s="23">
        <v>14</v>
      </c>
      <c r="M386" s="23" t="b">
        <v>1</v>
      </c>
      <c r="N386" s="23" t="s">
        <v>8269</v>
      </c>
      <c r="O386" s="30">
        <v>27</v>
      </c>
      <c r="P386" s="23">
        <v>46.43</v>
      </c>
      <c r="Q386" s="31" t="s">
        <v>8323</v>
      </c>
      <c r="R386" s="23" t="s">
        <v>8326</v>
      </c>
      <c r="S386" s="32">
        <v>42053</v>
      </c>
      <c r="T386" s="32">
        <v>42063</v>
      </c>
    </row>
    <row r="387" spans="1:20" ht="208" x14ac:dyDescent="0.2">
      <c r="A387" s="23">
        <v>3533</v>
      </c>
      <c r="B387" s="26" t="s">
        <v>3532</v>
      </c>
      <c r="C387" s="26" t="s">
        <v>7643</v>
      </c>
      <c r="D387" s="27">
        <v>500</v>
      </c>
      <c r="E387" s="28">
        <v>631</v>
      </c>
      <c r="F387" s="29" t="s">
        <v>8218</v>
      </c>
      <c r="G387" s="23" t="s">
        <v>8223</v>
      </c>
      <c r="H387" s="23" t="s">
        <v>8245</v>
      </c>
      <c r="I387" s="23">
        <v>1447269367</v>
      </c>
      <c r="J387" s="23">
        <v>1444673767</v>
      </c>
      <c r="K387" s="23" t="b">
        <v>0</v>
      </c>
      <c r="L387" s="23">
        <v>8</v>
      </c>
      <c r="M387" s="23" t="b">
        <v>1</v>
      </c>
      <c r="N387" s="23" t="s">
        <v>8269</v>
      </c>
      <c r="O387" s="30">
        <v>126</v>
      </c>
      <c r="P387" s="23">
        <v>78.88</v>
      </c>
      <c r="Q387" s="31" t="s">
        <v>8323</v>
      </c>
      <c r="R387" s="23" t="s">
        <v>8326</v>
      </c>
      <c r="S387" s="32">
        <v>42289</v>
      </c>
      <c r="T387" s="32">
        <v>42319</v>
      </c>
    </row>
    <row r="388" spans="1:20" ht="240" x14ac:dyDescent="0.2">
      <c r="A388" s="23">
        <v>3404</v>
      </c>
      <c r="B388" s="26" t="s">
        <v>3403</v>
      </c>
      <c r="C388" s="26" t="s">
        <v>7514</v>
      </c>
      <c r="D388" s="27">
        <v>500</v>
      </c>
      <c r="E388" s="28">
        <v>610</v>
      </c>
      <c r="F388" s="29" t="s">
        <v>8218</v>
      </c>
      <c r="G388" s="23" t="s">
        <v>8223</v>
      </c>
      <c r="H388" s="23" t="s">
        <v>8245</v>
      </c>
      <c r="I388" s="23">
        <v>1434542702</v>
      </c>
      <c r="J388" s="23">
        <v>1432814702</v>
      </c>
      <c r="K388" s="23" t="b">
        <v>0</v>
      </c>
      <c r="L388" s="23">
        <v>3</v>
      </c>
      <c r="M388" s="23" t="b">
        <v>1</v>
      </c>
      <c r="N388" s="23" t="s">
        <v>8269</v>
      </c>
      <c r="O388" s="30">
        <v>2</v>
      </c>
      <c r="P388" s="23">
        <v>203.33</v>
      </c>
      <c r="Q388" s="31" t="s">
        <v>8323</v>
      </c>
      <c r="R388" s="23" t="s">
        <v>8326</v>
      </c>
      <c r="S388" s="32">
        <v>42152</v>
      </c>
      <c r="T388" s="32">
        <v>42172</v>
      </c>
    </row>
    <row r="389" spans="1:20" ht="96" x14ac:dyDescent="0.2">
      <c r="A389" s="23">
        <v>3700</v>
      </c>
      <c r="B389" s="26" t="s">
        <v>3697</v>
      </c>
      <c r="C389" s="26" t="s">
        <v>7810</v>
      </c>
      <c r="D389" s="27">
        <v>500</v>
      </c>
      <c r="E389" s="28">
        <v>606</v>
      </c>
      <c r="F389" s="29" t="s">
        <v>8218</v>
      </c>
      <c r="G389" s="23" t="s">
        <v>8223</v>
      </c>
      <c r="H389" s="23" t="s">
        <v>8245</v>
      </c>
      <c r="I389" s="23">
        <v>1412092800</v>
      </c>
      <c r="J389" s="23">
        <v>1409493800</v>
      </c>
      <c r="K389" s="23" t="b">
        <v>0</v>
      </c>
      <c r="L389" s="23">
        <v>18</v>
      </c>
      <c r="M389" s="23" t="b">
        <v>1</v>
      </c>
      <c r="N389" s="23" t="s">
        <v>8269</v>
      </c>
      <c r="O389" s="30">
        <v>242</v>
      </c>
      <c r="P389" s="23">
        <v>33.67</v>
      </c>
      <c r="Q389" s="31" t="s">
        <v>8323</v>
      </c>
      <c r="R389" s="23" t="s">
        <v>8326</v>
      </c>
      <c r="S389" s="32">
        <v>41882</v>
      </c>
      <c r="T389" s="32">
        <v>41912</v>
      </c>
    </row>
    <row r="390" spans="1:20" ht="256" x14ac:dyDescent="0.2">
      <c r="A390" s="23">
        <v>3521</v>
      </c>
      <c r="B390" s="26" t="s">
        <v>3520</v>
      </c>
      <c r="C390" s="26" t="s">
        <v>7631</v>
      </c>
      <c r="D390" s="27">
        <v>350</v>
      </c>
      <c r="E390" s="28">
        <v>593</v>
      </c>
      <c r="F390" s="29" t="s">
        <v>8218</v>
      </c>
      <c r="G390" s="23" t="s">
        <v>8223</v>
      </c>
      <c r="H390" s="23" t="s">
        <v>8245</v>
      </c>
      <c r="I390" s="23">
        <v>1411980020</v>
      </c>
      <c r="J390" s="23">
        <v>1409388020</v>
      </c>
      <c r="K390" s="23" t="b">
        <v>0</v>
      </c>
      <c r="L390" s="23">
        <v>13</v>
      </c>
      <c r="M390" s="23" t="b">
        <v>1</v>
      </c>
      <c r="N390" s="23" t="s">
        <v>8269</v>
      </c>
      <c r="O390" s="30">
        <v>108</v>
      </c>
      <c r="P390" s="23">
        <v>45.62</v>
      </c>
      <c r="Q390" s="31" t="s">
        <v>8323</v>
      </c>
      <c r="R390" s="23" t="s">
        <v>8326</v>
      </c>
      <c r="S390" s="32">
        <v>41881</v>
      </c>
      <c r="T390" s="32">
        <v>41911</v>
      </c>
    </row>
    <row r="391" spans="1:20" ht="224" x14ac:dyDescent="0.2">
      <c r="A391" s="23">
        <v>3291</v>
      </c>
      <c r="B391" s="26" t="s">
        <v>3291</v>
      </c>
      <c r="C391" s="26" t="s">
        <v>7401</v>
      </c>
      <c r="D391" s="27">
        <v>500</v>
      </c>
      <c r="E391" s="28">
        <v>570</v>
      </c>
      <c r="F391" s="29" t="s">
        <v>8218</v>
      </c>
      <c r="G391" s="23" t="s">
        <v>8223</v>
      </c>
      <c r="H391" s="23" t="s">
        <v>8245</v>
      </c>
      <c r="I391" s="23">
        <v>1442462340</v>
      </c>
      <c r="J391" s="23">
        <v>1439743900</v>
      </c>
      <c r="K391" s="23" t="b">
        <v>0</v>
      </c>
      <c r="L391" s="23">
        <v>14</v>
      </c>
      <c r="M391" s="23" t="b">
        <v>1</v>
      </c>
      <c r="N391" s="23" t="s">
        <v>8269</v>
      </c>
      <c r="O391" s="30">
        <v>114</v>
      </c>
      <c r="P391" s="23">
        <v>40.71</v>
      </c>
      <c r="Q391" s="31" t="s">
        <v>8323</v>
      </c>
      <c r="R391" s="23" t="s">
        <v>8326</v>
      </c>
      <c r="S391" s="32">
        <v>42232</v>
      </c>
      <c r="T391" s="32">
        <v>42264</v>
      </c>
    </row>
    <row r="392" spans="1:20" ht="112" x14ac:dyDescent="0.2">
      <c r="A392" s="23">
        <v>3711</v>
      </c>
      <c r="B392" s="26" t="s">
        <v>3708</v>
      </c>
      <c r="C392" s="26" t="s">
        <v>7821</v>
      </c>
      <c r="D392" s="27">
        <v>500</v>
      </c>
      <c r="E392" s="28">
        <v>570</v>
      </c>
      <c r="F392" s="29" t="s">
        <v>8218</v>
      </c>
      <c r="G392" s="23" t="s">
        <v>8223</v>
      </c>
      <c r="H392" s="23" t="s">
        <v>8245</v>
      </c>
      <c r="I392" s="23">
        <v>1402848000</v>
      </c>
      <c r="J392" s="23">
        <v>1400606573</v>
      </c>
      <c r="K392" s="23" t="b">
        <v>0</v>
      </c>
      <c r="L392" s="23">
        <v>21</v>
      </c>
      <c r="M392" s="23" t="b">
        <v>1</v>
      </c>
      <c r="N392" s="23" t="s">
        <v>8269</v>
      </c>
      <c r="O392" s="30">
        <v>228</v>
      </c>
      <c r="P392" s="23">
        <v>27.14</v>
      </c>
      <c r="Q392" s="31" t="s">
        <v>8323</v>
      </c>
      <c r="R392" s="23" t="s">
        <v>8326</v>
      </c>
      <c r="S392" s="32">
        <v>41779</v>
      </c>
      <c r="T392" s="32">
        <v>41805</v>
      </c>
    </row>
    <row r="393" spans="1:20" ht="208" x14ac:dyDescent="0.2">
      <c r="A393" s="23">
        <v>3818</v>
      </c>
      <c r="B393" s="26" t="s">
        <v>3815</v>
      </c>
      <c r="C393" s="26" t="s">
        <v>7928</v>
      </c>
      <c r="D393" s="27">
        <v>250</v>
      </c>
      <c r="E393" s="28">
        <v>570</v>
      </c>
      <c r="F393" s="29" t="s">
        <v>8218</v>
      </c>
      <c r="G393" s="23" t="s">
        <v>8223</v>
      </c>
      <c r="H393" s="23" t="s">
        <v>8245</v>
      </c>
      <c r="I393" s="23">
        <v>1426187582</v>
      </c>
      <c r="J393" s="23">
        <v>1423599182</v>
      </c>
      <c r="K393" s="23" t="b">
        <v>0</v>
      </c>
      <c r="L393" s="23">
        <v>10</v>
      </c>
      <c r="M393" s="23" t="b">
        <v>1</v>
      </c>
      <c r="N393" s="23" t="s">
        <v>8269</v>
      </c>
      <c r="O393" s="30">
        <v>9</v>
      </c>
      <c r="P393" s="23">
        <v>57</v>
      </c>
      <c r="Q393" s="31" t="s">
        <v>8323</v>
      </c>
      <c r="R393" s="23" t="s">
        <v>8326</v>
      </c>
      <c r="S393" s="32">
        <v>42045</v>
      </c>
      <c r="T393" s="32">
        <v>42075</v>
      </c>
    </row>
    <row r="394" spans="1:20" ht="192" x14ac:dyDescent="0.2">
      <c r="A394" s="23">
        <v>3514</v>
      </c>
      <c r="B394" s="26" t="s">
        <v>3513</v>
      </c>
      <c r="C394" s="26" t="s">
        <v>7624</v>
      </c>
      <c r="D394" s="27">
        <v>500</v>
      </c>
      <c r="E394" s="28">
        <v>550</v>
      </c>
      <c r="F394" s="29" t="s">
        <v>8218</v>
      </c>
      <c r="G394" s="23" t="s">
        <v>8223</v>
      </c>
      <c r="H394" s="23" t="s">
        <v>8245</v>
      </c>
      <c r="I394" s="23">
        <v>1422853140</v>
      </c>
      <c r="J394" s="23">
        <v>1421439552</v>
      </c>
      <c r="K394" s="23" t="b">
        <v>0</v>
      </c>
      <c r="L394" s="23">
        <v>10</v>
      </c>
      <c r="M394" s="23" t="b">
        <v>1</v>
      </c>
      <c r="N394" s="23" t="s">
        <v>8269</v>
      </c>
      <c r="O394" s="30">
        <v>11</v>
      </c>
      <c r="P394" s="23">
        <v>55</v>
      </c>
      <c r="Q394" s="31" t="s">
        <v>8323</v>
      </c>
      <c r="R394" s="23" t="s">
        <v>8326</v>
      </c>
      <c r="S394" s="32">
        <v>42020</v>
      </c>
      <c r="T394" s="32">
        <v>42037</v>
      </c>
    </row>
    <row r="395" spans="1:20" ht="192" x14ac:dyDescent="0.2">
      <c r="A395" s="23">
        <v>3321</v>
      </c>
      <c r="B395" s="26" t="s">
        <v>3321</v>
      </c>
      <c r="C395" s="26" t="s">
        <v>7431</v>
      </c>
      <c r="D395" s="27">
        <v>500</v>
      </c>
      <c r="E395" s="28">
        <v>537</v>
      </c>
      <c r="F395" s="29" t="s">
        <v>8218</v>
      </c>
      <c r="G395" s="23" t="s">
        <v>8223</v>
      </c>
      <c r="H395" s="23" t="s">
        <v>8245</v>
      </c>
      <c r="I395" s="23">
        <v>1413431940</v>
      </c>
      <c r="J395" s="23">
        <v>1412216665</v>
      </c>
      <c r="K395" s="23" t="b">
        <v>0</v>
      </c>
      <c r="L395" s="23">
        <v>15</v>
      </c>
      <c r="M395" s="23" t="b">
        <v>1</v>
      </c>
      <c r="N395" s="23" t="s">
        <v>8269</v>
      </c>
      <c r="O395" s="30">
        <v>106</v>
      </c>
      <c r="P395" s="23">
        <v>35.799999999999997</v>
      </c>
      <c r="Q395" s="31" t="s">
        <v>8323</v>
      </c>
      <c r="R395" s="23" t="s">
        <v>8326</v>
      </c>
      <c r="S395" s="32">
        <v>41914</v>
      </c>
      <c r="T395" s="32">
        <v>41928</v>
      </c>
    </row>
    <row r="396" spans="1:20" ht="224" x14ac:dyDescent="0.2">
      <c r="A396" s="23">
        <v>3831</v>
      </c>
      <c r="B396" s="26" t="s">
        <v>3828</v>
      </c>
      <c r="C396" s="26" t="s">
        <v>7940</v>
      </c>
      <c r="D396" s="27">
        <v>500</v>
      </c>
      <c r="E396" s="28">
        <v>530.11</v>
      </c>
      <c r="F396" s="29" t="s">
        <v>8218</v>
      </c>
      <c r="G396" s="23" t="s">
        <v>8223</v>
      </c>
      <c r="H396" s="23" t="s">
        <v>8245</v>
      </c>
      <c r="I396" s="23">
        <v>1415222545</v>
      </c>
      <c r="J396" s="23">
        <v>1413404545</v>
      </c>
      <c r="K396" s="23" t="b">
        <v>0</v>
      </c>
      <c r="L396" s="23">
        <v>9</v>
      </c>
      <c r="M396" s="23" t="b">
        <v>1</v>
      </c>
      <c r="N396" s="23" t="s">
        <v>8269</v>
      </c>
      <c r="O396" s="30">
        <v>9</v>
      </c>
      <c r="P396" s="23">
        <v>58.9</v>
      </c>
      <c r="Q396" s="31" t="s">
        <v>8323</v>
      </c>
      <c r="R396" s="23" t="s">
        <v>8326</v>
      </c>
      <c r="S396" s="32">
        <v>41927</v>
      </c>
      <c r="T396" s="32">
        <v>41948</v>
      </c>
    </row>
    <row r="397" spans="1:20" ht="192" x14ac:dyDescent="0.2">
      <c r="A397" s="23">
        <v>3525</v>
      </c>
      <c r="B397" s="26" t="s">
        <v>3524</v>
      </c>
      <c r="C397" s="26" t="s">
        <v>7635</v>
      </c>
      <c r="D397" s="27">
        <v>500</v>
      </c>
      <c r="E397" s="28">
        <v>530</v>
      </c>
      <c r="F397" s="29" t="s">
        <v>8218</v>
      </c>
      <c r="G397" s="23" t="s">
        <v>8223</v>
      </c>
      <c r="H397" s="23" t="s">
        <v>8245</v>
      </c>
      <c r="I397" s="23">
        <v>1439136000</v>
      </c>
      <c r="J397" s="23">
        <v>1438188106</v>
      </c>
      <c r="K397" s="23" t="b">
        <v>0</v>
      </c>
      <c r="L397" s="23">
        <v>7</v>
      </c>
      <c r="M397" s="23" t="b">
        <v>1</v>
      </c>
      <c r="N397" s="23" t="s">
        <v>8269</v>
      </c>
      <c r="O397" s="30">
        <v>105</v>
      </c>
      <c r="P397" s="23">
        <v>75.709999999999994</v>
      </c>
      <c r="Q397" s="31" t="s">
        <v>8323</v>
      </c>
      <c r="R397" s="23" t="s">
        <v>8326</v>
      </c>
      <c r="S397" s="32">
        <v>42214</v>
      </c>
      <c r="T397" s="32">
        <v>42225</v>
      </c>
    </row>
    <row r="398" spans="1:20" ht="160" x14ac:dyDescent="0.2">
      <c r="A398" s="23">
        <v>3651</v>
      </c>
      <c r="B398" s="26" t="s">
        <v>3649</v>
      </c>
      <c r="C398" s="26" t="s">
        <v>7761</v>
      </c>
      <c r="D398" s="27">
        <v>500</v>
      </c>
      <c r="E398" s="28">
        <v>520</v>
      </c>
      <c r="F398" s="29" t="s">
        <v>8218</v>
      </c>
      <c r="G398" s="23" t="s">
        <v>8223</v>
      </c>
      <c r="H398" s="23" t="s">
        <v>8245</v>
      </c>
      <c r="I398" s="23">
        <v>1407686340</v>
      </c>
      <c r="J398" s="23">
        <v>1404833442</v>
      </c>
      <c r="K398" s="23" t="b">
        <v>0</v>
      </c>
      <c r="L398" s="23">
        <v>9</v>
      </c>
      <c r="M398" s="23" t="b">
        <v>1</v>
      </c>
      <c r="N398" s="23" t="s">
        <v>8269</v>
      </c>
      <c r="O398" s="30">
        <v>3</v>
      </c>
      <c r="P398" s="23">
        <v>57.78</v>
      </c>
      <c r="Q398" s="31" t="s">
        <v>8323</v>
      </c>
      <c r="R398" s="23" t="s">
        <v>8326</v>
      </c>
      <c r="S398" s="32">
        <v>41828</v>
      </c>
      <c r="T398" s="32">
        <v>41861</v>
      </c>
    </row>
    <row r="399" spans="1:20" ht="192" x14ac:dyDescent="0.2">
      <c r="A399" s="23">
        <v>3462</v>
      </c>
      <c r="B399" s="26" t="s">
        <v>3461</v>
      </c>
      <c r="C399" s="26" t="s">
        <v>7572</v>
      </c>
      <c r="D399" s="27">
        <v>250</v>
      </c>
      <c r="E399" s="28">
        <v>505</v>
      </c>
      <c r="F399" s="29" t="s">
        <v>8218</v>
      </c>
      <c r="G399" s="23" t="s">
        <v>8223</v>
      </c>
      <c r="H399" s="23" t="s">
        <v>8245</v>
      </c>
      <c r="I399" s="23">
        <v>1436551200</v>
      </c>
      <c r="J399" s="23">
        <v>1435181628</v>
      </c>
      <c r="K399" s="23" t="b">
        <v>0</v>
      </c>
      <c r="L399" s="23">
        <v>17</v>
      </c>
      <c r="M399" s="23" t="b">
        <v>1</v>
      </c>
      <c r="N399" s="23" t="s">
        <v>8269</v>
      </c>
      <c r="O399" s="30">
        <v>20</v>
      </c>
      <c r="P399" s="23">
        <v>29.71</v>
      </c>
      <c r="Q399" s="31" t="s">
        <v>8323</v>
      </c>
      <c r="R399" s="23" t="s">
        <v>8326</v>
      </c>
      <c r="S399" s="32">
        <v>42179</v>
      </c>
      <c r="T399" s="32">
        <v>42195</v>
      </c>
    </row>
    <row r="400" spans="1:20" ht="192" x14ac:dyDescent="0.2">
      <c r="A400" s="23">
        <v>3829</v>
      </c>
      <c r="B400" s="26" t="s">
        <v>3826</v>
      </c>
      <c r="C400" s="26" t="s">
        <v>7938</v>
      </c>
      <c r="D400" s="27">
        <v>500</v>
      </c>
      <c r="E400" s="28">
        <v>501</v>
      </c>
      <c r="F400" s="29" t="s">
        <v>8218</v>
      </c>
      <c r="G400" s="23" t="s">
        <v>8223</v>
      </c>
      <c r="H400" s="23" t="s">
        <v>8245</v>
      </c>
      <c r="I400" s="23">
        <v>1472676371</v>
      </c>
      <c r="J400" s="23">
        <v>1470948371</v>
      </c>
      <c r="K400" s="23" t="b">
        <v>0</v>
      </c>
      <c r="L400" s="23">
        <v>8</v>
      </c>
      <c r="M400" s="23" t="b">
        <v>1</v>
      </c>
      <c r="N400" s="23" t="s">
        <v>8269</v>
      </c>
      <c r="O400" s="30">
        <v>100</v>
      </c>
      <c r="P400" s="23">
        <v>62.63</v>
      </c>
      <c r="Q400" s="31" t="s">
        <v>8323</v>
      </c>
      <c r="R400" s="23" t="s">
        <v>8326</v>
      </c>
      <c r="S400" s="32">
        <v>42593</v>
      </c>
      <c r="T400" s="32">
        <v>42613</v>
      </c>
    </row>
    <row r="401" spans="1:20" ht="224" x14ac:dyDescent="0.2">
      <c r="A401" s="23">
        <v>2836</v>
      </c>
      <c r="B401" s="26" t="s">
        <v>2836</v>
      </c>
      <c r="C401" s="26" t="s">
        <v>6946</v>
      </c>
      <c r="D401" s="27">
        <v>450</v>
      </c>
      <c r="E401" s="28">
        <v>485</v>
      </c>
      <c r="F401" s="29" t="s">
        <v>8218</v>
      </c>
      <c r="G401" s="23" t="s">
        <v>8223</v>
      </c>
      <c r="H401" s="23" t="s">
        <v>8245</v>
      </c>
      <c r="I401" s="23">
        <v>1487393940</v>
      </c>
      <c r="J401" s="23">
        <v>1484115418</v>
      </c>
      <c r="K401" s="23" t="b">
        <v>0</v>
      </c>
      <c r="L401" s="23">
        <v>11</v>
      </c>
      <c r="M401" s="23" t="b">
        <v>1</v>
      </c>
      <c r="N401" s="23" t="s">
        <v>8269</v>
      </c>
      <c r="O401" s="30">
        <v>138</v>
      </c>
      <c r="P401" s="23">
        <v>44.09</v>
      </c>
      <c r="Q401" s="31" t="s">
        <v>8323</v>
      </c>
      <c r="R401" s="23" t="s">
        <v>8326</v>
      </c>
      <c r="S401" s="32">
        <v>42746</v>
      </c>
      <c r="T401" s="32">
        <v>42784</v>
      </c>
    </row>
    <row r="402" spans="1:20" ht="224" x14ac:dyDescent="0.2">
      <c r="A402" s="23">
        <v>3494</v>
      </c>
      <c r="B402" s="26" t="s">
        <v>3493</v>
      </c>
      <c r="C402" s="26" t="s">
        <v>7604</v>
      </c>
      <c r="D402" s="27">
        <v>400</v>
      </c>
      <c r="E402" s="28">
        <v>400</v>
      </c>
      <c r="F402" s="29" t="s">
        <v>8218</v>
      </c>
      <c r="G402" s="23" t="s">
        <v>8223</v>
      </c>
      <c r="H402" s="23" t="s">
        <v>8245</v>
      </c>
      <c r="I402" s="23">
        <v>1480140000</v>
      </c>
      <c r="J402" s="23">
        <v>1479186575</v>
      </c>
      <c r="K402" s="23" t="b">
        <v>0</v>
      </c>
      <c r="L402" s="23">
        <v>13</v>
      </c>
      <c r="M402" s="23" t="b">
        <v>1</v>
      </c>
      <c r="N402" s="23" t="s">
        <v>8269</v>
      </c>
      <c r="O402" s="30">
        <v>16</v>
      </c>
      <c r="P402" s="23">
        <v>30.77</v>
      </c>
      <c r="Q402" s="31" t="s">
        <v>8323</v>
      </c>
      <c r="R402" s="23" t="s">
        <v>8326</v>
      </c>
      <c r="S402" s="32">
        <v>42689</v>
      </c>
      <c r="T402" s="32">
        <v>42700</v>
      </c>
    </row>
    <row r="403" spans="1:20" ht="160" x14ac:dyDescent="0.2">
      <c r="A403" s="23">
        <v>3470</v>
      </c>
      <c r="B403" s="26" t="s">
        <v>3469</v>
      </c>
      <c r="C403" s="26" t="s">
        <v>7580</v>
      </c>
      <c r="D403" s="27">
        <v>250</v>
      </c>
      <c r="E403" s="28">
        <v>375</v>
      </c>
      <c r="F403" s="29" t="s">
        <v>8218</v>
      </c>
      <c r="G403" s="23" t="s">
        <v>8223</v>
      </c>
      <c r="H403" s="23" t="s">
        <v>8245</v>
      </c>
      <c r="I403" s="23">
        <v>1468618680</v>
      </c>
      <c r="J403" s="23">
        <v>1465345902</v>
      </c>
      <c r="K403" s="23" t="b">
        <v>0</v>
      </c>
      <c r="L403" s="23">
        <v>9</v>
      </c>
      <c r="M403" s="23" t="b">
        <v>1</v>
      </c>
      <c r="N403" s="23" t="s">
        <v>8269</v>
      </c>
      <c r="O403" s="30">
        <v>124</v>
      </c>
      <c r="P403" s="23">
        <v>41.67</v>
      </c>
      <c r="Q403" s="31" t="s">
        <v>8323</v>
      </c>
      <c r="R403" s="23" t="s">
        <v>8326</v>
      </c>
      <c r="S403" s="32">
        <v>42529</v>
      </c>
      <c r="T403" s="32">
        <v>42566</v>
      </c>
    </row>
    <row r="404" spans="1:20" ht="176" x14ac:dyDescent="0.2">
      <c r="A404" s="23">
        <v>3686</v>
      </c>
      <c r="B404" s="26" t="s">
        <v>3683</v>
      </c>
      <c r="C404" s="26" t="s">
        <v>7796</v>
      </c>
      <c r="D404" s="27">
        <v>350</v>
      </c>
      <c r="E404" s="28">
        <v>355</v>
      </c>
      <c r="F404" s="29" t="s">
        <v>8218</v>
      </c>
      <c r="G404" s="23" t="s">
        <v>8223</v>
      </c>
      <c r="H404" s="23" t="s">
        <v>8245</v>
      </c>
      <c r="I404" s="23">
        <v>1440820740</v>
      </c>
      <c r="J404" s="23">
        <v>1439567660</v>
      </c>
      <c r="K404" s="23" t="b">
        <v>0</v>
      </c>
      <c r="L404" s="23">
        <v>6</v>
      </c>
      <c r="M404" s="23" t="b">
        <v>1</v>
      </c>
      <c r="N404" s="23" t="s">
        <v>8269</v>
      </c>
      <c r="O404" s="30">
        <v>102</v>
      </c>
      <c r="P404" s="23">
        <v>59.17</v>
      </c>
      <c r="Q404" s="31" t="s">
        <v>8323</v>
      </c>
      <c r="R404" s="23" t="s">
        <v>8326</v>
      </c>
      <c r="S404" s="32">
        <v>42230</v>
      </c>
      <c r="T404" s="32">
        <v>42245</v>
      </c>
    </row>
    <row r="405" spans="1:20" ht="144" x14ac:dyDescent="0.2">
      <c r="A405" s="23">
        <v>3423</v>
      </c>
      <c r="B405" s="26" t="s">
        <v>3422</v>
      </c>
      <c r="C405" s="26" t="s">
        <v>7533</v>
      </c>
      <c r="D405" s="27">
        <v>250</v>
      </c>
      <c r="E405" s="28">
        <v>350</v>
      </c>
      <c r="F405" s="29" t="s">
        <v>8218</v>
      </c>
      <c r="G405" s="23" t="s">
        <v>8223</v>
      </c>
      <c r="H405" s="23" t="s">
        <v>8245</v>
      </c>
      <c r="I405" s="23">
        <v>1429912341</v>
      </c>
      <c r="J405" s="23">
        <v>1427320341</v>
      </c>
      <c r="K405" s="23" t="b">
        <v>0</v>
      </c>
      <c r="L405" s="23">
        <v>10</v>
      </c>
      <c r="M405" s="23" t="b">
        <v>1</v>
      </c>
      <c r="N405" s="23" t="s">
        <v>8269</v>
      </c>
      <c r="O405" s="30">
        <v>16</v>
      </c>
      <c r="P405" s="23">
        <v>35</v>
      </c>
      <c r="Q405" s="31" t="s">
        <v>8323</v>
      </c>
      <c r="R405" s="23" t="s">
        <v>8326</v>
      </c>
      <c r="S405" s="32">
        <v>42088</v>
      </c>
      <c r="T405" s="32">
        <v>42118</v>
      </c>
    </row>
    <row r="406" spans="1:20" ht="224" x14ac:dyDescent="0.2">
      <c r="A406" s="23">
        <v>3476</v>
      </c>
      <c r="B406" s="26" t="s">
        <v>3475</v>
      </c>
      <c r="C406" s="26" t="s">
        <v>7586</v>
      </c>
      <c r="D406" s="27">
        <v>300</v>
      </c>
      <c r="E406" s="28">
        <v>312</v>
      </c>
      <c r="F406" s="29" t="s">
        <v>8218</v>
      </c>
      <c r="G406" s="23" t="s">
        <v>8223</v>
      </c>
      <c r="H406" s="23" t="s">
        <v>8245</v>
      </c>
      <c r="I406" s="23">
        <v>1414378800</v>
      </c>
      <c r="J406" s="23">
        <v>1412836990</v>
      </c>
      <c r="K406" s="23" t="b">
        <v>0</v>
      </c>
      <c r="L406" s="23">
        <v>6</v>
      </c>
      <c r="M406" s="23" t="b">
        <v>1</v>
      </c>
      <c r="N406" s="23" t="s">
        <v>8269</v>
      </c>
      <c r="O406" s="30">
        <v>4</v>
      </c>
      <c r="P406" s="23">
        <v>52</v>
      </c>
      <c r="Q406" s="31" t="s">
        <v>8323</v>
      </c>
      <c r="R406" s="23" t="s">
        <v>8326</v>
      </c>
      <c r="S406" s="32">
        <v>41921</v>
      </c>
      <c r="T406" s="32">
        <v>41939</v>
      </c>
    </row>
    <row r="407" spans="1:20" ht="128" x14ac:dyDescent="0.2">
      <c r="A407" s="23">
        <v>3371</v>
      </c>
      <c r="B407" s="26" t="s">
        <v>3370</v>
      </c>
      <c r="C407" s="26" t="s">
        <v>7481</v>
      </c>
      <c r="D407" s="27">
        <v>200</v>
      </c>
      <c r="E407" s="28">
        <v>277</v>
      </c>
      <c r="F407" s="29" t="s">
        <v>8218</v>
      </c>
      <c r="G407" s="23" t="s">
        <v>8223</v>
      </c>
      <c r="H407" s="23" t="s">
        <v>8245</v>
      </c>
      <c r="I407" s="23">
        <v>1449089965</v>
      </c>
      <c r="J407" s="23">
        <v>1446670765</v>
      </c>
      <c r="K407" s="23" t="b">
        <v>0</v>
      </c>
      <c r="L407" s="23">
        <v>9</v>
      </c>
      <c r="M407" s="23" t="b">
        <v>1</v>
      </c>
      <c r="N407" s="23" t="s">
        <v>8269</v>
      </c>
      <c r="O407" s="30">
        <v>1</v>
      </c>
      <c r="P407" s="23">
        <v>30.78</v>
      </c>
      <c r="Q407" s="31" t="s">
        <v>8323</v>
      </c>
      <c r="R407" s="23" t="s">
        <v>8326</v>
      </c>
      <c r="S407" s="32">
        <v>42312</v>
      </c>
      <c r="T407" s="32">
        <v>42340</v>
      </c>
    </row>
    <row r="408" spans="1:20" ht="224" x14ac:dyDescent="0.2">
      <c r="A408" s="23">
        <v>3545</v>
      </c>
      <c r="B408" s="26" t="s">
        <v>3544</v>
      </c>
      <c r="C408" s="26" t="s">
        <v>7655</v>
      </c>
      <c r="D408" s="27">
        <v>250</v>
      </c>
      <c r="E408" s="28">
        <v>251</v>
      </c>
      <c r="F408" s="29" t="s">
        <v>8218</v>
      </c>
      <c r="G408" s="23" t="s">
        <v>8223</v>
      </c>
      <c r="H408" s="23" t="s">
        <v>8245</v>
      </c>
      <c r="I408" s="23">
        <v>1428780159</v>
      </c>
      <c r="J408" s="23">
        <v>1426188159</v>
      </c>
      <c r="K408" s="23" t="b">
        <v>0</v>
      </c>
      <c r="L408" s="23">
        <v>8</v>
      </c>
      <c r="M408" s="23" t="b">
        <v>1</v>
      </c>
      <c r="N408" s="23" t="s">
        <v>8269</v>
      </c>
      <c r="O408" s="30">
        <v>13</v>
      </c>
      <c r="P408" s="23">
        <v>31.38</v>
      </c>
      <c r="Q408" s="31" t="s">
        <v>8323</v>
      </c>
      <c r="R408" s="23" t="s">
        <v>8326</v>
      </c>
      <c r="S408" s="32">
        <v>42075</v>
      </c>
      <c r="T408" s="32">
        <v>42105</v>
      </c>
    </row>
    <row r="409" spans="1:20" ht="224" x14ac:dyDescent="0.2">
      <c r="A409" s="23">
        <v>3442</v>
      </c>
      <c r="B409" s="26" t="s">
        <v>3441</v>
      </c>
      <c r="C409" s="26" t="s">
        <v>7552</v>
      </c>
      <c r="D409" s="27">
        <v>250</v>
      </c>
      <c r="E409" s="28">
        <v>250</v>
      </c>
      <c r="F409" s="29" t="s">
        <v>8218</v>
      </c>
      <c r="G409" s="23" t="s">
        <v>8223</v>
      </c>
      <c r="H409" s="23" t="s">
        <v>8245</v>
      </c>
      <c r="I409" s="23">
        <v>1433016672</v>
      </c>
      <c r="J409" s="23">
        <v>1430424672</v>
      </c>
      <c r="K409" s="23" t="b">
        <v>0</v>
      </c>
      <c r="L409" s="23">
        <v>8</v>
      </c>
      <c r="M409" s="23" t="b">
        <v>1</v>
      </c>
      <c r="N409" s="23" t="s">
        <v>8269</v>
      </c>
      <c r="O409" s="30">
        <v>100</v>
      </c>
      <c r="P409" s="23">
        <v>31.25</v>
      </c>
      <c r="Q409" s="31" t="s">
        <v>8323</v>
      </c>
      <c r="R409" s="23" t="s">
        <v>8326</v>
      </c>
      <c r="S409" s="32">
        <v>42124</v>
      </c>
      <c r="T409" s="32">
        <v>42154</v>
      </c>
    </row>
    <row r="410" spans="1:20" ht="176" x14ac:dyDescent="0.2">
      <c r="A410" s="23">
        <v>3830</v>
      </c>
      <c r="B410" s="26" t="s">
        <v>3827</v>
      </c>
      <c r="C410" s="26" t="s">
        <v>7939</v>
      </c>
      <c r="D410" s="27">
        <v>100</v>
      </c>
      <c r="E410" s="28">
        <v>225</v>
      </c>
      <c r="F410" s="29" t="s">
        <v>8218</v>
      </c>
      <c r="G410" s="23" t="s">
        <v>8223</v>
      </c>
      <c r="H410" s="23" t="s">
        <v>8245</v>
      </c>
      <c r="I410" s="23">
        <v>1464371211</v>
      </c>
      <c r="J410" s="23">
        <v>1463161611</v>
      </c>
      <c r="K410" s="23" t="b">
        <v>0</v>
      </c>
      <c r="L410" s="23">
        <v>3</v>
      </c>
      <c r="M410" s="23" t="b">
        <v>1</v>
      </c>
      <c r="N410" s="23" t="s">
        <v>8269</v>
      </c>
      <c r="O410" s="30">
        <v>38</v>
      </c>
      <c r="P410" s="23">
        <v>75</v>
      </c>
      <c r="Q410" s="31" t="s">
        <v>8323</v>
      </c>
      <c r="R410" s="23" t="s">
        <v>8326</v>
      </c>
      <c r="S410" s="32">
        <v>42503</v>
      </c>
      <c r="T410" s="32">
        <v>42517</v>
      </c>
    </row>
    <row r="411" spans="1:20" ht="144" x14ac:dyDescent="0.2">
      <c r="A411" s="23">
        <v>3415</v>
      </c>
      <c r="B411" s="26" t="s">
        <v>3414</v>
      </c>
      <c r="C411" s="26" t="s">
        <v>7525</v>
      </c>
      <c r="D411" s="27">
        <v>200</v>
      </c>
      <c r="E411" s="28">
        <v>200</v>
      </c>
      <c r="F411" s="29" t="s">
        <v>8218</v>
      </c>
      <c r="G411" s="23" t="s">
        <v>8223</v>
      </c>
      <c r="H411" s="23" t="s">
        <v>8245</v>
      </c>
      <c r="I411" s="23">
        <v>1460935800</v>
      </c>
      <c r="J411" s="23">
        <v>1459999656</v>
      </c>
      <c r="K411" s="23" t="b">
        <v>0</v>
      </c>
      <c r="L411" s="23">
        <v>9</v>
      </c>
      <c r="M411" s="23" t="b">
        <v>1</v>
      </c>
      <c r="N411" s="23" t="s">
        <v>8269</v>
      </c>
      <c r="O411" s="30">
        <v>1</v>
      </c>
      <c r="P411" s="23">
        <v>22.22</v>
      </c>
      <c r="Q411" s="31" t="s">
        <v>8323</v>
      </c>
      <c r="R411" s="23" t="s">
        <v>8326</v>
      </c>
      <c r="S411" s="32">
        <v>42467</v>
      </c>
      <c r="T411" s="32">
        <v>42477</v>
      </c>
    </row>
    <row r="412" spans="1:20" ht="176" x14ac:dyDescent="0.2">
      <c r="A412" s="23">
        <v>3576</v>
      </c>
      <c r="B412" s="26" t="s">
        <v>3575</v>
      </c>
      <c r="C412" s="26" t="s">
        <v>7686</v>
      </c>
      <c r="D412" s="27">
        <v>100</v>
      </c>
      <c r="E412" s="28">
        <v>100</v>
      </c>
      <c r="F412" s="29" t="s">
        <v>8218</v>
      </c>
      <c r="G412" s="23" t="s">
        <v>8223</v>
      </c>
      <c r="H412" s="23" t="s">
        <v>8245</v>
      </c>
      <c r="I412" s="23">
        <v>1480947054</v>
      </c>
      <c r="J412" s="23">
        <v>1475759454</v>
      </c>
      <c r="K412" s="23" t="b">
        <v>0</v>
      </c>
      <c r="L412" s="23">
        <v>5</v>
      </c>
      <c r="M412" s="23" t="b">
        <v>1</v>
      </c>
      <c r="N412" s="23" t="s">
        <v>8269</v>
      </c>
      <c r="O412" s="30">
        <v>20</v>
      </c>
      <c r="P412" s="23">
        <v>20</v>
      </c>
      <c r="Q412" s="31" t="s">
        <v>8323</v>
      </c>
      <c r="R412" s="23" t="s">
        <v>8326</v>
      </c>
      <c r="S412" s="32">
        <v>42649</v>
      </c>
      <c r="T412" s="32">
        <v>42709</v>
      </c>
    </row>
    <row r="413" spans="1:20" ht="112" x14ac:dyDescent="0.2">
      <c r="A413" s="23">
        <v>3600</v>
      </c>
      <c r="B413" s="26" t="s">
        <v>3599</v>
      </c>
      <c r="C413" s="26" t="s">
        <v>7710</v>
      </c>
      <c r="D413" s="27">
        <v>10</v>
      </c>
      <c r="E413" s="28">
        <v>13</v>
      </c>
      <c r="F413" s="29" t="s">
        <v>8218</v>
      </c>
      <c r="G413" s="23" t="s">
        <v>8223</v>
      </c>
      <c r="H413" s="23" t="s">
        <v>8245</v>
      </c>
      <c r="I413" s="23">
        <v>1476390164</v>
      </c>
      <c r="J413" s="23">
        <v>1473970964</v>
      </c>
      <c r="K413" s="23" t="b">
        <v>0</v>
      </c>
      <c r="L413" s="23">
        <v>4</v>
      </c>
      <c r="M413" s="23" t="b">
        <v>1</v>
      </c>
      <c r="N413" s="23" t="s">
        <v>8269</v>
      </c>
      <c r="O413" s="30">
        <v>0</v>
      </c>
      <c r="P413" s="23">
        <v>3.25</v>
      </c>
      <c r="Q413" s="31" t="s">
        <v>8323</v>
      </c>
      <c r="R413" s="23" t="s">
        <v>8326</v>
      </c>
      <c r="S413" s="32">
        <v>42628</v>
      </c>
      <c r="T413" s="32">
        <v>42656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C0750-7DDC-2647-B4F3-B4BCA24326C7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31</v>
      </c>
      <c r="P2">
        <v>63.56</v>
      </c>
      <c r="Q2" s="11" t="s">
        <v>8323</v>
      </c>
      <c r="R2" t="s">
        <v>8326</v>
      </c>
      <c r="S2" s="17">
        <v>41990.584108796291</v>
      </c>
      <c r="T2" s="17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107</v>
      </c>
      <c r="P3">
        <v>128.27000000000001</v>
      </c>
      <c r="Q3" s="11" t="s">
        <v>8323</v>
      </c>
      <c r="R3" t="s">
        <v>8326</v>
      </c>
      <c r="S3" s="17">
        <v>41779.657870370371</v>
      </c>
      <c r="T3" s="17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126</v>
      </c>
      <c r="P4">
        <v>105.03</v>
      </c>
      <c r="Q4" s="11" t="s">
        <v>8323</v>
      </c>
      <c r="R4" t="s">
        <v>8326</v>
      </c>
      <c r="S4" s="17">
        <v>42618.827013888891</v>
      </c>
      <c r="T4" s="17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102</v>
      </c>
      <c r="P5">
        <v>81.319999999999993</v>
      </c>
      <c r="Q5" s="11" t="s">
        <v>8323</v>
      </c>
      <c r="R5" t="s">
        <v>8326</v>
      </c>
      <c r="S5" s="17">
        <v>41766.617291666669</v>
      </c>
      <c r="T5" s="17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118</v>
      </c>
      <c r="P6">
        <v>105.54</v>
      </c>
      <c r="Q6" s="11" t="s">
        <v>8323</v>
      </c>
      <c r="R6" t="s">
        <v>8326</v>
      </c>
      <c r="S6" s="17">
        <v>42469.68414351852</v>
      </c>
      <c r="T6" s="17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110</v>
      </c>
      <c r="P7">
        <v>84.28</v>
      </c>
      <c r="Q7" s="11" t="s">
        <v>8323</v>
      </c>
      <c r="R7" t="s">
        <v>8326</v>
      </c>
      <c r="S7" s="17">
        <v>41747.86986111111</v>
      </c>
      <c r="T7" s="17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123</v>
      </c>
      <c r="P8">
        <v>147.4</v>
      </c>
      <c r="Q8" s="11" t="s">
        <v>8323</v>
      </c>
      <c r="R8" t="s">
        <v>8326</v>
      </c>
      <c r="S8" s="17">
        <v>41903.882951388885</v>
      </c>
      <c r="T8" s="17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101</v>
      </c>
      <c r="P9">
        <v>106.97</v>
      </c>
      <c r="Q9" s="11" t="s">
        <v>8323</v>
      </c>
      <c r="R9" t="s">
        <v>8326</v>
      </c>
      <c r="S9" s="17">
        <v>42053.049375000002</v>
      </c>
      <c r="T9" s="17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106</v>
      </c>
      <c r="P10">
        <v>486.43</v>
      </c>
      <c r="Q10" s="11" t="s">
        <v>8323</v>
      </c>
      <c r="R10" t="s">
        <v>8326</v>
      </c>
      <c r="S10" s="17">
        <v>41830.234166666669</v>
      </c>
      <c r="T10" s="17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108</v>
      </c>
      <c r="P11">
        <v>179.12</v>
      </c>
      <c r="Q11" s="11" t="s">
        <v>8323</v>
      </c>
      <c r="R11" t="s">
        <v>8326</v>
      </c>
      <c r="S11" s="17">
        <v>42235.117476851854</v>
      </c>
      <c r="T11" s="17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120</v>
      </c>
      <c r="P12">
        <v>83.14</v>
      </c>
      <c r="Q12" s="11" t="s">
        <v>8323</v>
      </c>
      <c r="R12" t="s">
        <v>8326</v>
      </c>
      <c r="S12" s="17">
        <v>41939.8122337963</v>
      </c>
      <c r="T12" s="17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112</v>
      </c>
      <c r="P13">
        <v>166.06</v>
      </c>
      <c r="Q13" s="11" t="s">
        <v>8323</v>
      </c>
      <c r="R13" t="s">
        <v>8326</v>
      </c>
      <c r="S13" s="17">
        <v>41804.937083333331</v>
      </c>
      <c r="T13" s="17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140</v>
      </c>
      <c r="P14">
        <v>96.55</v>
      </c>
      <c r="Q14" s="11" t="s">
        <v>8323</v>
      </c>
      <c r="R14" t="s">
        <v>8326</v>
      </c>
      <c r="S14" s="17">
        <v>42192.905694444446</v>
      </c>
      <c r="T14" s="17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36</v>
      </c>
      <c r="P15">
        <v>315.5</v>
      </c>
      <c r="Q15" s="11" t="s">
        <v>8323</v>
      </c>
      <c r="R15" t="s">
        <v>8326</v>
      </c>
      <c r="S15" s="17">
        <v>42171.758611111116</v>
      </c>
      <c r="T15" s="17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6</v>
      </c>
      <c r="P16">
        <v>1250</v>
      </c>
      <c r="Q16" s="11" t="s">
        <v>8323</v>
      </c>
      <c r="R16" t="s">
        <v>8326</v>
      </c>
      <c r="S16" s="17">
        <v>42144.231527777782</v>
      </c>
      <c r="T16" s="17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2</v>
      </c>
      <c r="P17">
        <v>248.5</v>
      </c>
      <c r="Q17" s="11" t="s">
        <v>8323</v>
      </c>
      <c r="R17" t="s">
        <v>8326</v>
      </c>
      <c r="S17" s="17">
        <v>42534.631481481483</v>
      </c>
      <c r="T17" s="17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107</v>
      </c>
      <c r="P18">
        <v>60.67</v>
      </c>
      <c r="Q18" s="11" t="s">
        <v>8323</v>
      </c>
      <c r="R18" t="s">
        <v>8326</v>
      </c>
      <c r="S18" s="17">
        <v>42103.016585648147</v>
      </c>
      <c r="T18" s="17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114</v>
      </c>
      <c r="P19">
        <v>57.25</v>
      </c>
      <c r="Q19" s="11" t="s">
        <v>8323</v>
      </c>
      <c r="R19" t="s">
        <v>8326</v>
      </c>
      <c r="S19" s="17">
        <v>41786.959745370368</v>
      </c>
      <c r="T19" s="17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106</v>
      </c>
      <c r="P20">
        <v>49.51</v>
      </c>
      <c r="Q20" s="11" t="s">
        <v>8323</v>
      </c>
      <c r="R20" t="s">
        <v>8326</v>
      </c>
      <c r="S20" s="17">
        <v>42265.817002314812</v>
      </c>
      <c r="T20" s="17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102</v>
      </c>
      <c r="P21">
        <v>78.08</v>
      </c>
      <c r="Q21" s="11" t="s">
        <v>8323</v>
      </c>
      <c r="R21" t="s">
        <v>8326</v>
      </c>
      <c r="S21" s="17">
        <v>42354.131643518514</v>
      </c>
      <c r="T21" s="17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8</v>
      </c>
      <c r="P22">
        <v>381.6</v>
      </c>
      <c r="Q22" s="11" t="s">
        <v>8323</v>
      </c>
      <c r="R22" t="s">
        <v>8326</v>
      </c>
      <c r="S22" s="17">
        <v>42370.90320601852</v>
      </c>
      <c r="T22" s="17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109</v>
      </c>
      <c r="P23">
        <v>60.06</v>
      </c>
      <c r="Q23" s="11" t="s">
        <v>8323</v>
      </c>
      <c r="R23" t="s">
        <v>8326</v>
      </c>
      <c r="S23" s="17">
        <v>42205.171018518522</v>
      </c>
      <c r="T23" s="17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5</v>
      </c>
      <c r="P24">
        <v>89.4</v>
      </c>
      <c r="Q24" s="11" t="s">
        <v>8323</v>
      </c>
      <c r="R24" t="s">
        <v>8326</v>
      </c>
      <c r="S24" s="17">
        <v>42103.884930555556</v>
      </c>
      <c r="T24" s="17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15</v>
      </c>
      <c r="P25">
        <v>137.08000000000001</v>
      </c>
      <c r="Q25" s="11" t="s">
        <v>8323</v>
      </c>
      <c r="R25" t="s">
        <v>8326</v>
      </c>
      <c r="S25" s="17">
        <v>42279.778564814813</v>
      </c>
      <c r="T25" s="17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11</v>
      </c>
      <c r="P26">
        <v>45.84</v>
      </c>
      <c r="Q26" s="11" t="s">
        <v>8323</v>
      </c>
      <c r="R26" t="s">
        <v>8326</v>
      </c>
      <c r="S26" s="17">
        <v>41921.770439814813</v>
      </c>
      <c r="T26" s="17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14</v>
      </c>
      <c r="P27">
        <v>188.56</v>
      </c>
      <c r="Q27" s="11" t="s">
        <v>8323</v>
      </c>
      <c r="R27" t="s">
        <v>8326</v>
      </c>
      <c r="S27" s="17">
        <v>42159.224432870367</v>
      </c>
      <c r="T27" s="17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109</v>
      </c>
      <c r="P28">
        <v>68.099999999999994</v>
      </c>
      <c r="Q28" s="11" t="s">
        <v>8323</v>
      </c>
      <c r="R28" t="s">
        <v>8326</v>
      </c>
      <c r="S28" s="17">
        <v>42278.629710648151</v>
      </c>
      <c r="T28" s="17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3</v>
      </c>
      <c r="P29">
        <v>222.5</v>
      </c>
      <c r="Q29" s="11" t="s">
        <v>8323</v>
      </c>
      <c r="R29" t="s">
        <v>8326</v>
      </c>
      <c r="S29" s="17">
        <v>42695.7105787037</v>
      </c>
      <c r="T29" s="17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65</v>
      </c>
      <c r="P30">
        <v>217.5</v>
      </c>
      <c r="Q30" s="11" t="s">
        <v>8323</v>
      </c>
      <c r="R30" t="s">
        <v>8326</v>
      </c>
      <c r="S30" s="17">
        <v>42543.788564814815</v>
      </c>
      <c r="T30" s="17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0</v>
      </c>
      <c r="P31">
        <v>175</v>
      </c>
      <c r="Q31" s="11" t="s">
        <v>8323</v>
      </c>
      <c r="R31" t="s">
        <v>8326</v>
      </c>
      <c r="S31" s="17">
        <v>42508.179965277777</v>
      </c>
      <c r="T31" s="17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4</v>
      </c>
      <c r="P32">
        <v>82.57</v>
      </c>
      <c r="Q32" s="11" t="s">
        <v>8323</v>
      </c>
      <c r="R32" t="s">
        <v>8326</v>
      </c>
      <c r="S32" s="17">
        <v>41842.828680555554</v>
      </c>
      <c r="T32" s="17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119</v>
      </c>
      <c r="P33">
        <v>81.569999999999993</v>
      </c>
      <c r="Q33" s="11" t="s">
        <v>8323</v>
      </c>
      <c r="R33" t="s">
        <v>8326</v>
      </c>
      <c r="S33" s="17">
        <v>41850.863252314812</v>
      </c>
      <c r="T33" s="17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102</v>
      </c>
      <c r="P34">
        <v>86.62</v>
      </c>
      <c r="Q34" s="11" t="s">
        <v>8323</v>
      </c>
      <c r="R34" t="s">
        <v>8326</v>
      </c>
      <c r="S34" s="17">
        <v>41865.878657407404</v>
      </c>
      <c r="T34" s="17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15</v>
      </c>
      <c r="P35">
        <v>91.83</v>
      </c>
      <c r="Q35" s="11" t="s">
        <v>8323</v>
      </c>
      <c r="R35" t="s">
        <v>8326</v>
      </c>
      <c r="S35" s="17">
        <v>42538.968310185184</v>
      </c>
      <c r="T35" s="17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106</v>
      </c>
      <c r="P36">
        <v>56.05</v>
      </c>
      <c r="Q36" s="11" t="s">
        <v>8323</v>
      </c>
      <c r="R36" t="s">
        <v>8326</v>
      </c>
      <c r="S36" s="17">
        <v>41766.072500000002</v>
      </c>
      <c r="T36" s="17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50</v>
      </c>
      <c r="P37">
        <v>81.540000000000006</v>
      </c>
      <c r="Q37" s="11" t="s">
        <v>8323</v>
      </c>
      <c r="R37" t="s">
        <v>8326</v>
      </c>
      <c r="S37" s="17">
        <v>41833.660995370366</v>
      </c>
      <c r="T37" s="17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11</v>
      </c>
      <c r="P38">
        <v>142.86000000000001</v>
      </c>
      <c r="Q38" s="11" t="s">
        <v>8323</v>
      </c>
      <c r="R38" t="s">
        <v>8326</v>
      </c>
      <c r="S38" s="17">
        <v>42308.211215277777</v>
      </c>
      <c r="T38" s="17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190</v>
      </c>
      <c r="P39">
        <v>119.13</v>
      </c>
      <c r="Q39" s="11" t="s">
        <v>8323</v>
      </c>
      <c r="R39" t="s">
        <v>8326</v>
      </c>
      <c r="S39" s="17">
        <v>42002.817488425921</v>
      </c>
      <c r="T39" s="17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289</v>
      </c>
      <c r="P40">
        <v>25.65</v>
      </c>
      <c r="Q40" s="11" t="s">
        <v>8323</v>
      </c>
      <c r="R40" t="s">
        <v>8326</v>
      </c>
      <c r="S40" s="17">
        <v>41780.785729166666</v>
      </c>
      <c r="T40" s="17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105</v>
      </c>
      <c r="P41">
        <v>70.17</v>
      </c>
      <c r="Q41" s="11" t="s">
        <v>8323</v>
      </c>
      <c r="R41" t="s">
        <v>8326</v>
      </c>
      <c r="S41" s="17">
        <v>42248.627013888887</v>
      </c>
      <c r="T41" s="17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158</v>
      </c>
      <c r="P42">
        <v>88.33</v>
      </c>
      <c r="Q42" s="11" t="s">
        <v>8323</v>
      </c>
      <c r="R42" t="s">
        <v>8326</v>
      </c>
      <c r="S42" s="17">
        <v>42534.933321759265</v>
      </c>
      <c r="T42" s="17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101</v>
      </c>
      <c r="P43">
        <v>126.5</v>
      </c>
      <c r="Q43" s="11" t="s">
        <v>8323</v>
      </c>
      <c r="R43" t="s">
        <v>8326</v>
      </c>
      <c r="S43" s="17">
        <v>42353.761759259258</v>
      </c>
      <c r="T43" s="17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30</v>
      </c>
      <c r="P44">
        <v>83.33</v>
      </c>
      <c r="Q44" s="11" t="s">
        <v>8323</v>
      </c>
      <c r="R44" t="s">
        <v>8326</v>
      </c>
      <c r="S44" s="17">
        <v>41746.189409722225</v>
      </c>
      <c r="T44" s="17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145</v>
      </c>
      <c r="P45">
        <v>91.25</v>
      </c>
      <c r="Q45" s="11" t="s">
        <v>8323</v>
      </c>
      <c r="R45" t="s">
        <v>8326</v>
      </c>
      <c r="S45" s="17">
        <v>41890.086805555555</v>
      </c>
      <c r="T45" s="17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115</v>
      </c>
      <c r="P46">
        <v>59.58</v>
      </c>
      <c r="Q46" s="11" t="s">
        <v>8323</v>
      </c>
      <c r="R46" t="s">
        <v>8326</v>
      </c>
      <c r="S46" s="17">
        <v>42061.963263888887</v>
      </c>
      <c r="T46" s="17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26</v>
      </c>
      <c r="P47">
        <v>46.93</v>
      </c>
      <c r="Q47" s="11" t="s">
        <v>8323</v>
      </c>
      <c r="R47" t="s">
        <v>8326</v>
      </c>
      <c r="S47" s="17">
        <v>42142.768819444449</v>
      </c>
      <c r="T47" s="17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7">
        <v>42265.683182870373</v>
      </c>
      <c r="T48" s="17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130</v>
      </c>
      <c r="P49">
        <v>108.33</v>
      </c>
      <c r="Q49" s="11" t="s">
        <v>8323</v>
      </c>
      <c r="R49" t="s">
        <v>8326</v>
      </c>
      <c r="S49" s="17">
        <v>42672.955138888887</v>
      </c>
      <c r="T49" s="17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7">
        <v>41816.950370370374</v>
      </c>
      <c r="T50" s="17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21</v>
      </c>
      <c r="P51">
        <v>33.74</v>
      </c>
      <c r="Q51" s="11" t="s">
        <v>8323</v>
      </c>
      <c r="R51" t="s">
        <v>8326</v>
      </c>
      <c r="S51" s="17">
        <v>42399.707407407404</v>
      </c>
      <c r="T51" s="17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18</v>
      </c>
      <c r="P52">
        <v>52.08</v>
      </c>
      <c r="Q52" s="11" t="s">
        <v>8323</v>
      </c>
      <c r="R52" t="s">
        <v>8326</v>
      </c>
      <c r="S52" s="17">
        <v>42701.908807870372</v>
      </c>
      <c r="T52" s="17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3</v>
      </c>
      <c r="P53">
        <v>36.590000000000003</v>
      </c>
      <c r="Q53" s="11" t="s">
        <v>8323</v>
      </c>
      <c r="R53" t="s">
        <v>8326</v>
      </c>
      <c r="S53" s="17">
        <v>42606.056863425925</v>
      </c>
      <c r="T53" s="17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48</v>
      </c>
      <c r="P54">
        <v>51.67</v>
      </c>
      <c r="Q54" s="11" t="s">
        <v>8323</v>
      </c>
      <c r="R54" t="s">
        <v>8326</v>
      </c>
      <c r="S54" s="17">
        <v>41983.752847222218</v>
      </c>
      <c r="T54" s="17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124</v>
      </c>
      <c r="P55">
        <v>62</v>
      </c>
      <c r="Q55" s="11" t="s">
        <v>8323</v>
      </c>
      <c r="R55" t="s">
        <v>8326</v>
      </c>
      <c r="S55" s="17">
        <v>41830.858344907407</v>
      </c>
      <c r="T55" s="17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113</v>
      </c>
      <c r="P56">
        <v>80.709999999999994</v>
      </c>
      <c r="Q56" s="11" t="s">
        <v>8323</v>
      </c>
      <c r="R56" t="s">
        <v>8326</v>
      </c>
      <c r="S56" s="17">
        <v>42199.648912037039</v>
      </c>
      <c r="T56" s="17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22</v>
      </c>
      <c r="P57">
        <v>51</v>
      </c>
      <c r="Q57" s="11" t="s">
        <v>8323</v>
      </c>
      <c r="R57" t="s">
        <v>8326</v>
      </c>
      <c r="S57" s="17">
        <v>41765.938657407409</v>
      </c>
      <c r="T57" s="17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110</v>
      </c>
      <c r="P58">
        <v>183.33</v>
      </c>
      <c r="Q58" s="11" t="s">
        <v>8323</v>
      </c>
      <c r="R58" t="s">
        <v>8326</v>
      </c>
      <c r="S58" s="17">
        <v>42258.646504629629</v>
      </c>
      <c r="T58" s="17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182</v>
      </c>
      <c r="P59">
        <v>45.83</v>
      </c>
      <c r="Q59" s="11" t="s">
        <v>8323</v>
      </c>
      <c r="R59" t="s">
        <v>8326</v>
      </c>
      <c r="S59" s="17">
        <v>42233.671747685185</v>
      </c>
      <c r="T59" s="17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108</v>
      </c>
      <c r="P60">
        <v>60.11</v>
      </c>
      <c r="Q60" s="11" t="s">
        <v>8323</v>
      </c>
      <c r="R60" t="s">
        <v>8326</v>
      </c>
      <c r="S60" s="17">
        <v>42289.94049768518</v>
      </c>
      <c r="T60" s="17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105</v>
      </c>
      <c r="P61">
        <v>47.91</v>
      </c>
      <c r="Q61" s="11" t="s">
        <v>8323</v>
      </c>
      <c r="R61" t="s">
        <v>8326</v>
      </c>
      <c r="S61" s="17">
        <v>42452.815659722226</v>
      </c>
      <c r="T61" s="17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104</v>
      </c>
      <c r="P62">
        <v>47.27</v>
      </c>
      <c r="Q62" s="11" t="s">
        <v>8323</v>
      </c>
      <c r="R62" t="s">
        <v>8326</v>
      </c>
      <c r="S62" s="17">
        <v>42679.958472222221</v>
      </c>
      <c r="T62" s="17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144</v>
      </c>
      <c r="P63">
        <v>50.4</v>
      </c>
      <c r="Q63" s="11" t="s">
        <v>8323</v>
      </c>
      <c r="R63" t="s">
        <v>8326</v>
      </c>
      <c r="S63" s="17">
        <v>42531.195277777777</v>
      </c>
      <c r="T63" s="17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100</v>
      </c>
      <c r="P64">
        <v>29.41</v>
      </c>
      <c r="Q64" s="11" t="s">
        <v>8323</v>
      </c>
      <c r="R64" t="s">
        <v>8326</v>
      </c>
      <c r="S64" s="17">
        <v>41869.714166666665</v>
      </c>
      <c r="T64" s="17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164</v>
      </c>
      <c r="P65">
        <v>29.24</v>
      </c>
      <c r="Q65" s="11" t="s">
        <v>8323</v>
      </c>
      <c r="R65" t="s">
        <v>8326</v>
      </c>
      <c r="S65" s="17">
        <v>41950.26694444444</v>
      </c>
      <c r="T65" s="17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10</v>
      </c>
      <c r="P66">
        <v>163.33000000000001</v>
      </c>
      <c r="Q66" s="11" t="s">
        <v>8323</v>
      </c>
      <c r="R66" t="s">
        <v>8326</v>
      </c>
      <c r="S66" s="17">
        <v>42523.739212962959</v>
      </c>
      <c r="T66" s="17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116</v>
      </c>
      <c r="P67">
        <v>35.92</v>
      </c>
      <c r="Q67" s="11" t="s">
        <v>8323</v>
      </c>
      <c r="R67" t="s">
        <v>8326</v>
      </c>
      <c r="S67" s="17">
        <v>41974.738576388889</v>
      </c>
      <c r="T67" s="17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30</v>
      </c>
      <c r="P68">
        <v>38.33</v>
      </c>
      <c r="Q68" s="11" t="s">
        <v>8323</v>
      </c>
      <c r="R68" t="s">
        <v>8326</v>
      </c>
      <c r="S68" s="17">
        <v>41904.650578703702</v>
      </c>
      <c r="T68" s="17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38</v>
      </c>
      <c r="P69">
        <v>32.36</v>
      </c>
      <c r="Q69" s="11" t="s">
        <v>8323</v>
      </c>
      <c r="R69" t="s">
        <v>8326</v>
      </c>
      <c r="S69" s="17">
        <v>42601.827141203699</v>
      </c>
      <c r="T69" s="17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7</v>
      </c>
      <c r="P70">
        <v>64.290000000000006</v>
      </c>
      <c r="Q70" s="11" t="s">
        <v>8323</v>
      </c>
      <c r="R70" t="s">
        <v>8326</v>
      </c>
      <c r="S70" s="17">
        <v>41795.598923611113</v>
      </c>
      <c r="T70" s="17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16</v>
      </c>
      <c r="P71">
        <v>48.56</v>
      </c>
      <c r="Q71" s="11" t="s">
        <v>8323</v>
      </c>
      <c r="R71" t="s">
        <v>8326</v>
      </c>
      <c r="S71" s="17">
        <v>42245.234340277777</v>
      </c>
      <c r="T71" s="17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0</v>
      </c>
      <c r="P72">
        <v>61</v>
      </c>
      <c r="Q72" s="11" t="s">
        <v>8323</v>
      </c>
      <c r="R72" t="s">
        <v>8326</v>
      </c>
      <c r="S72" s="17">
        <v>42089.901574074072</v>
      </c>
      <c r="T72" s="17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383</v>
      </c>
      <c r="P73">
        <v>53.13</v>
      </c>
      <c r="Q73" s="11" t="s">
        <v>8323</v>
      </c>
      <c r="R73" t="s">
        <v>8326</v>
      </c>
      <c r="S73" s="17">
        <v>42306.848854166667</v>
      </c>
      <c r="T73" s="17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2</v>
      </c>
      <c r="P74">
        <v>59</v>
      </c>
      <c r="Q74" s="11" t="s">
        <v>8323</v>
      </c>
      <c r="R74" t="s">
        <v>8326</v>
      </c>
      <c r="S74" s="17">
        <v>42293.809212962966</v>
      </c>
      <c r="T74" s="17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136</v>
      </c>
      <c r="P75">
        <v>41</v>
      </c>
      <c r="Q75" s="11" t="s">
        <v>8323</v>
      </c>
      <c r="R75" t="s">
        <v>8326</v>
      </c>
      <c r="S75" s="17">
        <v>42770.290590277778</v>
      </c>
      <c r="T75" s="17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11</v>
      </c>
      <c r="P76">
        <v>66.67</v>
      </c>
      <c r="Q76" s="11" t="s">
        <v>8323</v>
      </c>
      <c r="R76" t="s">
        <v>8326</v>
      </c>
      <c r="S76" s="17">
        <v>42374.655081018514</v>
      </c>
      <c r="T76" s="17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</v>
      </c>
      <c r="P77">
        <v>79.400000000000006</v>
      </c>
      <c r="Q77" s="11" t="s">
        <v>8323</v>
      </c>
      <c r="R77" t="s">
        <v>8326</v>
      </c>
      <c r="S77" s="17">
        <v>42151.905717592599</v>
      </c>
      <c r="T77" s="17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10</v>
      </c>
      <c r="P78">
        <v>72.400000000000006</v>
      </c>
      <c r="Q78" s="11" t="s">
        <v>8323</v>
      </c>
      <c r="R78" t="s">
        <v>8326</v>
      </c>
      <c r="S78" s="17">
        <v>42041.205000000002</v>
      </c>
      <c r="T78" s="17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101</v>
      </c>
      <c r="P79">
        <v>25.57</v>
      </c>
      <c r="Q79" s="11" t="s">
        <v>8323</v>
      </c>
      <c r="R79" t="s">
        <v>8326</v>
      </c>
      <c r="S79" s="17">
        <v>41833.089756944442</v>
      </c>
      <c r="T79" s="17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0</v>
      </c>
      <c r="P80">
        <v>29.17</v>
      </c>
      <c r="Q80" s="11" t="s">
        <v>8323</v>
      </c>
      <c r="R80" t="s">
        <v>8326</v>
      </c>
      <c r="S80" s="17">
        <v>42041.581307870365</v>
      </c>
      <c r="T80" s="17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104</v>
      </c>
      <c r="P81">
        <v>26.33</v>
      </c>
      <c r="Q81" s="11" t="s">
        <v>8323</v>
      </c>
      <c r="R81" t="s">
        <v>8326</v>
      </c>
      <c r="S81" s="17">
        <v>42278.664965277778</v>
      </c>
      <c r="T81" s="17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103</v>
      </c>
      <c r="P82">
        <v>23.92</v>
      </c>
      <c r="Q82" s="11" t="s">
        <v>8323</v>
      </c>
      <c r="R82" t="s">
        <v>8326</v>
      </c>
      <c r="S82" s="17">
        <v>41858.007071759261</v>
      </c>
      <c r="T82" s="17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</v>
      </c>
      <c r="P83">
        <v>75.25</v>
      </c>
      <c r="Q83" s="11" t="s">
        <v>8323</v>
      </c>
      <c r="R83" t="s">
        <v>8326</v>
      </c>
      <c r="S83" s="17">
        <v>41869.798726851855</v>
      </c>
      <c r="T83" s="17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100</v>
      </c>
      <c r="P84">
        <v>60</v>
      </c>
      <c r="Q84" s="11" t="s">
        <v>8323</v>
      </c>
      <c r="R84" t="s">
        <v>8326</v>
      </c>
      <c r="S84" s="17">
        <v>42370.007766203707</v>
      </c>
      <c r="T84" s="17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1</v>
      </c>
      <c r="P85">
        <v>60</v>
      </c>
      <c r="Q85" s="11" t="s">
        <v>8323</v>
      </c>
      <c r="R85" t="s">
        <v>8326</v>
      </c>
      <c r="S85" s="17">
        <v>42305.670914351853</v>
      </c>
      <c r="T85" s="17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290</v>
      </c>
      <c r="P86">
        <v>24.33</v>
      </c>
      <c r="Q86" s="11" t="s">
        <v>8323</v>
      </c>
      <c r="R86" t="s">
        <v>8326</v>
      </c>
      <c r="S86" s="17">
        <v>41880.788842592592</v>
      </c>
      <c r="T86" s="17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3</v>
      </c>
      <c r="P87">
        <v>71.25</v>
      </c>
      <c r="Q87" s="11" t="s">
        <v>8323</v>
      </c>
      <c r="R87" t="s">
        <v>8326</v>
      </c>
      <c r="S87" s="17">
        <v>42414.235879629632</v>
      </c>
      <c r="T87" s="17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7">
        <v>42415.883425925931</v>
      </c>
      <c r="T88" s="17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6</v>
      </c>
      <c r="P89">
        <v>90.33</v>
      </c>
      <c r="Q89" s="11" t="s">
        <v>8323</v>
      </c>
      <c r="R89" t="s">
        <v>8326</v>
      </c>
      <c r="S89" s="17">
        <v>42722.84474537037</v>
      </c>
      <c r="T89" s="17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3</v>
      </c>
      <c r="P90">
        <v>29.56</v>
      </c>
      <c r="Q90" s="11" t="s">
        <v>8323</v>
      </c>
      <c r="R90" t="s">
        <v>8326</v>
      </c>
      <c r="S90" s="17">
        <v>42480.800648148142</v>
      </c>
      <c r="T90" s="17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10</v>
      </c>
      <c r="P91">
        <v>52.8</v>
      </c>
      <c r="Q91" s="11" t="s">
        <v>8323</v>
      </c>
      <c r="R91" t="s">
        <v>8326</v>
      </c>
      <c r="S91" s="17">
        <v>42499.731701388882</v>
      </c>
      <c r="T91" s="17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33</v>
      </c>
      <c r="P92">
        <v>65</v>
      </c>
      <c r="Q92" s="11" t="s">
        <v>8323</v>
      </c>
      <c r="R92" t="s">
        <v>8326</v>
      </c>
      <c r="S92" s="17">
        <v>41829.73715277778</v>
      </c>
      <c r="T92" s="17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0</v>
      </c>
      <c r="P93">
        <v>37.14</v>
      </c>
      <c r="Q93" s="11" t="s">
        <v>8323</v>
      </c>
      <c r="R93" t="s">
        <v>8326</v>
      </c>
      <c r="S93" s="17">
        <v>42056.1324537037</v>
      </c>
      <c r="T93" s="17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100</v>
      </c>
      <c r="P94">
        <v>63</v>
      </c>
      <c r="Q94" s="11" t="s">
        <v>8323</v>
      </c>
      <c r="R94" t="s">
        <v>8326</v>
      </c>
      <c r="S94" s="17">
        <v>42461.596273148149</v>
      </c>
      <c r="T94" s="17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5</v>
      </c>
      <c r="P95">
        <v>50.2</v>
      </c>
      <c r="Q95" s="11" t="s">
        <v>8323</v>
      </c>
      <c r="R95" t="s">
        <v>8326</v>
      </c>
      <c r="S95" s="17">
        <v>42509.814108796301</v>
      </c>
      <c r="T95" s="17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47</v>
      </c>
      <c r="P96">
        <v>30</v>
      </c>
      <c r="Q96" s="11" t="s">
        <v>8323</v>
      </c>
      <c r="R96" t="s">
        <v>8326</v>
      </c>
      <c r="S96" s="17">
        <v>42122.732499999998</v>
      </c>
      <c r="T96" s="17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4</v>
      </c>
      <c r="P97">
        <v>56.25</v>
      </c>
      <c r="Q97" s="11" t="s">
        <v>8323</v>
      </c>
      <c r="R97" t="s">
        <v>8326</v>
      </c>
      <c r="S97" s="17">
        <v>42074.219699074078</v>
      </c>
      <c r="T97" s="17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11</v>
      </c>
      <c r="P98">
        <v>30.71</v>
      </c>
      <c r="Q98" s="11" t="s">
        <v>8323</v>
      </c>
      <c r="R98" t="s">
        <v>8326</v>
      </c>
      <c r="S98" s="17">
        <v>42768.97084490741</v>
      </c>
      <c r="T98" s="17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4</v>
      </c>
      <c r="P99">
        <v>26.75</v>
      </c>
      <c r="Q99" s="11" t="s">
        <v>8323</v>
      </c>
      <c r="R99" t="s">
        <v>8326</v>
      </c>
      <c r="S99" s="17">
        <v>41975.642974537041</v>
      </c>
      <c r="T99" s="17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21</v>
      </c>
      <c r="P100">
        <v>35.17</v>
      </c>
      <c r="Q100" s="11" t="s">
        <v>8323</v>
      </c>
      <c r="R100" t="s">
        <v>8326</v>
      </c>
      <c r="S100" s="17">
        <v>42601.854699074072</v>
      </c>
      <c r="T100" s="17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3</v>
      </c>
      <c r="P101">
        <v>26.38</v>
      </c>
      <c r="Q101" s="11" t="s">
        <v>8323</v>
      </c>
      <c r="R101" t="s">
        <v>8326</v>
      </c>
      <c r="S101" s="17">
        <v>41981.067523148144</v>
      </c>
      <c r="T101" s="17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7</v>
      </c>
      <c r="P102">
        <v>25.5</v>
      </c>
      <c r="Q102" s="11" t="s">
        <v>8323</v>
      </c>
      <c r="R102" t="s">
        <v>8326</v>
      </c>
      <c r="S102" s="17">
        <v>41990.506377314814</v>
      </c>
      <c r="T102" s="17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1</v>
      </c>
      <c r="P103">
        <v>202</v>
      </c>
      <c r="Q103" s="11" t="s">
        <v>8323</v>
      </c>
      <c r="R103" t="s">
        <v>8326</v>
      </c>
      <c r="S103" s="17">
        <v>42621.389340277776</v>
      </c>
      <c r="T103" s="17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20</v>
      </c>
      <c r="P104">
        <v>100.5</v>
      </c>
      <c r="Q104" s="11" t="s">
        <v>8323</v>
      </c>
      <c r="R104" t="s">
        <v>8326</v>
      </c>
      <c r="S104" s="17">
        <v>42020.587349537032</v>
      </c>
      <c r="T104" s="17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7">
        <v>42067.947337962964</v>
      </c>
      <c r="T105" s="17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1</v>
      </c>
      <c r="P106">
        <v>39</v>
      </c>
      <c r="Q106" s="11" t="s">
        <v>8323</v>
      </c>
      <c r="R106" t="s">
        <v>8326</v>
      </c>
      <c r="S106" s="17">
        <v>42031.833587962959</v>
      </c>
      <c r="T106" s="17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1</v>
      </c>
      <c r="P107">
        <v>23.63</v>
      </c>
      <c r="Q107" s="11" t="s">
        <v>8323</v>
      </c>
      <c r="R107" t="s">
        <v>8326</v>
      </c>
      <c r="S107" s="17">
        <v>41885.221550925926</v>
      </c>
      <c r="T107" s="17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3</v>
      </c>
      <c r="P108">
        <v>46.25</v>
      </c>
      <c r="Q108" s="11" t="s">
        <v>8323</v>
      </c>
      <c r="R108" t="s">
        <v>8326</v>
      </c>
      <c r="S108" s="17">
        <v>41948.727256944447</v>
      </c>
      <c r="T108" s="17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40</v>
      </c>
      <c r="P109">
        <v>61.67</v>
      </c>
      <c r="Q109" s="11" t="s">
        <v>8323</v>
      </c>
      <c r="R109" t="s">
        <v>8326</v>
      </c>
      <c r="S109" s="17">
        <v>42224.756909722222</v>
      </c>
      <c r="T109" s="17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7">
        <v>42540.593530092592</v>
      </c>
      <c r="T110" s="17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20</v>
      </c>
      <c r="P111">
        <v>42.5</v>
      </c>
      <c r="Q111" s="11" t="s">
        <v>8323</v>
      </c>
      <c r="R111" t="s">
        <v>8326</v>
      </c>
      <c r="S111" s="17">
        <v>41793.191875000004</v>
      </c>
      <c r="T111" s="17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21</v>
      </c>
      <c r="P112">
        <v>27.5</v>
      </c>
      <c r="Q112" s="11" t="s">
        <v>8323</v>
      </c>
      <c r="R112" t="s">
        <v>8326</v>
      </c>
      <c r="S112" s="17">
        <v>42031.666898148149</v>
      </c>
      <c r="T112" s="17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38.25</v>
      </c>
      <c r="Q113" s="11" t="s">
        <v>8323</v>
      </c>
      <c r="R113" t="s">
        <v>8326</v>
      </c>
      <c r="S113" s="17">
        <v>41906.819513888891</v>
      </c>
      <c r="T113" s="17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37.5</v>
      </c>
      <c r="Q114" s="11" t="s">
        <v>8323</v>
      </c>
      <c r="R114" t="s">
        <v>8326</v>
      </c>
      <c r="S114" s="17">
        <v>42297.691006944442</v>
      </c>
      <c r="T114" s="17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3</v>
      </c>
      <c r="P115">
        <v>24.33</v>
      </c>
      <c r="Q115" s="11" t="s">
        <v>8323</v>
      </c>
      <c r="R115" t="s">
        <v>8326</v>
      </c>
      <c r="S115" s="17">
        <v>42165.037581018521</v>
      </c>
      <c r="T115" s="17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1</v>
      </c>
      <c r="P116">
        <v>22.83</v>
      </c>
      <c r="Q116" s="11" t="s">
        <v>8323</v>
      </c>
      <c r="R116" t="s">
        <v>8326</v>
      </c>
      <c r="S116" s="17">
        <v>42475.848067129627</v>
      </c>
      <c r="T116" s="17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5</v>
      </c>
      <c r="P117">
        <v>22.67</v>
      </c>
      <c r="Q117" s="11" t="s">
        <v>8323</v>
      </c>
      <c r="R117" t="s">
        <v>8326</v>
      </c>
      <c r="S117" s="17">
        <v>41811.536180555559</v>
      </c>
      <c r="T117" s="17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0</v>
      </c>
      <c r="P118">
        <v>27</v>
      </c>
      <c r="Q118" s="11" t="s">
        <v>8323</v>
      </c>
      <c r="R118" t="s">
        <v>8326</v>
      </c>
      <c r="S118" s="17">
        <v>42136.092488425929</v>
      </c>
      <c r="T118" s="17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5</v>
      </c>
      <c r="P119">
        <v>33.75</v>
      </c>
      <c r="Q119" s="11" t="s">
        <v>8323</v>
      </c>
      <c r="R119" t="s">
        <v>8326</v>
      </c>
      <c r="S119" s="17">
        <v>41863.359282407408</v>
      </c>
      <c r="T119" s="17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65</v>
      </c>
      <c r="P120">
        <v>26</v>
      </c>
      <c r="Q120" s="11" t="s">
        <v>8323</v>
      </c>
      <c r="R120" t="s">
        <v>8326</v>
      </c>
      <c r="S120" s="17">
        <v>42047.07640046296</v>
      </c>
      <c r="T120" s="17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5</v>
      </c>
      <c r="P121">
        <v>42</v>
      </c>
      <c r="Q121" s="11" t="s">
        <v>8323</v>
      </c>
      <c r="R121" t="s">
        <v>8326</v>
      </c>
      <c r="S121" s="17">
        <v>42053.722060185188</v>
      </c>
      <c r="T121" s="17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7">
        <v>41843.775011574071</v>
      </c>
      <c r="T122" s="17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0</v>
      </c>
      <c r="P123">
        <v>62.5</v>
      </c>
      <c r="Q123" s="11" t="s">
        <v>8323</v>
      </c>
      <c r="R123" t="s">
        <v>8326</v>
      </c>
      <c r="S123" s="17">
        <v>41878.911550925928</v>
      </c>
      <c r="T123" s="17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12</v>
      </c>
      <c r="P124">
        <v>13.11</v>
      </c>
      <c r="Q124" s="11" t="s">
        <v>8323</v>
      </c>
      <c r="R124" t="s">
        <v>8326</v>
      </c>
      <c r="S124" s="17">
        <v>41977.004976851851</v>
      </c>
      <c r="T124" s="17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22</v>
      </c>
      <c r="P125">
        <v>27.5</v>
      </c>
      <c r="Q125" s="11" t="s">
        <v>8323</v>
      </c>
      <c r="R125" t="s">
        <v>8326</v>
      </c>
      <c r="S125" s="17">
        <v>41991.022488425922</v>
      </c>
      <c r="T125" s="17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2</v>
      </c>
      <c r="P126">
        <v>52.5</v>
      </c>
      <c r="Q126" s="11" t="s">
        <v>8323</v>
      </c>
      <c r="R126" t="s">
        <v>8326</v>
      </c>
      <c r="S126" s="17">
        <v>41856.672152777777</v>
      </c>
      <c r="T126" s="17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2</v>
      </c>
      <c r="P127">
        <v>50.5</v>
      </c>
      <c r="Q127" s="11" t="s">
        <v>8323</v>
      </c>
      <c r="R127" t="s">
        <v>8326</v>
      </c>
      <c r="S127" s="17">
        <v>42615.142870370371</v>
      </c>
      <c r="T127" s="17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2</v>
      </c>
      <c r="P128">
        <v>100</v>
      </c>
      <c r="Q128" s="11" t="s">
        <v>8323</v>
      </c>
      <c r="R128" t="s">
        <v>8326</v>
      </c>
      <c r="S128" s="17">
        <v>42203.677766203706</v>
      </c>
      <c r="T128" s="17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5</v>
      </c>
      <c r="P129">
        <v>25</v>
      </c>
      <c r="Q129" s="11" t="s">
        <v>8323</v>
      </c>
      <c r="R129" t="s">
        <v>8326</v>
      </c>
      <c r="S129" s="17">
        <v>41858.214629629627</v>
      </c>
      <c r="T129" s="17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20</v>
      </c>
      <c r="P130">
        <v>100</v>
      </c>
      <c r="Q130" s="11" t="s">
        <v>8323</v>
      </c>
      <c r="R130" t="s">
        <v>8326</v>
      </c>
      <c r="S130" s="17">
        <v>41914.590011574073</v>
      </c>
      <c r="T130" s="17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17</v>
      </c>
      <c r="P131">
        <v>100</v>
      </c>
      <c r="Q131" s="11" t="s">
        <v>8323</v>
      </c>
      <c r="R131" t="s">
        <v>8326</v>
      </c>
      <c r="S131" s="17">
        <v>42125.644467592589</v>
      </c>
      <c r="T131" s="17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10</v>
      </c>
      <c r="P132">
        <v>33.33</v>
      </c>
      <c r="Q132" s="11" t="s">
        <v>8323</v>
      </c>
      <c r="R132" t="s">
        <v>8326</v>
      </c>
      <c r="S132" s="17">
        <v>42057.190960648149</v>
      </c>
      <c r="T132" s="17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</v>
      </c>
      <c r="P133">
        <v>16.670000000000002</v>
      </c>
      <c r="Q133" s="11" t="s">
        <v>8323</v>
      </c>
      <c r="R133" t="s">
        <v>8326</v>
      </c>
      <c r="S133" s="17">
        <v>42188.83293981482</v>
      </c>
      <c r="T133" s="17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6</v>
      </c>
      <c r="P134">
        <v>15.83</v>
      </c>
      <c r="Q134" s="11" t="s">
        <v>8323</v>
      </c>
      <c r="R134" t="s">
        <v>8326</v>
      </c>
      <c r="S134" s="17">
        <v>41781.045173611114</v>
      </c>
      <c r="T134" s="17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4</v>
      </c>
      <c r="P135">
        <v>23.75</v>
      </c>
      <c r="Q135" s="11" t="s">
        <v>8323</v>
      </c>
      <c r="R135" t="s">
        <v>8326</v>
      </c>
      <c r="S135" s="17">
        <v>42446.060694444444</v>
      </c>
      <c r="T135" s="17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9</v>
      </c>
      <c r="P136">
        <v>15.67</v>
      </c>
      <c r="Q136" s="11" t="s">
        <v>8323</v>
      </c>
      <c r="R136" t="s">
        <v>8326</v>
      </c>
      <c r="S136" s="17">
        <v>42029.135879629626</v>
      </c>
      <c r="T136" s="17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8</v>
      </c>
      <c r="P137">
        <v>40</v>
      </c>
      <c r="Q137" s="11" t="s">
        <v>8323</v>
      </c>
      <c r="R137" t="s">
        <v>8326</v>
      </c>
      <c r="S137" s="17">
        <v>42497.070775462969</v>
      </c>
      <c r="T137" s="17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140</v>
      </c>
      <c r="P138">
        <v>23.33</v>
      </c>
      <c r="Q138" s="11" t="s">
        <v>8323</v>
      </c>
      <c r="R138" t="s">
        <v>8326</v>
      </c>
      <c r="S138" s="17">
        <v>42123.648831018523</v>
      </c>
      <c r="T138" s="17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160</v>
      </c>
      <c r="P139">
        <v>16.25</v>
      </c>
      <c r="Q139" s="11" t="s">
        <v>8323</v>
      </c>
      <c r="R139" t="s">
        <v>8326</v>
      </c>
      <c r="S139" s="17">
        <v>41834.135370370372</v>
      </c>
      <c r="T139" s="17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0</v>
      </c>
      <c r="P140">
        <v>10.17</v>
      </c>
      <c r="Q140" s="11" t="s">
        <v>8323</v>
      </c>
      <c r="R140" t="s">
        <v>8326</v>
      </c>
      <c r="S140" s="17">
        <v>42020.768634259264</v>
      </c>
      <c r="T140" s="17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6</v>
      </c>
      <c r="P141">
        <v>20</v>
      </c>
      <c r="Q141" s="11" t="s">
        <v>8323</v>
      </c>
      <c r="R141" t="s">
        <v>8326</v>
      </c>
      <c r="S141" s="17">
        <v>42295.891828703709</v>
      </c>
      <c r="T141" s="17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7">
        <v>42767.031678240746</v>
      </c>
      <c r="T142" s="17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6</v>
      </c>
      <c r="P143">
        <v>18.329999999999998</v>
      </c>
      <c r="Q143" s="11" t="s">
        <v>8323</v>
      </c>
      <c r="R143" t="s">
        <v>8326</v>
      </c>
      <c r="S143" s="17">
        <v>41784.789687500001</v>
      </c>
      <c r="T143" s="17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0</v>
      </c>
      <c r="P144">
        <v>8.5</v>
      </c>
      <c r="Q144" s="11" t="s">
        <v>8323</v>
      </c>
      <c r="R144" t="s">
        <v>8326</v>
      </c>
      <c r="S144" s="17">
        <v>41826.61954861111</v>
      </c>
      <c r="T144" s="17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50</v>
      </c>
      <c r="Q145" s="11" t="s">
        <v>8323</v>
      </c>
      <c r="R145" t="s">
        <v>8326</v>
      </c>
      <c r="S145" s="17">
        <v>42032.250208333338</v>
      </c>
      <c r="T145" s="17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7">
        <v>41940.587233796294</v>
      </c>
      <c r="T146" s="17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0</v>
      </c>
      <c r="P147">
        <v>50</v>
      </c>
      <c r="Q147" s="11" t="s">
        <v>8323</v>
      </c>
      <c r="R147" t="s">
        <v>8326</v>
      </c>
      <c r="S147" s="17">
        <v>42570.850381944445</v>
      </c>
      <c r="T147" s="17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2</v>
      </c>
      <c r="P148">
        <v>9.4</v>
      </c>
      <c r="Q148" s="11" t="s">
        <v>8323</v>
      </c>
      <c r="R148" t="s">
        <v>8326</v>
      </c>
      <c r="S148" s="17">
        <v>42304.940960648149</v>
      </c>
      <c r="T148" s="17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2</v>
      </c>
      <c r="P149">
        <v>22.5</v>
      </c>
      <c r="Q149" s="11" t="s">
        <v>8323</v>
      </c>
      <c r="R149" t="s">
        <v>8326</v>
      </c>
      <c r="S149" s="17">
        <v>42627.955104166671</v>
      </c>
      <c r="T149" s="17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3</v>
      </c>
      <c r="P150">
        <v>11.25</v>
      </c>
      <c r="Q150" s="11" t="s">
        <v>8323</v>
      </c>
      <c r="R150" t="s">
        <v>8326</v>
      </c>
      <c r="S150" s="17">
        <v>42342.845555555556</v>
      </c>
      <c r="T150" s="17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14</v>
      </c>
      <c r="P151">
        <v>22.5</v>
      </c>
      <c r="Q151" s="11" t="s">
        <v>8323</v>
      </c>
      <c r="R151" t="s">
        <v>8326</v>
      </c>
      <c r="S151" s="17">
        <v>41801.711550925924</v>
      </c>
      <c r="T151" s="17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0</v>
      </c>
      <c r="P152">
        <v>10.25</v>
      </c>
      <c r="Q152" s="11" t="s">
        <v>8323</v>
      </c>
      <c r="R152" t="s">
        <v>8326</v>
      </c>
      <c r="S152" s="17">
        <v>41883.916678240741</v>
      </c>
      <c r="T152" s="17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0</v>
      </c>
      <c r="P153">
        <v>20</v>
      </c>
      <c r="Q153" s="11" t="s">
        <v>8323</v>
      </c>
      <c r="R153" t="s">
        <v>8326</v>
      </c>
      <c r="S153" s="17">
        <v>41872.807696759257</v>
      </c>
      <c r="T153" s="17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4</v>
      </c>
      <c r="P154">
        <v>9.75</v>
      </c>
      <c r="Q154" s="11" t="s">
        <v>8323</v>
      </c>
      <c r="R154" t="s">
        <v>8326</v>
      </c>
      <c r="S154" s="17">
        <v>42196.166874999995</v>
      </c>
      <c r="T154" s="17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1</v>
      </c>
      <c r="P155">
        <v>9.5</v>
      </c>
      <c r="Q155" s="11" t="s">
        <v>8323</v>
      </c>
      <c r="R155" t="s">
        <v>8326</v>
      </c>
      <c r="S155" s="17">
        <v>41975.124340277776</v>
      </c>
      <c r="T155" s="17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0</v>
      </c>
      <c r="P156">
        <v>18.5</v>
      </c>
      <c r="Q156" s="11" t="s">
        <v>8323</v>
      </c>
      <c r="R156" t="s">
        <v>8326</v>
      </c>
      <c r="S156" s="17">
        <v>42078.34520833334</v>
      </c>
      <c r="T156" s="17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7">
        <v>42718.963599537034</v>
      </c>
      <c r="T157" s="17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3</v>
      </c>
      <c r="P158">
        <v>8</v>
      </c>
      <c r="Q158" s="11" t="s">
        <v>8323</v>
      </c>
      <c r="R158" t="s">
        <v>8326</v>
      </c>
      <c r="S158" s="17">
        <v>42230.08116898148</v>
      </c>
      <c r="T158" s="17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10.67</v>
      </c>
      <c r="Q159" s="11" t="s">
        <v>8323</v>
      </c>
      <c r="R159" t="s">
        <v>8326</v>
      </c>
      <c r="S159" s="17">
        <v>42209.67288194444</v>
      </c>
      <c r="T159" s="17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1</v>
      </c>
      <c r="P160">
        <v>29</v>
      </c>
      <c r="Q160" s="11" t="s">
        <v>8323</v>
      </c>
      <c r="R160" t="s">
        <v>8326</v>
      </c>
      <c r="S160" s="17">
        <v>42359.725243055553</v>
      </c>
      <c r="T160" s="17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7">
        <v>42417.675879629634</v>
      </c>
      <c r="T161" s="17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6.75</v>
      </c>
      <c r="Q162" s="11" t="s">
        <v>8323</v>
      </c>
      <c r="R162" t="s">
        <v>8326</v>
      </c>
      <c r="S162" s="17">
        <v>41833.951516203706</v>
      </c>
      <c r="T162" s="17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1" t="s">
        <v>8323</v>
      </c>
      <c r="R163" t="s">
        <v>8326</v>
      </c>
      <c r="S163" s="17">
        <v>41848.84002314815</v>
      </c>
      <c r="T163" s="17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0</v>
      </c>
      <c r="P164">
        <v>13</v>
      </c>
      <c r="Q164" s="11" t="s">
        <v>8323</v>
      </c>
      <c r="R164" t="s">
        <v>8326</v>
      </c>
      <c r="S164" s="17">
        <v>42021.301192129627</v>
      </c>
      <c r="T164" s="17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0</v>
      </c>
      <c r="P165">
        <v>12.5</v>
      </c>
      <c r="Q165" s="11" t="s">
        <v>8323</v>
      </c>
      <c r="R165" t="s">
        <v>8326</v>
      </c>
      <c r="S165" s="17">
        <v>41953.773090277777</v>
      </c>
      <c r="T165" s="17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3</v>
      </c>
      <c r="P166">
        <v>25</v>
      </c>
      <c r="Q166" s="11" t="s">
        <v>8323</v>
      </c>
      <c r="R166" t="s">
        <v>8326</v>
      </c>
      <c r="S166" s="17">
        <v>42210.439768518518</v>
      </c>
      <c r="T166" s="17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5</v>
      </c>
      <c r="P167">
        <v>25</v>
      </c>
      <c r="Q167" s="11" t="s">
        <v>8323</v>
      </c>
      <c r="R167" t="s">
        <v>8326</v>
      </c>
      <c r="S167" s="17">
        <v>42059.970729166671</v>
      </c>
      <c r="T167" s="17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7">
        <v>42317.826377314821</v>
      </c>
      <c r="T168" s="17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25</v>
      </c>
      <c r="Q169" s="11" t="s">
        <v>8323</v>
      </c>
      <c r="R169" t="s">
        <v>8326</v>
      </c>
      <c r="S169" s="17">
        <v>42439.702314814815</v>
      </c>
      <c r="T169" s="17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7">
        <v>42243.790393518517</v>
      </c>
      <c r="T170" s="17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2</v>
      </c>
      <c r="P171">
        <v>25</v>
      </c>
      <c r="Q171" s="11" t="s">
        <v>8323</v>
      </c>
      <c r="R171" t="s">
        <v>8326</v>
      </c>
      <c r="S171" s="17">
        <v>42479.039212962962</v>
      </c>
      <c r="T171" s="17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1" t="s">
        <v>8323</v>
      </c>
      <c r="R172" t="s">
        <v>8326</v>
      </c>
      <c r="S172" s="17">
        <v>41811.555462962962</v>
      </c>
      <c r="T172" s="17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1</v>
      </c>
      <c r="P173">
        <v>5.75</v>
      </c>
      <c r="Q173" s="11" t="s">
        <v>8323</v>
      </c>
      <c r="R173" t="s">
        <v>8326</v>
      </c>
      <c r="S173" s="17">
        <v>41879.043530092589</v>
      </c>
      <c r="T173" s="17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1" t="s">
        <v>8323</v>
      </c>
      <c r="R174" t="s">
        <v>8326</v>
      </c>
      <c r="S174" s="17">
        <v>41831.742962962962</v>
      </c>
      <c r="T174" s="17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7">
        <v>41995.084074074075</v>
      </c>
      <c r="T175" s="17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7">
        <v>41831.675034722226</v>
      </c>
      <c r="T176" s="17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13</v>
      </c>
      <c r="P177">
        <v>20</v>
      </c>
      <c r="Q177" s="11" t="s">
        <v>8323</v>
      </c>
      <c r="R177" t="s">
        <v>8326</v>
      </c>
      <c r="S177" s="17">
        <v>41929.266215277778</v>
      </c>
      <c r="T177" s="17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7">
        <v>42065.190694444449</v>
      </c>
      <c r="T178" s="17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7">
        <v>42039.194988425923</v>
      </c>
      <c r="T179" s="17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7">
        <v>42169.958506944444</v>
      </c>
      <c r="T180" s="17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5</v>
      </c>
      <c r="Q181" s="11" t="s">
        <v>8323</v>
      </c>
      <c r="R181" t="s">
        <v>8326</v>
      </c>
      <c r="S181" s="17">
        <v>41820.870821759258</v>
      </c>
      <c r="T181" s="17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1" t="s">
        <v>8323</v>
      </c>
      <c r="R182" t="s">
        <v>8326</v>
      </c>
      <c r="S182" s="17">
        <v>42402.947002314817</v>
      </c>
      <c r="T182" s="17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7">
        <v>41961.492488425924</v>
      </c>
      <c r="T183" s="17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7">
        <v>42447.863553240735</v>
      </c>
      <c r="T184" s="17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1" t="s">
        <v>8323</v>
      </c>
      <c r="R185" t="s">
        <v>8326</v>
      </c>
      <c r="S185" s="17">
        <v>42261.632916666669</v>
      </c>
      <c r="T185" s="17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2</v>
      </c>
      <c r="P186">
        <v>10</v>
      </c>
      <c r="Q186" s="11" t="s">
        <v>8323</v>
      </c>
      <c r="R186" t="s">
        <v>8326</v>
      </c>
      <c r="S186" s="17">
        <v>41831.697939814818</v>
      </c>
      <c r="T186" s="17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1" t="s">
        <v>8323</v>
      </c>
      <c r="R187" t="s">
        <v>8326</v>
      </c>
      <c r="S187" s="17">
        <v>42437.64534722222</v>
      </c>
      <c r="T187" s="17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>
        <v>10</v>
      </c>
      <c r="Q188" s="11" t="s">
        <v>8323</v>
      </c>
      <c r="R188" t="s">
        <v>8326</v>
      </c>
      <c r="S188" s="17">
        <v>42217.670104166667</v>
      </c>
      <c r="T188" s="17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7">
        <v>42058.603877314818</v>
      </c>
      <c r="T189" s="17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7">
        <v>42465.128391203703</v>
      </c>
      <c r="T190" s="17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7">
        <v>42513.976319444439</v>
      </c>
      <c r="T191" s="17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0</v>
      </c>
      <c r="P192">
        <v>3</v>
      </c>
      <c r="Q192" s="11" t="s">
        <v>8323</v>
      </c>
      <c r="R192" t="s">
        <v>8326</v>
      </c>
      <c r="S192" s="17">
        <v>41982.904386574075</v>
      </c>
      <c r="T192" s="17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7">
        <v>41985.427361111113</v>
      </c>
      <c r="T193" s="17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7">
        <v>42109.801712962959</v>
      </c>
      <c r="T194" s="17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7">
        <v>41809.389930555553</v>
      </c>
      <c r="T195" s="17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7">
        <v>41848.772928240738</v>
      </c>
      <c r="T196" s="17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7">
        <v>42510.938900462963</v>
      </c>
      <c r="T197" s="17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7">
        <v>42095.229166666672</v>
      </c>
      <c r="T198" s="17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2</v>
      </c>
      <c r="P199">
        <v>3</v>
      </c>
      <c r="Q199" s="11" t="s">
        <v>8323</v>
      </c>
      <c r="R199" t="s">
        <v>8326</v>
      </c>
      <c r="S199" s="17">
        <v>42107.864722222221</v>
      </c>
      <c r="T199" s="17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>
        <v>1.5</v>
      </c>
      <c r="Q200" s="11" t="s">
        <v>8323</v>
      </c>
      <c r="R200" t="s">
        <v>8326</v>
      </c>
      <c r="S200" s="17">
        <v>42307.189270833333</v>
      </c>
      <c r="T200" s="17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7">
        <v>42358.573182870372</v>
      </c>
      <c r="T201" s="17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7">
        <v>42444.877743055549</v>
      </c>
      <c r="T202" s="17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7">
        <v>41828.922905092593</v>
      </c>
      <c r="T203" s="17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7">
        <v>42391.772997685184</v>
      </c>
      <c r="T204" s="17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7">
        <v>42041.743090277778</v>
      </c>
      <c r="T205" s="17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7">
        <v>41789.893599537041</v>
      </c>
      <c r="T206" s="17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7">
        <v>42611.261064814811</v>
      </c>
      <c r="T207" s="17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7">
        <v>42059.270023148143</v>
      </c>
      <c r="T208" s="17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7">
        <v>42415.168564814812</v>
      </c>
      <c r="T209" s="17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7">
        <v>41890.16269675926</v>
      </c>
      <c r="T210" s="17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7">
        <v>42174.780821759254</v>
      </c>
      <c r="T211" s="17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7">
        <v>41905.636469907404</v>
      </c>
      <c r="T212" s="17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1" t="s">
        <v>8323</v>
      </c>
      <c r="R213" t="s">
        <v>8326</v>
      </c>
      <c r="S213" s="17">
        <v>42492.737847222219</v>
      </c>
      <c r="T213" s="17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e">
        <v>#DIV/0!</v>
      </c>
      <c r="Q214" s="11" t="s">
        <v>8323</v>
      </c>
      <c r="R214" t="s">
        <v>8326</v>
      </c>
      <c r="S214" s="17">
        <v>42108.692060185189</v>
      </c>
      <c r="T214" s="17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1" t="s">
        <v>8323</v>
      </c>
      <c r="R215" t="s">
        <v>8326</v>
      </c>
      <c r="S215" s="17">
        <v>42453.806307870371</v>
      </c>
      <c r="T215" s="17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e">
        <v>#DIV/0!</v>
      </c>
      <c r="Q216" s="11" t="s">
        <v>8323</v>
      </c>
      <c r="R216" t="s">
        <v>8326</v>
      </c>
      <c r="S216" s="17">
        <v>41950.114108796297</v>
      </c>
      <c r="T216" s="17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e">
        <v>#DIV/0!</v>
      </c>
      <c r="Q217" s="11" t="s">
        <v>8323</v>
      </c>
      <c r="R217" t="s">
        <v>8326</v>
      </c>
      <c r="S217" s="17">
        <v>42115.11618055556</v>
      </c>
      <c r="T217" s="17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1" t="s">
        <v>8323</v>
      </c>
      <c r="R218" t="s">
        <v>8326</v>
      </c>
      <c r="S218" s="17">
        <v>42171.743969907402</v>
      </c>
      <c r="T218" s="17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e">
        <v>#DIV/0!</v>
      </c>
      <c r="Q219" s="11" t="s">
        <v>8323</v>
      </c>
      <c r="R219" t="s">
        <v>8326</v>
      </c>
      <c r="S219" s="17">
        <v>41916.597638888888</v>
      </c>
      <c r="T219" s="17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e">
        <v>#DIV/0!</v>
      </c>
      <c r="Q220" s="11" t="s">
        <v>8323</v>
      </c>
      <c r="R220" t="s">
        <v>8326</v>
      </c>
      <c r="S220" s="17">
        <v>41922.535185185188</v>
      </c>
      <c r="T220" s="17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e">
        <v>#DIV/0!</v>
      </c>
      <c r="Q221" s="11" t="s">
        <v>8323</v>
      </c>
      <c r="R221" t="s">
        <v>8326</v>
      </c>
      <c r="S221" s="17">
        <v>42037.986284722225</v>
      </c>
      <c r="T221" s="17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e">
        <v>#DIV/0!</v>
      </c>
      <c r="Q222" s="11" t="s">
        <v>8323</v>
      </c>
      <c r="R222" t="s">
        <v>8326</v>
      </c>
      <c r="S222" s="17">
        <v>42515.078217592592</v>
      </c>
      <c r="T222" s="17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e">
        <v>#DIV/0!</v>
      </c>
      <c r="Q223" s="11" t="s">
        <v>8323</v>
      </c>
      <c r="R223" t="s">
        <v>8326</v>
      </c>
      <c r="S223" s="17">
        <v>42103.024398148147</v>
      </c>
      <c r="T223" s="17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e">
        <v>#DIV/0!</v>
      </c>
      <c r="Q224" s="11" t="s">
        <v>8323</v>
      </c>
      <c r="R224" t="s">
        <v>8326</v>
      </c>
      <c r="S224" s="17">
        <v>42325.920717592591</v>
      </c>
      <c r="T224" s="17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e">
        <v>#DIV/0!</v>
      </c>
      <c r="Q225" s="11" t="s">
        <v>8323</v>
      </c>
      <c r="R225" t="s">
        <v>8326</v>
      </c>
      <c r="S225" s="17">
        <v>41793.710231481484</v>
      </c>
      <c r="T225" s="17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1" t="s">
        <v>8323</v>
      </c>
      <c r="R226" t="s">
        <v>8326</v>
      </c>
      <c r="S226" s="17">
        <v>41793.814259259263</v>
      </c>
      <c r="T226" s="17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e">
        <v>#DIV/0!</v>
      </c>
      <c r="Q227" s="11" t="s">
        <v>8323</v>
      </c>
      <c r="R227" t="s">
        <v>8326</v>
      </c>
      <c r="S227" s="17">
        <v>42253.633159722223</v>
      </c>
      <c r="T227" s="17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e">
        <v>#DIV/0!</v>
      </c>
      <c r="Q228" s="11" t="s">
        <v>8323</v>
      </c>
      <c r="R228" t="s">
        <v>8326</v>
      </c>
      <c r="S228" s="17">
        <v>41867.652280092596</v>
      </c>
      <c r="T228" s="17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1" t="s">
        <v>8323</v>
      </c>
      <c r="R229" t="s">
        <v>8326</v>
      </c>
      <c r="S229" s="17">
        <v>42186.01116898148</v>
      </c>
      <c r="T229" s="17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e">
        <v>#DIV/0!</v>
      </c>
      <c r="Q230" s="11" t="s">
        <v>8323</v>
      </c>
      <c r="R230" t="s">
        <v>8326</v>
      </c>
      <c r="S230" s="17">
        <v>42228.151701388888</v>
      </c>
      <c r="T230" s="17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e">
        <v>#DIV/0!</v>
      </c>
      <c r="Q231" s="11" t="s">
        <v>8323</v>
      </c>
      <c r="R231" t="s">
        <v>8326</v>
      </c>
      <c r="S231" s="17">
        <v>42675.262962962966</v>
      </c>
      <c r="T231" s="17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e">
        <v>#DIV/0!</v>
      </c>
      <c r="Q232" s="11" t="s">
        <v>8323</v>
      </c>
      <c r="R232" t="s">
        <v>8326</v>
      </c>
      <c r="S232" s="17">
        <v>42111.904097222221</v>
      </c>
      <c r="T232" s="17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e">
        <v>#DIV/0!</v>
      </c>
      <c r="Q233" s="11" t="s">
        <v>8323</v>
      </c>
      <c r="R233" t="s">
        <v>8326</v>
      </c>
      <c r="S233" s="17">
        <v>42213.662905092591</v>
      </c>
      <c r="T233" s="17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e">
        <v>#DIV/0!</v>
      </c>
      <c r="Q234" s="11" t="s">
        <v>8323</v>
      </c>
      <c r="R234" t="s">
        <v>8326</v>
      </c>
      <c r="S234" s="17">
        <v>42550.048449074078</v>
      </c>
      <c r="T234" s="17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1" t="s">
        <v>8323</v>
      </c>
      <c r="R235" t="s">
        <v>8326</v>
      </c>
      <c r="S235" s="17">
        <v>42457.932025462964</v>
      </c>
      <c r="T235" s="17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e">
        <v>#DIV/0!</v>
      </c>
      <c r="Q236" s="11" t="s">
        <v>8323</v>
      </c>
      <c r="R236" t="s">
        <v>8326</v>
      </c>
      <c r="S236" s="17">
        <v>42534.866875</v>
      </c>
      <c r="T236" s="17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e">
        <v>#DIV/0!</v>
      </c>
      <c r="Q237" s="11" t="s">
        <v>8323</v>
      </c>
      <c r="R237" t="s">
        <v>8326</v>
      </c>
      <c r="S237" s="17">
        <v>42286.749780092592</v>
      </c>
      <c r="T237" s="17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e">
        <v>#DIV/0!</v>
      </c>
      <c r="Q238" s="11" t="s">
        <v>8323</v>
      </c>
      <c r="R238" t="s">
        <v>8326</v>
      </c>
      <c r="S238" s="17">
        <v>42419.246168981481</v>
      </c>
      <c r="T238" s="17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e">
        <v>#DIV/0!</v>
      </c>
      <c r="Q239" s="11" t="s">
        <v>8323</v>
      </c>
      <c r="R239" t="s">
        <v>8326</v>
      </c>
      <c r="S239" s="17">
        <v>42408.999571759254</v>
      </c>
      <c r="T239" s="17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e">
        <v>#DIV/0!</v>
      </c>
      <c r="Q240" s="11" t="s">
        <v>8323</v>
      </c>
      <c r="R240" t="s">
        <v>8326</v>
      </c>
      <c r="S240" s="17">
        <v>42282.655543981484</v>
      </c>
      <c r="T240" s="17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1" t="s">
        <v>8323</v>
      </c>
      <c r="R241" t="s">
        <v>8326</v>
      </c>
      <c r="S241" s="17">
        <v>42322.025115740747</v>
      </c>
      <c r="T241" s="17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e">
        <v>#DIV/0!</v>
      </c>
      <c r="Q242" s="11" t="s">
        <v>8323</v>
      </c>
      <c r="R242" t="s">
        <v>8326</v>
      </c>
      <c r="S242" s="17">
        <v>41941.585231481484</v>
      </c>
      <c r="T242" s="17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1" t="s">
        <v>8323</v>
      </c>
      <c r="R243" t="s">
        <v>8326</v>
      </c>
      <c r="S243" s="17">
        <v>41761.810150462967</v>
      </c>
      <c r="T243" s="17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1" t="s">
        <v>8323</v>
      </c>
      <c r="R244" t="s">
        <v>8326</v>
      </c>
      <c r="S244" s="17">
        <v>42613.841261574074</v>
      </c>
      <c r="T244" s="17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e">
        <v>#DIV/0!</v>
      </c>
      <c r="Q245" s="11" t="s">
        <v>8323</v>
      </c>
      <c r="R245" t="s">
        <v>8326</v>
      </c>
      <c r="S245" s="17">
        <v>42421.141469907408</v>
      </c>
      <c r="T245" s="17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e">
        <v>#DIV/0!</v>
      </c>
      <c r="Q246" s="11" t="s">
        <v>8323</v>
      </c>
      <c r="R246" t="s">
        <v>8326</v>
      </c>
      <c r="S246" s="17">
        <v>41905.795706018522</v>
      </c>
      <c r="T246" s="17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e">
        <v>#DIV/0!</v>
      </c>
      <c r="Q247" s="11" t="s">
        <v>8323</v>
      </c>
      <c r="R247" t="s">
        <v>8326</v>
      </c>
      <c r="S247" s="17">
        <v>42511.698101851856</v>
      </c>
      <c r="T247" s="17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e">
        <v>#DIV/0!</v>
      </c>
      <c r="Q248" s="11" t="s">
        <v>8323</v>
      </c>
      <c r="R248" t="s">
        <v>8326</v>
      </c>
      <c r="S248" s="17">
        <v>42538.742893518516</v>
      </c>
      <c r="T248" s="17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e">
        <v>#DIV/0!</v>
      </c>
      <c r="Q249" s="11" t="s">
        <v>8323</v>
      </c>
      <c r="R249" t="s">
        <v>8326</v>
      </c>
      <c r="S249" s="17">
        <v>42495.722187499996</v>
      </c>
      <c r="T249" s="17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e">
        <v>#DIV/0!</v>
      </c>
      <c r="Q250" s="11" t="s">
        <v>8323</v>
      </c>
      <c r="R250" t="s">
        <v>8326</v>
      </c>
      <c r="S250" s="17">
        <v>41927.124884259261</v>
      </c>
      <c r="T250" s="17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e">
        <v>#DIV/0!</v>
      </c>
      <c r="Q251" s="11" t="s">
        <v>8323</v>
      </c>
      <c r="R251" t="s">
        <v>8326</v>
      </c>
      <c r="S251" s="17">
        <v>42730.903726851851</v>
      </c>
      <c r="T251" s="17">
        <v>42760.903726851851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4B3DF-85BF-864A-B31F-D2C2097833A2}">
  <dimension ref="A1:C14"/>
  <sheetViews>
    <sheetView workbookViewId="0">
      <selection activeCell="F13" sqref="F13"/>
    </sheetView>
  </sheetViews>
  <sheetFormatPr baseColWidth="10" defaultRowHeight="15" x14ac:dyDescent="0.2"/>
  <cols>
    <col min="1" max="1" width="22.1640625" customWidth="1"/>
    <col min="2" max="2" width="11.33203125" bestFit="1" customWidth="1"/>
    <col min="3" max="3" width="12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33">
        <f>AVERAGE('Successful U.S. Kickstarters'!D:D)</f>
        <v>5048.8786407766993</v>
      </c>
      <c r="C2" s="33">
        <f>AVERAGE('Failed U.S. Kickstarters'!D:D)</f>
        <v>10554.212</v>
      </c>
    </row>
    <row r="3" spans="1:3" x14ac:dyDescent="0.2">
      <c r="A3" t="s">
        <v>8387</v>
      </c>
      <c r="B3" s="33">
        <f>MEDIAN('Successful U.S. Kickstarters'!D:D)</f>
        <v>3000</v>
      </c>
      <c r="C3" s="33">
        <f>MEDIAN('Failed U.S. Kickstarters'!D:D)</f>
        <v>5000</v>
      </c>
    </row>
    <row r="4" spans="1:3" x14ac:dyDescent="0.2">
      <c r="A4" t="s">
        <v>8391</v>
      </c>
      <c r="B4" s="33">
        <f>_xlfn.STDEV.P('Successful U.S. Kickstarters'!D:D)</f>
        <v>7748.7537726373303</v>
      </c>
      <c r="C4" s="33">
        <f>_xlfn.STDEV.P('Failed U.S. Kickstarters'!D:D)</f>
        <v>21967.731061515115</v>
      </c>
    </row>
    <row r="5" spans="1:3" x14ac:dyDescent="0.2">
      <c r="A5" t="s">
        <v>8390</v>
      </c>
      <c r="B5" s="33">
        <f>_xlfn.QUARTILE.EXC('Successful U.S. Kickstarters'!D:D, 3)</f>
        <v>5000</v>
      </c>
      <c r="C5" s="33">
        <f>_xlfn.QUARTILE.EXC('Failed U.S. Kickstarters'!D:D, 3)</f>
        <v>10000</v>
      </c>
    </row>
    <row r="6" spans="1:3" x14ac:dyDescent="0.2">
      <c r="A6" t="s">
        <v>8392</v>
      </c>
      <c r="B6" s="33">
        <f>_xlfn.QUARTILE.EXC('Successful U.S. Kickstarters'!D:D, 1)</f>
        <v>1500</v>
      </c>
      <c r="C6" s="33">
        <f>_xlfn.QUARTILE.EXC('Failed U.S. Kickstarters'!D:D, 1)</f>
        <v>2000</v>
      </c>
    </row>
    <row r="7" spans="1:3" x14ac:dyDescent="0.2">
      <c r="A7" t="s">
        <v>8393</v>
      </c>
      <c r="B7" s="33">
        <f>B5-B6</f>
        <v>3500</v>
      </c>
      <c r="C7" s="33">
        <f>C5-C6</f>
        <v>8000</v>
      </c>
    </row>
    <row r="8" spans="1:3" x14ac:dyDescent="0.2">
      <c r="B8" s="33"/>
      <c r="C8" s="33"/>
    </row>
    <row r="9" spans="1:3" x14ac:dyDescent="0.2">
      <c r="A9" t="s">
        <v>8388</v>
      </c>
      <c r="B9" s="33">
        <f>AVERAGE('Successful U.S. Kickstarters'!E:E)</f>
        <v>5601.5458009708727</v>
      </c>
      <c r="C9" s="33">
        <f>AVERAGE('Failed U.S. Kickstarters'!E:E)</f>
        <v>558.65484000000004</v>
      </c>
    </row>
    <row r="10" spans="1:3" x14ac:dyDescent="0.2">
      <c r="A10" t="s">
        <v>8389</v>
      </c>
      <c r="B10" s="33">
        <f>MEDIAN('Successful U.S. Kickstarters'!E:E)</f>
        <v>3167.5</v>
      </c>
      <c r="C10" s="33">
        <f>MEDIAN('Failed U.S. Kickstarters'!E:E)</f>
        <v>103</v>
      </c>
    </row>
    <row r="11" spans="1:3" x14ac:dyDescent="0.2">
      <c r="A11" t="s">
        <v>8391</v>
      </c>
      <c r="B11" s="33">
        <f>_xlfn.STDEV.P('Successful U.S. Kickstarters'!E:E)</f>
        <v>8334.5731699164608</v>
      </c>
      <c r="C11" s="33">
        <f>_xlfn.STDEV.P('Failed U.S. Kickstarters'!E:E)</f>
        <v>1330.5230280400915</v>
      </c>
    </row>
    <row r="12" spans="1:3" x14ac:dyDescent="0.2">
      <c r="A12" t="s">
        <v>8390</v>
      </c>
      <c r="B12" s="33">
        <f>_xlfn.QUARTILE.EXC('Successful U.S. Kickstarters'!E:E, 3)</f>
        <v>5699</v>
      </c>
      <c r="C12" s="33">
        <f>_xlfn.QUARTILE.EXC('Failed U.S. Kickstarters'!E:E, 3)</f>
        <v>501</v>
      </c>
    </row>
    <row r="13" spans="1:3" x14ac:dyDescent="0.2">
      <c r="A13" t="s">
        <v>8392</v>
      </c>
      <c r="B13" s="33">
        <f>_xlfn.QUARTILE.EXC('Successful U.S. Kickstarters'!E:E, 1)</f>
        <v>1716.5074999999999</v>
      </c>
      <c r="C13" s="33">
        <f>_xlfn.QUARTILE.EXC('Failed U.S. Kickstarters'!E:E, 1)</f>
        <v>9.25</v>
      </c>
    </row>
    <row r="14" spans="1:3" x14ac:dyDescent="0.2">
      <c r="A14" t="s">
        <v>8393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B73F-7272-3B4D-AA52-5987DEE0844C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Edinburgh Research</vt:lpstr>
      <vt:lpstr>Outcomes Based on Launch Date</vt:lpstr>
      <vt:lpstr>Kickstarter</vt:lpstr>
      <vt:lpstr>Successful U.S. Kickstarters</vt:lpstr>
      <vt:lpstr>Failed U.S. Kickstarters</vt:lpstr>
      <vt:lpstr>Descriptive Statistics</vt:lpstr>
      <vt:lpstr>Subcategory Statistics</vt:lpstr>
      <vt:lpstr>Goal and Pledged Box Plot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2020-06-06T17:00:55Z</dcterms:modified>
</cp:coreProperties>
</file>