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huhu\MaubienPhancongThanhToan\"/>
    </mc:Choice>
  </mc:AlternateContent>
  <bookViews>
    <workbookView xWindow="0" yWindow="0" windowWidth="21600" windowHeight="963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3" l="1"/>
  <c r="G10" i="3"/>
  <c r="C17" i="3"/>
  <c r="H16" i="1" l="1"/>
  <c r="C20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6" i="1"/>
  <c r="G16" i="1" s="1"/>
  <c r="A16" i="1"/>
  <c r="I16" i="1" l="1"/>
</calcChain>
</file>

<file path=xl/sharedStrings.xml><?xml version="1.0" encoding="utf-8"?>
<sst xmlns="http://schemas.openxmlformats.org/spreadsheetml/2006/main" count="19" uniqueCount="17">
  <si>
    <t>Giờ chuẩn 1 kỳ</t>
  </si>
  <si>
    <t>Số tuần</t>
  </si>
  <si>
    <t>số ngày làm việc</t>
  </si>
  <si>
    <t>Ngày bắt đầu</t>
  </si>
  <si>
    <t>Ngày kết thúc</t>
  </si>
  <si>
    <t>Số giờ chuẩn là</t>
  </si>
  <si>
    <t>Tổng số ngày nghỉ</t>
  </si>
  <si>
    <t>Số tuần làm việc</t>
  </si>
  <si>
    <t>Ngày nghỉ</t>
  </si>
  <si>
    <t>Thời gian của học kỳ</t>
  </si>
  <si>
    <t>Số ngày làm việc
 (Gồm cả CN thứ 7)</t>
  </si>
  <si>
    <t>tg hoc ky</t>
  </si>
  <si>
    <t>CV</t>
  </si>
  <si>
    <t>VL</t>
  </si>
  <si>
    <t>Giang Vien</t>
  </si>
  <si>
    <t>NCSTT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</si>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</sst>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/>
    <xf numFmtId="14" fontId="0" fillId="0" borderId="6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/>
    <xf numFmtId="14" fontId="0" fillId="2" borderId="0" xfId="0" applyNumberFormat="1" applyFill="1"/>
    <xf numFmtId="14" fontId="1" fillId="3" borderId="0" xfId="0" applyNumberFormat="1" applyFont="1" applyFill="1"/>
    <xf numFmtId="14" fontId="0" fillId="3" borderId="0" xfId="0" applyNumberFormat="1" applyFill="1"/>
    <xf numFmtId="14" fontId="0" fillId="4" borderId="0" xfId="0" applyNumberFormat="1" applyFill="1"/>
    <xf numFmtId="14" fontId="0" fillId="7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10" borderId="0" xfId="0" applyNumberFormat="1" applyFill="1"/>
    <xf numFmtId="14" fontId="0" fillId="11" borderId="0" xfId="0" applyNumberFormat="1" applyFill="1"/>
    <xf numFmtId="0" fontId="0" fillId="11" borderId="0" xfId="0" applyFill="1"/>
    <xf numFmtId="0" fontId="0" fillId="12" borderId="0" xfId="0" applyFill="1"/>
    <xf numFmtId="14" fontId="0" fillId="12" borderId="0" xfId="0" applyNumberFormat="1" applyFill="1"/>
    <xf numFmtId="0" fontId="0" fillId="13" borderId="0" xfId="0" applyFill="1"/>
    <xf numFmtId="14" fontId="0" fillId="13" borderId="0" xfId="0" applyNumberFormat="1" applyFill="1"/>
    <xf numFmtId="0" fontId="0" fillId="14" borderId="0" xfId="0" applyFill="1"/>
    <xf numFmtId="14" fontId="0" fillId="14" borderId="0" xfId="0" applyNumberFormat="1" applyFill="1"/>
    <xf numFmtId="0" fontId="2" fillId="15" borderId="0" xfId="0" applyFon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29"/>
  <sheetViews>
    <sheetView topLeftCell="A13" workbookViewId="0">
      <selection activeCell="C27" sqref="C27"/>
    </sheetView>
  </sheetViews>
  <sheetFormatPr defaultRowHeight="15" x14ac:dyDescent="0.25"/>
  <cols>
    <col min="1" max="1" width="18.7109375" customWidth="1"/>
    <col min="2" max="2" width="20.5703125" customWidth="1"/>
    <col min="3" max="3" width="17.85546875" customWidth="1"/>
    <col min="4" max="4" width="16.140625" customWidth="1"/>
    <col min="5" max="5" width="14.5703125" customWidth="1"/>
    <col min="6" max="6" width="19.140625" customWidth="1"/>
    <col min="7" max="7" width="18.28515625" customWidth="1"/>
    <col min="8" max="8" width="21.42578125" customWidth="1"/>
    <col min="9" max="9" width="16.42578125" customWidth="1"/>
  </cols>
  <sheetData>
    <row r="14" spans="1:9" x14ac:dyDescent="0.25">
      <c r="D14" s="31" t="s">
        <v>8</v>
      </c>
      <c r="E14" s="31"/>
    </row>
    <row r="15" spans="1:9" s="4" customFormat="1" ht="39.75" customHeight="1" x14ac:dyDescent="0.25">
      <c r="A15" s="8" t="s">
        <v>0</v>
      </c>
      <c r="B15" s="9" t="s">
        <v>1</v>
      </c>
      <c r="C15" s="10" t="s">
        <v>2</v>
      </c>
      <c r="D15" s="4" t="s">
        <v>3</v>
      </c>
      <c r="E15" s="4" t="s">
        <v>4</v>
      </c>
      <c r="F15" s="7" t="s">
        <v>10</v>
      </c>
      <c r="G15" s="4" t="s">
        <v>6</v>
      </c>
      <c r="H15" s="4" t="s">
        <v>7</v>
      </c>
      <c r="I15" s="4" t="s">
        <v>5</v>
      </c>
    </row>
    <row r="16" spans="1:9" s="2" customFormat="1" x14ac:dyDescent="0.25">
      <c r="A16" s="11">
        <f>586/2</f>
        <v>293</v>
      </c>
      <c r="B16" s="12">
        <v>44</v>
      </c>
      <c r="C16" s="13">
        <v>220</v>
      </c>
      <c r="D16" s="6">
        <v>44471</v>
      </c>
      <c r="E16" s="6">
        <v>44602</v>
      </c>
      <c r="F16" s="5">
        <f>E16-D16 +1</f>
        <v>132</v>
      </c>
      <c r="G16" s="34">
        <f>SUM(F16:F17)</f>
        <v>146</v>
      </c>
      <c r="H16" s="34">
        <f>(C20-G16)/7</f>
        <v>23.142857142857142</v>
      </c>
      <c r="I16" s="34">
        <f>A16*H16/B16</f>
        <v>154.1103896103896</v>
      </c>
    </row>
    <row r="17" spans="1:9" s="3" customFormat="1" x14ac:dyDescent="0.25">
      <c r="A17" s="14"/>
      <c r="B17" s="15"/>
      <c r="C17" s="16"/>
      <c r="D17" s="6">
        <v>44441</v>
      </c>
      <c r="E17" s="6">
        <v>44454</v>
      </c>
      <c r="F17" s="5">
        <f t="shared" ref="F17:F29" si="0">E17-D17 +1</f>
        <v>14</v>
      </c>
      <c r="G17" s="34"/>
      <c r="H17" s="34"/>
      <c r="I17" s="34"/>
    </row>
    <row r="18" spans="1:9" s="3" customFormat="1" x14ac:dyDescent="0.25">
      <c r="A18" s="32" t="s">
        <v>9</v>
      </c>
      <c r="B18" s="33"/>
      <c r="C18" s="16"/>
      <c r="D18"/>
      <c r="E18"/>
      <c r="F18" s="4">
        <f t="shared" si="0"/>
        <v>1</v>
      </c>
      <c r="G18" s="5"/>
      <c r="H18" s="5"/>
      <c r="I18" s="5"/>
    </row>
    <row r="19" spans="1:9" x14ac:dyDescent="0.25">
      <c r="A19" s="11" t="s">
        <v>3</v>
      </c>
      <c r="B19" s="12" t="s">
        <v>4</v>
      </c>
      <c r="C19" s="17"/>
      <c r="F19" s="4">
        <f t="shared" si="0"/>
        <v>1</v>
      </c>
    </row>
    <row r="20" spans="1:9" x14ac:dyDescent="0.25">
      <c r="A20" s="18">
        <v>44410</v>
      </c>
      <c r="B20" s="19">
        <v>44717</v>
      </c>
      <c r="C20" s="20">
        <f>B20-A20 + 1</f>
        <v>308</v>
      </c>
      <c r="F20" s="4">
        <f t="shared" si="0"/>
        <v>1</v>
      </c>
    </row>
    <row r="21" spans="1:9" x14ac:dyDescent="0.25">
      <c r="D21" s="1"/>
      <c r="F21" s="4">
        <f t="shared" si="0"/>
        <v>1</v>
      </c>
    </row>
    <row r="22" spans="1:9" x14ac:dyDescent="0.25">
      <c r="F22" s="4">
        <f t="shared" si="0"/>
        <v>1</v>
      </c>
    </row>
    <row r="23" spans="1:9" x14ac:dyDescent="0.25">
      <c r="F23" s="4">
        <f t="shared" si="0"/>
        <v>1</v>
      </c>
    </row>
    <row r="24" spans="1:9" x14ac:dyDescent="0.25">
      <c r="F24" s="4">
        <f t="shared" si="0"/>
        <v>1</v>
      </c>
    </row>
    <row r="25" spans="1:9" x14ac:dyDescent="0.25">
      <c r="F25" s="4">
        <f t="shared" si="0"/>
        <v>1</v>
      </c>
    </row>
    <row r="26" spans="1:9" x14ac:dyDescent="0.25">
      <c r="F26" s="4">
        <f t="shared" si="0"/>
        <v>1</v>
      </c>
    </row>
    <row r="27" spans="1:9" x14ac:dyDescent="0.25">
      <c r="F27" s="4">
        <f t="shared" si="0"/>
        <v>1</v>
      </c>
    </row>
    <row r="28" spans="1:9" x14ac:dyDescent="0.25">
      <c r="F28" s="4">
        <f t="shared" si="0"/>
        <v>1</v>
      </c>
    </row>
    <row r="29" spans="1:9" x14ac:dyDescent="0.25">
      <c r="F29" s="4">
        <f t="shared" si="0"/>
        <v>1</v>
      </c>
    </row>
  </sheetData>
  <mergeCells count="5">
    <mergeCell ref="D14:E14"/>
    <mergeCell ref="A18:B18"/>
    <mergeCell ref="G16:G17"/>
    <mergeCell ref="H16:H17"/>
    <mergeCell ref="I16:I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Q48"/>
  <sheetViews>
    <sheetView topLeftCell="A13" workbookViewId="0">
      <selection activeCell="H34" sqref="H34"/>
    </sheetView>
  </sheetViews>
  <sheetFormatPr defaultRowHeight="15" x14ac:dyDescent="0.25"/>
  <cols>
    <col min="6" max="6" width="12.7109375" customWidth="1"/>
    <col min="7" max="7" width="12.7109375" style="26" customWidth="1"/>
    <col min="14" max="14" width="9.140625" style="26"/>
  </cols>
  <sheetData>
    <row r="4" spans="5:17" x14ac:dyDescent="0.25">
      <c r="F4" t="s">
        <v>11</v>
      </c>
      <c r="G4" s="25">
        <v>44448</v>
      </c>
      <c r="N4" s="25">
        <v>44572</v>
      </c>
    </row>
    <row r="5" spans="5:17" x14ac:dyDescent="0.25">
      <c r="I5" s="1">
        <v>44489</v>
      </c>
    </row>
    <row r="6" spans="5:17" x14ac:dyDescent="0.25">
      <c r="E6">
        <v>30</v>
      </c>
      <c r="F6" s="21">
        <v>44434</v>
      </c>
      <c r="G6" s="25"/>
      <c r="Q6" s="21">
        <v>45895</v>
      </c>
    </row>
    <row r="7" spans="5:17" x14ac:dyDescent="0.25">
      <c r="E7">
        <v>20</v>
      </c>
      <c r="H7" s="22">
        <v>44474</v>
      </c>
      <c r="J7" s="23">
        <v>44530</v>
      </c>
    </row>
    <row r="8" spans="5:17" x14ac:dyDescent="0.25">
      <c r="E8">
        <v>15</v>
      </c>
      <c r="I8" s="24">
        <v>44510</v>
      </c>
      <c r="K8" s="24">
        <v>44545</v>
      </c>
    </row>
    <row r="12" spans="5:17" x14ac:dyDescent="0.25">
      <c r="I12">
        <v>15</v>
      </c>
      <c r="J12" s="24">
        <v>44510</v>
      </c>
      <c r="K12" s="24">
        <v>44545</v>
      </c>
    </row>
    <row r="13" spans="5:17" x14ac:dyDescent="0.25">
      <c r="I13">
        <v>20</v>
      </c>
      <c r="J13" s="22">
        <v>44474</v>
      </c>
      <c r="K13" s="22">
        <v>44509</v>
      </c>
    </row>
    <row r="17" spans="6:14" x14ac:dyDescent="0.25">
      <c r="J17">
        <v>30</v>
      </c>
      <c r="K17" s="21">
        <v>44448</v>
      </c>
      <c r="L17" s="21">
        <v>44473</v>
      </c>
    </row>
    <row r="18" spans="6:14" x14ac:dyDescent="0.25">
      <c r="J18">
        <v>20</v>
      </c>
      <c r="K18" s="22">
        <v>44474</v>
      </c>
      <c r="L18" s="22">
        <v>44509</v>
      </c>
    </row>
    <row r="19" spans="6:14" x14ac:dyDescent="0.25">
      <c r="J19">
        <v>15</v>
      </c>
      <c r="K19" s="24">
        <v>44510</v>
      </c>
      <c r="L19" s="24">
        <v>44529</v>
      </c>
    </row>
    <row r="20" spans="6:14" x14ac:dyDescent="0.25">
      <c r="J20">
        <v>15</v>
      </c>
      <c r="K20" s="24">
        <v>44530</v>
      </c>
      <c r="L20" s="24">
        <v>44545</v>
      </c>
    </row>
    <row r="21" spans="6:14" x14ac:dyDescent="0.25">
      <c r="J21">
        <v>30</v>
      </c>
      <c r="K21" s="21">
        <v>44546</v>
      </c>
      <c r="L21" s="21">
        <v>44572</v>
      </c>
    </row>
    <row r="23" spans="6:14" s="30" customFormat="1" x14ac:dyDescent="0.25"/>
    <row r="24" spans="6:14" x14ac:dyDescent="0.25">
      <c r="F24" s="26"/>
      <c r="H24" s="26"/>
      <c r="I24" s="26"/>
      <c r="K24" s="26"/>
      <c r="L24" s="26"/>
    </row>
    <row r="25" spans="6:14" s="30" customFormat="1" x14ac:dyDescent="0.25"/>
    <row r="26" spans="6:14" x14ac:dyDescent="0.25">
      <c r="G26" s="29"/>
      <c r="I26" s="27"/>
      <c r="J26" s="27"/>
      <c r="K26" s="27"/>
      <c r="L26" s="28"/>
      <c r="M26" s="28"/>
      <c r="N26" s="30"/>
    </row>
    <row r="27" spans="6:14" s="30" customFormat="1" x14ac:dyDescent="0.25"/>
    <row r="28" spans="6:14" s="30" customFormat="1" x14ac:dyDescent="0.25">
      <c r="G28" s="29"/>
      <c r="I28" s="27"/>
      <c r="K28" s="27"/>
      <c r="L28" s="28"/>
    </row>
    <row r="29" spans="6:14" s="30" customFormat="1" x14ac:dyDescent="0.25"/>
    <row r="30" spans="6:14" s="30" customFormat="1" x14ac:dyDescent="0.25"/>
    <row r="31" spans="6:14" s="30" customFormat="1" x14ac:dyDescent="0.25"/>
    <row r="32" spans="6:14" s="30" customFormat="1" x14ac:dyDescent="0.25"/>
    <row r="33" s="30" customFormat="1" x14ac:dyDescent="0.25"/>
    <row r="34" s="30" customFormat="1" x14ac:dyDescent="0.25"/>
    <row r="35" s="30" customFormat="1" x14ac:dyDescent="0.25"/>
    <row r="36" s="30" customFormat="1" x14ac:dyDescent="0.25"/>
    <row r="37" s="30" customFormat="1" x14ac:dyDescent="0.25"/>
    <row r="38" s="30" customFormat="1" x14ac:dyDescent="0.25"/>
    <row r="39" s="30" customFormat="1" x14ac:dyDescent="0.25"/>
    <row r="40" s="30" customFormat="1" x14ac:dyDescent="0.25"/>
    <row r="41" s="30" customFormat="1" x14ac:dyDescent="0.25"/>
    <row r="42" s="30" customFormat="1" x14ac:dyDescent="0.25"/>
    <row r="43" s="30" customFormat="1" x14ac:dyDescent="0.25"/>
    <row r="44" s="30" customFormat="1" x14ac:dyDescent="0.25"/>
    <row r="45" s="30" customFormat="1" x14ac:dyDescent="0.25"/>
    <row r="46" s="30" customFormat="1" x14ac:dyDescent="0.25"/>
    <row r="47" s="30" customFormat="1" x14ac:dyDescent="0.25"/>
    <row r="48" s="30" customForma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T23"/>
  <sheetViews>
    <sheetView tabSelected="1" zoomScale="85" zoomScaleNormal="85" workbookViewId="0">
      <selection activeCell="F23" sqref="F23"/>
    </sheetView>
  </sheetViews>
  <sheetFormatPr defaultRowHeight="15" x14ac:dyDescent="0.25"/>
  <sheetData>
    <row r="6" spans="1:20" x14ac:dyDescent="0.25">
      <c r="E6" s="21">
        <v>44445</v>
      </c>
      <c r="P6" s="21">
        <v>44567</v>
      </c>
    </row>
    <row r="8" spans="1:20" x14ac:dyDescent="0.25">
      <c r="A8" t="s">
        <v>12</v>
      </c>
      <c r="D8" s="39">
        <v>44434</v>
      </c>
      <c r="E8" s="41">
        <v>44445</v>
      </c>
      <c r="F8" s="38"/>
      <c r="G8" s="38"/>
      <c r="H8" s="35">
        <v>44474</v>
      </c>
      <c r="I8" s="45"/>
      <c r="J8" s="35">
        <v>44505</v>
      </c>
      <c r="K8" s="40"/>
      <c r="L8" s="40"/>
      <c r="M8" s="40"/>
      <c r="N8" s="40"/>
      <c r="O8" s="40"/>
      <c r="P8" s="40"/>
      <c r="Q8" s="40"/>
      <c r="R8" s="40"/>
      <c r="S8" s="41">
        <v>45895</v>
      </c>
    </row>
    <row r="10" spans="1:20" x14ac:dyDescent="0.25">
      <c r="A10" t="s">
        <v>13</v>
      </c>
      <c r="C10" s="36">
        <v>43344</v>
      </c>
      <c r="D10" s="36"/>
      <c r="E10" s="37" t="s">
        <v>14</v>
      </c>
      <c r="F10" s="37"/>
      <c r="G10" s="37">
        <f>(C17*70)/(89)</f>
        <v>186.45454545454544</v>
      </c>
      <c r="H10" s="37"/>
      <c r="I10" s="37"/>
      <c r="J10" s="37"/>
      <c r="K10" s="36">
        <v>44542</v>
      </c>
      <c r="L10" s="42" t="s">
        <v>15</v>
      </c>
      <c r="M10" s="42"/>
      <c r="N10" s="43">
        <v>44557</v>
      </c>
      <c r="O10" s="44"/>
      <c r="P10" s="44" t="s">
        <v>16</v>
      </c>
      <c r="Q10" s="44"/>
      <c r="R10" s="44"/>
      <c r="S10" s="44"/>
      <c r="T10" s="44"/>
    </row>
    <row r="17" spans="3:6" x14ac:dyDescent="0.25">
      <c r="C17">
        <f>586*89/(44*5)</f>
        <v>237.06363636363636</v>
      </c>
    </row>
    <row r="23" spans="3:6" x14ac:dyDescent="0.25">
      <c r="F23">
        <f>150*40/100</f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2022-01-02T09:31:19Z</dcterms:created>
  <dcterms:modified xsi:type="dcterms:W3CDTF">2022-01-06T03:41:03Z</dcterms:modified>
</cp:coreProperties>
</file>