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3"/>
  </bookViews>
  <sheets>
    <sheet name="Моменты в упоре" sheetId="1" r:id="rId1"/>
    <sheet name="Моменты в движении 0,01" sheetId="2" r:id="rId2"/>
    <sheet name="Моменты в движении 0,03" sheetId="4" r:id="rId3"/>
    <sheet name="Моменты в движении" sheetId="3" r:id="rId4"/>
  </sheets>
  <calcPr calcId="144525"/>
</workbook>
</file>

<file path=xl/calcChain.xml><?xml version="1.0" encoding="utf-8"?>
<calcChain xmlns="http://schemas.openxmlformats.org/spreadsheetml/2006/main">
  <c r="F78" i="3" l="1"/>
  <c r="F79" i="3"/>
  <c r="F80" i="3"/>
  <c r="F81" i="3"/>
  <c r="F82" i="3"/>
  <c r="F85" i="3"/>
  <c r="F86" i="3"/>
  <c r="F87" i="3"/>
  <c r="F88" i="3"/>
  <c r="E88" i="3"/>
  <c r="C88" i="3"/>
  <c r="B88" i="3"/>
  <c r="E87" i="3"/>
  <c r="C87" i="3"/>
  <c r="B87" i="3"/>
  <c r="E86" i="3"/>
  <c r="C86" i="3"/>
  <c r="B86" i="3"/>
  <c r="E85" i="3"/>
  <c r="C85" i="3"/>
  <c r="B85" i="3"/>
  <c r="E84" i="3"/>
  <c r="F84" i="3" s="1"/>
  <c r="C84" i="3"/>
  <c r="B84" i="3"/>
  <c r="E83" i="3"/>
  <c r="F83" i="3" s="1"/>
  <c r="B83" i="3"/>
  <c r="C83" i="3" s="1"/>
  <c r="E82" i="3"/>
  <c r="B82" i="3"/>
  <c r="C82" i="3" s="1"/>
  <c r="E81" i="3"/>
  <c r="B81" i="3"/>
  <c r="C81" i="3" s="1"/>
  <c r="E80" i="3"/>
  <c r="B80" i="3"/>
  <c r="C80" i="3" s="1"/>
  <c r="E79" i="3"/>
  <c r="C79" i="3"/>
  <c r="B79" i="3"/>
  <c r="E78" i="3"/>
  <c r="C78" i="3"/>
  <c r="B78" i="3"/>
  <c r="F77" i="3"/>
  <c r="E77" i="3"/>
  <c r="B77" i="3"/>
  <c r="C77" i="3" s="1"/>
  <c r="E73" i="3"/>
  <c r="F73" i="3" s="1"/>
  <c r="C73" i="3"/>
  <c r="B73" i="3"/>
  <c r="E72" i="3"/>
  <c r="F72" i="3" s="1"/>
  <c r="C72" i="3"/>
  <c r="B72" i="3"/>
  <c r="E71" i="3"/>
  <c r="F71" i="3" s="1"/>
  <c r="B71" i="3"/>
  <c r="C71" i="3" s="1"/>
  <c r="E70" i="3"/>
  <c r="F70" i="3" s="1"/>
  <c r="C70" i="3"/>
  <c r="B70" i="3"/>
  <c r="F69" i="3"/>
  <c r="E69" i="3"/>
  <c r="B69" i="3"/>
  <c r="C69" i="3" s="1"/>
  <c r="E68" i="3"/>
  <c r="F68" i="3" s="1"/>
  <c r="B68" i="3"/>
  <c r="C68" i="3" s="1"/>
  <c r="E67" i="3"/>
  <c r="F67" i="3" s="1"/>
  <c r="C67" i="3"/>
  <c r="B67" i="3"/>
  <c r="F66" i="3"/>
  <c r="E66" i="3"/>
  <c r="B66" i="3"/>
  <c r="C66" i="3" s="1"/>
  <c r="E65" i="3"/>
  <c r="F65" i="3" s="1"/>
  <c r="B65" i="3"/>
  <c r="C65" i="3" s="1"/>
  <c r="E64" i="3"/>
  <c r="F64" i="3" s="1"/>
  <c r="B64" i="3"/>
  <c r="C64" i="3" s="1"/>
  <c r="F63" i="3"/>
  <c r="E63" i="3"/>
  <c r="B63" i="3"/>
  <c r="C63" i="3" s="1"/>
  <c r="F62" i="3"/>
  <c r="E62" i="3"/>
  <c r="B62" i="3"/>
  <c r="C62" i="3" s="1"/>
  <c r="E58" i="3"/>
  <c r="F58" i="3" s="1"/>
  <c r="B58" i="3"/>
  <c r="C58" i="3" s="1"/>
  <c r="F57" i="3"/>
  <c r="E57" i="3"/>
  <c r="C57" i="3"/>
  <c r="B57" i="3"/>
  <c r="F56" i="3"/>
  <c r="E56" i="3"/>
  <c r="C56" i="3"/>
  <c r="B56" i="3"/>
  <c r="F55" i="3"/>
  <c r="E55" i="3"/>
  <c r="C55" i="3"/>
  <c r="B55" i="3"/>
  <c r="E54" i="3"/>
  <c r="F54" i="3" s="1"/>
  <c r="B54" i="3"/>
  <c r="C54" i="3" s="1"/>
  <c r="F53" i="3"/>
  <c r="E53" i="3"/>
  <c r="C53" i="3"/>
  <c r="B53" i="3"/>
  <c r="E52" i="3"/>
  <c r="F52" i="3" s="1"/>
  <c r="C52" i="3"/>
  <c r="B52" i="3"/>
  <c r="E51" i="3"/>
  <c r="F51" i="3" s="1"/>
  <c r="C51" i="3"/>
  <c r="B51" i="3"/>
  <c r="E50" i="3"/>
  <c r="F50" i="3" s="1"/>
  <c r="C50" i="3"/>
  <c r="B50" i="3"/>
  <c r="F49" i="3"/>
  <c r="E49" i="3"/>
  <c r="B49" i="3"/>
  <c r="C49" i="3" s="1"/>
  <c r="F48" i="3"/>
  <c r="E48" i="3"/>
  <c r="B48" i="3"/>
  <c r="C48" i="3" s="1"/>
  <c r="F47" i="3"/>
  <c r="E47" i="3"/>
  <c r="B47" i="3"/>
  <c r="C47" i="3" s="1"/>
  <c r="E33" i="3"/>
  <c r="F33" i="3" s="1"/>
  <c r="E34" i="3"/>
  <c r="F34" i="3" s="1"/>
  <c r="E43" i="3"/>
  <c r="F43" i="3" s="1"/>
  <c r="B43" i="3"/>
  <c r="C43" i="3" s="1"/>
  <c r="E42" i="3"/>
  <c r="F42" i="3" s="1"/>
  <c r="B42" i="3"/>
  <c r="C42" i="3" s="1"/>
  <c r="E41" i="3"/>
  <c r="F41" i="3" s="1"/>
  <c r="B41" i="3"/>
  <c r="C41" i="3" s="1"/>
  <c r="E40" i="3"/>
  <c r="F40" i="3" s="1"/>
  <c r="B40" i="3"/>
  <c r="C40" i="3" s="1"/>
  <c r="E39" i="3"/>
  <c r="F39" i="3" s="1"/>
  <c r="B39" i="3"/>
  <c r="C39" i="3" s="1"/>
  <c r="E38" i="3"/>
  <c r="F38" i="3" s="1"/>
  <c r="B38" i="3"/>
  <c r="C38" i="3" s="1"/>
  <c r="E37" i="3"/>
  <c r="F37" i="3" s="1"/>
  <c r="B37" i="3"/>
  <c r="C37" i="3" s="1"/>
  <c r="E36" i="3"/>
  <c r="F36" i="3" s="1"/>
  <c r="B36" i="3"/>
  <c r="C36" i="3" s="1"/>
  <c r="E35" i="3"/>
  <c r="F35" i="3" s="1"/>
  <c r="C35" i="3"/>
  <c r="B35" i="3"/>
  <c r="B34" i="3"/>
  <c r="C34" i="3" s="1"/>
  <c r="B33" i="3"/>
  <c r="C33" i="3" s="1"/>
  <c r="E32" i="3"/>
  <c r="F32" i="3" s="1"/>
  <c r="B32" i="3"/>
  <c r="C32" i="3" s="1"/>
  <c r="E18" i="3"/>
  <c r="E17" i="3"/>
  <c r="C28" i="3"/>
  <c r="E28" i="3"/>
  <c r="F28" i="3" s="1"/>
  <c r="B28" i="3"/>
  <c r="E27" i="3"/>
  <c r="F27" i="3" s="1"/>
  <c r="C27" i="3"/>
  <c r="B27" i="3"/>
  <c r="E26" i="3"/>
  <c r="F26" i="3" s="1"/>
  <c r="B26" i="3"/>
  <c r="C26" i="3" s="1"/>
  <c r="E25" i="3"/>
  <c r="F25" i="3" s="1"/>
  <c r="B25" i="3"/>
  <c r="C25" i="3" s="1"/>
  <c r="E24" i="3"/>
  <c r="F24" i="3" s="1"/>
  <c r="B24" i="3"/>
  <c r="C24" i="3" s="1"/>
  <c r="E23" i="3"/>
  <c r="F23" i="3" s="1"/>
  <c r="B23" i="3"/>
  <c r="C23" i="3" s="1"/>
  <c r="E22" i="3"/>
  <c r="F22" i="3" s="1"/>
  <c r="B22" i="3"/>
  <c r="C22" i="3" s="1"/>
  <c r="E21" i="3"/>
  <c r="F21" i="3" s="1"/>
  <c r="B21" i="3"/>
  <c r="C21" i="3" s="1"/>
  <c r="E20" i="3"/>
  <c r="F20" i="3" s="1"/>
  <c r="B20" i="3"/>
  <c r="C20" i="3" s="1"/>
  <c r="E19" i="3"/>
  <c r="F19" i="3" s="1"/>
  <c r="B19" i="3"/>
  <c r="C19" i="3" s="1"/>
  <c r="F18" i="3"/>
  <c r="B18" i="3"/>
  <c r="C18" i="3" s="1"/>
  <c r="F17" i="3"/>
  <c r="B17" i="3"/>
  <c r="C17" i="3" s="1"/>
  <c r="F6" i="3"/>
  <c r="F7" i="3"/>
  <c r="F8" i="3"/>
  <c r="F9" i="3"/>
  <c r="F10" i="3"/>
  <c r="F11" i="3"/>
  <c r="F12" i="3"/>
  <c r="F13" i="3"/>
  <c r="F2" i="3"/>
  <c r="E3" i="3"/>
  <c r="F3" i="3" s="1"/>
  <c r="E4" i="3"/>
  <c r="F4" i="3" s="1"/>
  <c r="E5" i="3"/>
  <c r="F5" i="3" s="1"/>
  <c r="E6" i="3"/>
  <c r="E7" i="3"/>
  <c r="E8" i="3"/>
  <c r="E9" i="3"/>
  <c r="E10" i="3"/>
  <c r="E11" i="3"/>
  <c r="E12" i="3"/>
  <c r="E13" i="3"/>
  <c r="E2" i="3"/>
  <c r="B2" i="3"/>
  <c r="C2" i="3" s="1"/>
  <c r="C4" i="3"/>
  <c r="C6" i="3"/>
  <c r="C7" i="3"/>
  <c r="C8" i="3"/>
  <c r="C11" i="3"/>
  <c r="C12" i="3"/>
  <c r="B4" i="3"/>
  <c r="B5" i="3"/>
  <c r="C5" i="3" s="1"/>
  <c r="B6" i="3"/>
  <c r="B7" i="3"/>
  <c r="B8" i="3"/>
  <c r="B9" i="3"/>
  <c r="C9" i="3" s="1"/>
  <c r="B10" i="3"/>
  <c r="C10" i="3" s="1"/>
  <c r="B11" i="3"/>
  <c r="B12" i="3"/>
  <c r="B13" i="3"/>
  <c r="C13" i="3" s="1"/>
  <c r="B3" i="3"/>
  <c r="C3" i="3" s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sharedStrings.xml><?xml version="1.0" encoding="utf-8"?>
<sst xmlns="http://schemas.openxmlformats.org/spreadsheetml/2006/main" count="75" uniqueCount="26">
  <si>
    <t>№</t>
  </si>
  <si>
    <t>Темп. двиг, град. (индикатор)</t>
  </si>
  <si>
    <t>Темп. БУРР-30, град. (индикатор)</t>
  </si>
  <si>
    <t>Примечание</t>
  </si>
  <si>
    <t>Сила1, кг</t>
  </si>
  <si>
    <t>Сила2, кг</t>
  </si>
  <si>
    <t>Сила3, кг</t>
  </si>
  <si>
    <t>Ток, А
(клещи)</t>
  </si>
  <si>
    <t>Токоограни-чение, А
(С5.03)</t>
  </si>
  <si>
    <t>Ограничение по скорости движения
(С2.35-С2.36)</t>
  </si>
  <si>
    <t>Фактическая скорость движения</t>
  </si>
  <si>
    <t>Усреднённое усилие, Н</t>
  </si>
  <si>
    <t>Через 3-4 секунды слышны щелчки внутри блока, вероятно происходит критический перегрев шунтов</t>
  </si>
  <si>
    <t>По тепловизору температура двигателя около 45,4</t>
  </si>
  <si>
    <t>Скорость перемещений
штока рейки, мм/с</t>
  </si>
  <si>
    <t>Скорость ЭД,
об/мин</t>
  </si>
  <si>
    <t>Скорость,
о.е.</t>
  </si>
  <si>
    <t>Максимальные моменты, достигаемые при разных скоростях движения</t>
  </si>
  <si>
    <t>Моментное усилие
на штоке рейки, кг</t>
  </si>
  <si>
    <t>Моментные усилия при скорости 132 мм/с</t>
  </si>
  <si>
    <t>Моментные усилия при скорости 26,4 мм/с</t>
  </si>
  <si>
    <t>Моментные усилия при скорости 44 мм/с</t>
  </si>
  <si>
    <t>Моментные усилия при скорости 110 мм/с</t>
  </si>
  <si>
    <t>Моментные усилия при скорости 88 мм/с</t>
  </si>
  <si>
    <t>Моментные усилия при скорости 66 мм/с</t>
  </si>
  <si>
    <t>Ток ЭД, 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</si>
</sst>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theme="1"/>
      <name val="Arial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2" fontId="2" fillId="0" borderId="1" xfId="1" applyNumberFormat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2" fontId="2" fillId="3" borderId="1" xfId="1" applyNumberFormat="1" applyFill="1" applyBorder="1" applyAlignment="1">
      <alignment horizontal="center" vertical="center" wrapText="1"/>
    </xf>
    <xf numFmtId="2" fontId="2" fillId="0" borderId="1" xfId="1" applyNumberFormat="1" applyFill="1" applyBorder="1" applyAlignment="1">
      <alignment horizontal="center" vertical="center" wrapText="1"/>
    </xf>
    <xf numFmtId="2" fontId="1" fillId="0" borderId="1" xfId="1" applyNumberFormat="1" applyFont="1" applyFill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4" fillId="4" borderId="5" xfId="0" applyFont="1" applyFill="1" applyBorder="1" applyAlignment="1">
      <alignment horizont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Максимальные моменты,</a:t>
            </a:r>
            <a:r>
              <a:rPr lang="ru-RU" baseline="0"/>
              <a:t> достигаемые на разных скоростях движения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'Моменты в движении'!$F$1</c:f>
              <c:strCache>
                <c:ptCount val="1"/>
                <c:pt idx="0">
                  <c:v>Моментные усилия при скорости 132 мм/с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triangle"/>
            <c:size val="12"/>
            <c:spPr>
              <a:solidFill>
                <a:schemeClr val="accent2"/>
              </a:solidFill>
              <a:ln>
                <a:noFill/>
              </a:ln>
            </c:spPr>
          </c:marker>
          <c:trendline>
            <c:name>Предельная механическая характеристика</c:name>
            <c:spPr>
              <a:ln w="12700">
                <a:solidFill>
                  <a:schemeClr val="accent2"/>
                </a:solidFill>
                <a:prstDash val="dash"/>
              </a:ln>
            </c:spPr>
            <c:trendlineType val="linear"/>
            <c:forward val="10"/>
            <c:dispRSqr val="0"/>
            <c:dispEq val="0"/>
          </c:trendline>
          <c:xVal>
            <c:numRef>
              <c:f>'Моменты в движении'!$F$2:$F$13</c:f>
              <c:numCache>
                <c:formatCode>General</c:formatCode>
                <c:ptCount val="12"/>
                <c:pt idx="0">
                  <c:v>0</c:v>
                </c:pt>
                <c:pt idx="1">
                  <c:v>490.00000000000006</c:v>
                </c:pt>
                <c:pt idx="2">
                  <c:v>1274</c:v>
                </c:pt>
                <c:pt idx="3">
                  <c:v>2156</c:v>
                </c:pt>
                <c:pt idx="4">
                  <c:v>2940</c:v>
                </c:pt>
                <c:pt idx="5">
                  <c:v>3528.0000000000005</c:v>
                </c:pt>
                <c:pt idx="6">
                  <c:v>4018.0000000000005</c:v>
                </c:pt>
                <c:pt idx="7">
                  <c:v>4704</c:v>
                </c:pt>
                <c:pt idx="8">
                  <c:v>5390</c:v>
                </c:pt>
                <c:pt idx="9">
                  <c:v>6370.0000000000009</c:v>
                </c:pt>
                <c:pt idx="10">
                  <c:v>7350.0000000000009</c:v>
                </c:pt>
                <c:pt idx="11">
                  <c:v>8330</c:v>
                </c:pt>
              </c:numCache>
            </c:numRef>
          </c:xVal>
          <c:yVal>
            <c:numRef>
              <c:f>'Моменты в движении'!$C$2:$C$13</c:f>
              <c:numCache>
                <c:formatCode>General</c:formatCode>
                <c:ptCount val="12"/>
                <c:pt idx="0">
                  <c:v>136.4</c:v>
                </c:pt>
                <c:pt idx="1">
                  <c:v>129.79999999999998</c:v>
                </c:pt>
                <c:pt idx="2">
                  <c:v>110</c:v>
                </c:pt>
                <c:pt idx="3">
                  <c:v>99</c:v>
                </c:pt>
                <c:pt idx="4">
                  <c:v>88</c:v>
                </c:pt>
                <c:pt idx="5">
                  <c:v>82.5</c:v>
                </c:pt>
                <c:pt idx="6">
                  <c:v>68.2</c:v>
                </c:pt>
                <c:pt idx="7">
                  <c:v>61.600000000000009</c:v>
                </c:pt>
                <c:pt idx="8">
                  <c:v>44</c:v>
                </c:pt>
                <c:pt idx="9">
                  <c:v>27.5</c:v>
                </c:pt>
                <c:pt idx="10">
                  <c:v>11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'Моменты в движении'!$F$16</c:f>
              <c:strCache>
                <c:ptCount val="1"/>
                <c:pt idx="0">
                  <c:v>Моментные усилия при скорости 26,4 мм/с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square"/>
            <c:size val="7"/>
            <c:spPr>
              <a:solidFill>
                <a:srgbClr val="0070C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'Моменты в движении'!$F$17:$F$28</c:f>
              <c:numCache>
                <c:formatCode>General</c:formatCode>
                <c:ptCount val="12"/>
                <c:pt idx="0">
                  <c:v>0</c:v>
                </c:pt>
                <c:pt idx="1">
                  <c:v>548.80000000000007</c:v>
                </c:pt>
                <c:pt idx="2">
                  <c:v>1176</c:v>
                </c:pt>
                <c:pt idx="3">
                  <c:v>2450</c:v>
                </c:pt>
                <c:pt idx="4">
                  <c:v>2940</c:v>
                </c:pt>
                <c:pt idx="5">
                  <c:v>3528.0000000000005</c:v>
                </c:pt>
                <c:pt idx="6">
                  <c:v>4018.0000000000005</c:v>
                </c:pt>
                <c:pt idx="7">
                  <c:v>4704</c:v>
                </c:pt>
                <c:pt idx="8">
                  <c:v>5880</c:v>
                </c:pt>
                <c:pt idx="9">
                  <c:v>6370.0000000000009</c:v>
                </c:pt>
                <c:pt idx="10">
                  <c:v>7350.0000000000009</c:v>
                </c:pt>
                <c:pt idx="11">
                  <c:v>8477</c:v>
                </c:pt>
              </c:numCache>
            </c:numRef>
          </c:xVal>
          <c:yVal>
            <c:numRef>
              <c:f>'Моменты в движении'!$C$17:$C$28</c:f>
              <c:numCache>
                <c:formatCode>General</c:formatCode>
                <c:ptCount val="12"/>
                <c:pt idx="0">
                  <c:v>26.95</c:v>
                </c:pt>
                <c:pt idx="1">
                  <c:v>25.41</c:v>
                </c:pt>
                <c:pt idx="2">
                  <c:v>26.4</c:v>
                </c:pt>
                <c:pt idx="3">
                  <c:v>27.5</c:v>
                </c:pt>
                <c:pt idx="4">
                  <c:v>26.4</c:v>
                </c:pt>
                <c:pt idx="5">
                  <c:v>24.75</c:v>
                </c:pt>
                <c:pt idx="6">
                  <c:v>27.28</c:v>
                </c:pt>
                <c:pt idx="7">
                  <c:v>26.07</c:v>
                </c:pt>
                <c:pt idx="8">
                  <c:v>25.3</c:v>
                </c:pt>
                <c:pt idx="9">
                  <c:v>22</c:v>
                </c:pt>
                <c:pt idx="10">
                  <c:v>11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'Моменты в движении'!$F$31</c:f>
              <c:strCache>
                <c:ptCount val="1"/>
                <c:pt idx="0">
                  <c:v>Моментные усилия при скорости 44 мм/с</c:v>
                </c:pt>
              </c:strCache>
            </c:strRef>
          </c:tx>
          <c:xVal>
            <c:numRef>
              <c:f>'Моменты в движении'!$F$32:$F$43</c:f>
              <c:numCache>
                <c:formatCode>General</c:formatCode>
                <c:ptCount val="12"/>
                <c:pt idx="0">
                  <c:v>0</c:v>
                </c:pt>
                <c:pt idx="1">
                  <c:v>548.80000000000007</c:v>
                </c:pt>
                <c:pt idx="2">
                  <c:v>1176</c:v>
                </c:pt>
                <c:pt idx="3">
                  <c:v>1960.0000000000002</c:v>
                </c:pt>
                <c:pt idx="4">
                  <c:v>2940</c:v>
                </c:pt>
                <c:pt idx="5">
                  <c:v>3528.0000000000005</c:v>
                </c:pt>
                <c:pt idx="6">
                  <c:v>4018.0000000000005</c:v>
                </c:pt>
                <c:pt idx="7">
                  <c:v>5292</c:v>
                </c:pt>
                <c:pt idx="8">
                  <c:v>5782</c:v>
                </c:pt>
                <c:pt idx="9">
                  <c:v>6566.0000000000009</c:v>
                </c:pt>
                <c:pt idx="10">
                  <c:v>7252.0000000000009</c:v>
                </c:pt>
                <c:pt idx="11">
                  <c:v>8477</c:v>
                </c:pt>
              </c:numCache>
            </c:numRef>
          </c:xVal>
          <c:yVal>
            <c:numRef>
              <c:f>'Моменты в движении'!$C$32:$C$43</c:f>
              <c:numCache>
                <c:formatCode>General</c:formatCode>
                <c:ptCount val="12"/>
                <c:pt idx="0">
                  <c:v>45.1</c:v>
                </c:pt>
                <c:pt idx="1">
                  <c:v>43.89</c:v>
                </c:pt>
                <c:pt idx="2">
                  <c:v>45.650000000000006</c:v>
                </c:pt>
                <c:pt idx="3">
                  <c:v>43.45</c:v>
                </c:pt>
                <c:pt idx="4">
                  <c:v>44.77</c:v>
                </c:pt>
                <c:pt idx="5">
                  <c:v>43.230000000000004</c:v>
                </c:pt>
                <c:pt idx="6">
                  <c:v>44.220000000000006</c:v>
                </c:pt>
                <c:pt idx="7">
                  <c:v>41.25</c:v>
                </c:pt>
                <c:pt idx="8">
                  <c:v>35.200000000000003</c:v>
                </c:pt>
                <c:pt idx="9">
                  <c:v>25.630000000000003</c:v>
                </c:pt>
                <c:pt idx="10">
                  <c:v>11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'Моменты в движении'!$F$46</c:f>
              <c:strCache>
                <c:ptCount val="1"/>
                <c:pt idx="0">
                  <c:v>Моментные усилия при скорости 110 мм/с</c:v>
                </c:pt>
              </c:strCache>
            </c:strRef>
          </c:tx>
          <c:marker>
            <c:symbol val="circle"/>
            <c:size val="7"/>
          </c:marker>
          <c:xVal>
            <c:numRef>
              <c:f>'Моменты в движении'!$F$47:$F$58</c:f>
              <c:numCache>
                <c:formatCode>General</c:formatCode>
                <c:ptCount val="12"/>
                <c:pt idx="0">
                  <c:v>0</c:v>
                </c:pt>
                <c:pt idx="1">
                  <c:v>548.80000000000007</c:v>
                </c:pt>
                <c:pt idx="2">
                  <c:v>1078</c:v>
                </c:pt>
                <c:pt idx="3">
                  <c:v>1862.0000000000002</c:v>
                </c:pt>
                <c:pt idx="4">
                  <c:v>2940</c:v>
                </c:pt>
                <c:pt idx="5">
                  <c:v>3332.0000000000005</c:v>
                </c:pt>
                <c:pt idx="6">
                  <c:v>4116</c:v>
                </c:pt>
                <c:pt idx="7">
                  <c:v>4508</c:v>
                </c:pt>
                <c:pt idx="8">
                  <c:v>5586</c:v>
                </c:pt>
                <c:pt idx="9">
                  <c:v>6664.0000000000009</c:v>
                </c:pt>
                <c:pt idx="10">
                  <c:v>7840.0000000000009</c:v>
                </c:pt>
                <c:pt idx="11">
                  <c:v>8820</c:v>
                </c:pt>
              </c:numCache>
            </c:numRef>
          </c:xVal>
          <c:yVal>
            <c:numRef>
              <c:f>'Моменты в движении'!$C$47:$C$58</c:f>
              <c:numCache>
                <c:formatCode>General</c:formatCode>
                <c:ptCount val="12"/>
                <c:pt idx="0">
                  <c:v>110</c:v>
                </c:pt>
                <c:pt idx="1">
                  <c:v>111.1</c:v>
                </c:pt>
                <c:pt idx="2">
                  <c:v>110</c:v>
                </c:pt>
                <c:pt idx="3">
                  <c:v>99</c:v>
                </c:pt>
                <c:pt idx="4">
                  <c:v>88</c:v>
                </c:pt>
                <c:pt idx="5">
                  <c:v>77.000000000000014</c:v>
                </c:pt>
                <c:pt idx="6">
                  <c:v>66</c:v>
                </c:pt>
                <c:pt idx="7">
                  <c:v>59.400000000000006</c:v>
                </c:pt>
                <c:pt idx="8">
                  <c:v>44</c:v>
                </c:pt>
                <c:pt idx="9">
                  <c:v>27.5</c:v>
                </c:pt>
                <c:pt idx="10">
                  <c:v>11</c:v>
                </c:pt>
                <c:pt idx="1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'Моменты в движении'!$F$61</c:f>
              <c:strCache>
                <c:ptCount val="1"/>
                <c:pt idx="0">
                  <c:v>Моментные усилия при скорости 88 мм/с</c:v>
                </c:pt>
              </c:strCache>
            </c:strRef>
          </c:tx>
          <c:xVal>
            <c:numRef>
              <c:f>'Моменты в движении'!$F$62:$F$73</c:f>
              <c:numCache>
                <c:formatCode>General</c:formatCode>
                <c:ptCount val="12"/>
                <c:pt idx="0">
                  <c:v>0</c:v>
                </c:pt>
                <c:pt idx="1">
                  <c:v>490.00000000000006</c:v>
                </c:pt>
                <c:pt idx="2">
                  <c:v>980.00000000000011</c:v>
                </c:pt>
                <c:pt idx="3">
                  <c:v>1960.0000000000002</c:v>
                </c:pt>
                <c:pt idx="4">
                  <c:v>2450</c:v>
                </c:pt>
                <c:pt idx="5">
                  <c:v>3038</c:v>
                </c:pt>
                <c:pt idx="6">
                  <c:v>4312</c:v>
                </c:pt>
                <c:pt idx="7">
                  <c:v>4900</c:v>
                </c:pt>
                <c:pt idx="8">
                  <c:v>5684</c:v>
                </c:pt>
                <c:pt idx="9">
                  <c:v>6468.0000000000009</c:v>
                </c:pt>
                <c:pt idx="10">
                  <c:v>7546.0000000000009</c:v>
                </c:pt>
                <c:pt idx="11">
                  <c:v>8722</c:v>
                </c:pt>
              </c:numCache>
            </c:numRef>
          </c:xVal>
          <c:yVal>
            <c:numRef>
              <c:f>'Моменты в движении'!$C$62:$C$73</c:f>
              <c:numCache>
                <c:formatCode>General</c:formatCode>
                <c:ptCount val="12"/>
                <c:pt idx="0">
                  <c:v>88.550000000000011</c:v>
                </c:pt>
                <c:pt idx="1">
                  <c:v>86.9</c:v>
                </c:pt>
                <c:pt idx="2">
                  <c:v>88.550000000000011</c:v>
                </c:pt>
                <c:pt idx="3">
                  <c:v>89.100000000000009</c:v>
                </c:pt>
                <c:pt idx="4">
                  <c:v>86.350000000000009</c:v>
                </c:pt>
                <c:pt idx="5">
                  <c:v>82.5</c:v>
                </c:pt>
                <c:pt idx="6">
                  <c:v>66</c:v>
                </c:pt>
                <c:pt idx="7">
                  <c:v>55</c:v>
                </c:pt>
                <c:pt idx="8">
                  <c:v>44</c:v>
                </c:pt>
                <c:pt idx="9">
                  <c:v>22</c:v>
                </c:pt>
                <c:pt idx="10">
                  <c:v>11</c:v>
                </c:pt>
                <c:pt idx="11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'Моменты в движении'!$F$76</c:f>
              <c:strCache>
                <c:ptCount val="1"/>
                <c:pt idx="0">
                  <c:v>Моментные усилия при скорости 66 мм/с</c:v>
                </c:pt>
              </c:strCache>
            </c:strRef>
          </c:tx>
          <c:xVal>
            <c:numRef>
              <c:f>'Моменты в движении'!$F$77:$F$88</c:f>
              <c:numCache>
                <c:formatCode>General</c:formatCode>
                <c:ptCount val="12"/>
                <c:pt idx="0">
                  <c:v>0</c:v>
                </c:pt>
                <c:pt idx="1">
                  <c:v>490.00000000000006</c:v>
                </c:pt>
                <c:pt idx="2">
                  <c:v>1274</c:v>
                </c:pt>
                <c:pt idx="3">
                  <c:v>2156</c:v>
                </c:pt>
                <c:pt idx="4">
                  <c:v>2940</c:v>
                </c:pt>
                <c:pt idx="5">
                  <c:v>3528.0000000000005</c:v>
                </c:pt>
                <c:pt idx="6">
                  <c:v>3822.0000000000005</c:v>
                </c:pt>
                <c:pt idx="7">
                  <c:v>4410</c:v>
                </c:pt>
                <c:pt idx="8">
                  <c:v>5390</c:v>
                </c:pt>
                <c:pt idx="9">
                  <c:v>6272</c:v>
                </c:pt>
                <c:pt idx="10">
                  <c:v>7546.0000000000009</c:v>
                </c:pt>
                <c:pt idx="11">
                  <c:v>8624</c:v>
                </c:pt>
              </c:numCache>
            </c:numRef>
          </c:xVal>
          <c:yVal>
            <c:numRef>
              <c:f>'Моменты в движении'!$C$77:$C$88</c:f>
              <c:numCache>
                <c:formatCode>General</c:formatCode>
                <c:ptCount val="12"/>
                <c:pt idx="0">
                  <c:v>64.899999999999991</c:v>
                </c:pt>
                <c:pt idx="1">
                  <c:v>68.2</c:v>
                </c:pt>
                <c:pt idx="2">
                  <c:v>66</c:v>
                </c:pt>
                <c:pt idx="3">
                  <c:v>66.55</c:v>
                </c:pt>
                <c:pt idx="4">
                  <c:v>64.899999999999991</c:v>
                </c:pt>
                <c:pt idx="5">
                  <c:v>66</c:v>
                </c:pt>
                <c:pt idx="6">
                  <c:v>66.77</c:v>
                </c:pt>
                <c:pt idx="7">
                  <c:v>61.600000000000009</c:v>
                </c:pt>
                <c:pt idx="8">
                  <c:v>44</c:v>
                </c:pt>
                <c:pt idx="9">
                  <c:v>27.5</c:v>
                </c:pt>
                <c:pt idx="10">
                  <c:v>11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9952"/>
        <c:axId val="8840320"/>
      </c:scatterChart>
      <c:valAx>
        <c:axId val="8829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Моментное</a:t>
                </a:r>
                <a:r>
                  <a:rPr lang="ru-RU" baseline="0"/>
                  <a:t> усилие на штоке рейки, Н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40320"/>
        <c:crosses val="autoZero"/>
        <c:crossBetween val="midCat"/>
      </c:valAx>
      <c:valAx>
        <c:axId val="884032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Скорость рейки, мм</a:t>
                </a:r>
                <a:r>
                  <a:rPr lang="en-US"/>
                  <a:t>/</a:t>
                </a:r>
                <a:r>
                  <a:rPr lang="ru-RU"/>
                  <a:t>с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995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5170491533354005"/>
          <c:y val="7.7328941239424173E-2"/>
          <c:w val="0.77039169195203749"/>
          <c:h val="0.13572419478538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30</xdr:row>
      <xdr:rowOff>165652</xdr:rowOff>
    </xdr:from>
    <xdr:to>
      <xdr:col>15</xdr:col>
      <xdr:colOff>455543</xdr:colOff>
      <xdr:row>65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7" workbookViewId="0">
      <selection sqref="A1:L3"/>
    </sheetView>
  </sheetViews>
  <sheetFormatPr defaultRowHeight="15" x14ac:dyDescent="0.25"/>
  <cols>
    <col min="1" max="1" width="5.5703125" customWidth="1"/>
    <col min="2" max="2" width="13" customWidth="1"/>
    <col min="3" max="3" width="12.140625" customWidth="1"/>
    <col min="4" max="4" width="11.28515625" customWidth="1"/>
    <col min="5" max="5" width="11" customWidth="1"/>
    <col min="6" max="6" width="11.140625" customWidth="1"/>
    <col min="7" max="7" width="13.140625" customWidth="1"/>
    <col min="8" max="8" width="12.7109375" customWidth="1"/>
    <col min="9" max="9" width="19.85546875" customWidth="1"/>
    <col min="10" max="10" width="16.28515625" customWidth="1"/>
    <col min="11" max="11" width="16.85546875" customWidth="1"/>
    <col min="12" max="12" width="31.140625" customWidth="1"/>
  </cols>
  <sheetData>
    <row r="1" spans="1:12" ht="57" customHeight="1" x14ac:dyDescent="0.25">
      <c r="A1" s="1" t="s">
        <v>0</v>
      </c>
      <c r="B1" s="5" t="s">
        <v>8</v>
      </c>
      <c r="C1" s="5" t="s">
        <v>7</v>
      </c>
      <c r="D1" s="2" t="s">
        <v>4</v>
      </c>
      <c r="E1" s="2" t="s">
        <v>5</v>
      </c>
      <c r="F1" s="2" t="s">
        <v>6</v>
      </c>
      <c r="G1" s="5" t="s">
        <v>11</v>
      </c>
      <c r="H1" s="5" t="s">
        <v>10</v>
      </c>
      <c r="I1" s="5" t="s">
        <v>9</v>
      </c>
      <c r="J1" s="2" t="s">
        <v>1</v>
      </c>
      <c r="K1" s="2" t="s">
        <v>2</v>
      </c>
      <c r="L1" s="2" t="s">
        <v>3</v>
      </c>
    </row>
    <row r="2" spans="1:12" x14ac:dyDescent="0.25">
      <c r="A2" s="3">
        <v>1</v>
      </c>
      <c r="B2" s="3">
        <v>5</v>
      </c>
      <c r="C2" s="4">
        <v>-4.5</v>
      </c>
      <c r="D2" s="4">
        <v>-63</v>
      </c>
      <c r="E2" s="4">
        <v>-62</v>
      </c>
      <c r="F2" s="8">
        <v>-62</v>
      </c>
      <c r="G2" s="7">
        <f>(D2+E2+F2)/3*9.8</f>
        <v>-610.86666666666679</v>
      </c>
      <c r="H2" s="8">
        <v>0</v>
      </c>
      <c r="I2" s="8">
        <v>0.01</v>
      </c>
      <c r="J2" s="8">
        <v>24.3</v>
      </c>
      <c r="K2" s="9">
        <v>25</v>
      </c>
      <c r="L2" s="6"/>
    </row>
    <row r="3" spans="1:12" x14ac:dyDescent="0.25">
      <c r="A3" s="3">
        <v>2</v>
      </c>
      <c r="B3" s="3">
        <v>5</v>
      </c>
      <c r="C3" s="4">
        <v>4.5</v>
      </c>
      <c r="D3" s="4">
        <v>57</v>
      </c>
      <c r="E3" s="4">
        <v>60</v>
      </c>
      <c r="F3" s="8">
        <v>60</v>
      </c>
      <c r="G3" s="7">
        <f t="shared" ref="G3:G23" si="0">(D3+E3+F3)/3*9.8</f>
        <v>578.20000000000005</v>
      </c>
      <c r="H3" s="8">
        <v>0</v>
      </c>
      <c r="I3" s="8">
        <v>0.01</v>
      </c>
      <c r="J3" s="8">
        <v>24.6</v>
      </c>
      <c r="K3" s="9">
        <v>26.4</v>
      </c>
      <c r="L3" s="3"/>
    </row>
    <row r="4" spans="1:12" x14ac:dyDescent="0.25">
      <c r="A4" s="3">
        <v>3</v>
      </c>
      <c r="B4" s="3">
        <v>10</v>
      </c>
      <c r="C4" s="4">
        <v>-9.9</v>
      </c>
      <c r="D4" s="4">
        <v>-109</v>
      </c>
      <c r="E4" s="4">
        <v>-107</v>
      </c>
      <c r="F4" s="8">
        <v>-110</v>
      </c>
      <c r="G4" s="7">
        <f t="shared" si="0"/>
        <v>-1064.9333333333334</v>
      </c>
      <c r="H4" s="8">
        <v>0</v>
      </c>
      <c r="I4" s="8">
        <v>0.01</v>
      </c>
      <c r="J4" s="8">
        <v>24.8</v>
      </c>
      <c r="K4" s="9">
        <v>27.1</v>
      </c>
      <c r="L4" s="3"/>
    </row>
    <row r="5" spans="1:12" x14ac:dyDescent="0.25">
      <c r="A5" s="3">
        <v>4</v>
      </c>
      <c r="B5" s="3">
        <v>10</v>
      </c>
      <c r="C5" s="4">
        <v>9.5</v>
      </c>
      <c r="D5" s="4">
        <v>97</v>
      </c>
      <c r="E5" s="4">
        <v>101</v>
      </c>
      <c r="F5" s="8">
        <v>101</v>
      </c>
      <c r="G5" s="7">
        <f t="shared" si="0"/>
        <v>976.73333333333346</v>
      </c>
      <c r="H5" s="8">
        <v>0</v>
      </c>
      <c r="I5" s="8">
        <v>0.01</v>
      </c>
      <c r="J5" s="8">
        <v>24.8</v>
      </c>
      <c r="K5" s="9">
        <v>27.1</v>
      </c>
      <c r="L5" s="3"/>
    </row>
    <row r="6" spans="1:12" x14ac:dyDescent="0.25">
      <c r="A6" s="3">
        <v>5</v>
      </c>
      <c r="B6" s="3">
        <v>20</v>
      </c>
      <c r="C6" s="4">
        <v>-21</v>
      </c>
      <c r="D6" s="4">
        <v>-215</v>
      </c>
      <c r="E6" s="4">
        <v>-220</v>
      </c>
      <c r="F6" s="8">
        <v>-219</v>
      </c>
      <c r="G6" s="7">
        <f t="shared" si="0"/>
        <v>-2136.4</v>
      </c>
      <c r="H6" s="8">
        <v>0</v>
      </c>
      <c r="I6" s="8">
        <v>0.01</v>
      </c>
      <c r="J6" s="8">
        <v>25.3</v>
      </c>
      <c r="K6" s="9">
        <v>27.6</v>
      </c>
      <c r="L6" s="3"/>
    </row>
    <row r="7" spans="1:12" x14ac:dyDescent="0.25">
      <c r="A7" s="3">
        <v>6</v>
      </c>
      <c r="B7" s="3">
        <v>20</v>
      </c>
      <c r="C7" s="4">
        <v>20.3</v>
      </c>
      <c r="D7" s="4">
        <v>205</v>
      </c>
      <c r="E7" s="4">
        <v>200</v>
      </c>
      <c r="F7" s="8">
        <v>195</v>
      </c>
      <c r="G7" s="7">
        <f t="shared" si="0"/>
        <v>1960.0000000000002</v>
      </c>
      <c r="H7" s="8">
        <v>0</v>
      </c>
      <c r="I7" s="8">
        <v>0.01</v>
      </c>
      <c r="J7" s="8">
        <v>25.3</v>
      </c>
      <c r="K7" s="9">
        <v>27.6</v>
      </c>
      <c r="L7" s="3"/>
    </row>
    <row r="8" spans="1:12" x14ac:dyDescent="0.25">
      <c r="A8" s="3">
        <v>7</v>
      </c>
      <c r="B8" s="3">
        <v>30</v>
      </c>
      <c r="C8" s="4">
        <v>-32.799999999999997</v>
      </c>
      <c r="D8" s="4">
        <v>-404.3</v>
      </c>
      <c r="E8" s="4">
        <v>-405</v>
      </c>
      <c r="F8" s="8">
        <v>-404.8</v>
      </c>
      <c r="G8" s="7">
        <f t="shared" si="0"/>
        <v>-3966.0600000000004</v>
      </c>
      <c r="H8" s="8">
        <v>0</v>
      </c>
      <c r="I8" s="8">
        <v>0.01</v>
      </c>
      <c r="J8" s="8">
        <v>25.8</v>
      </c>
      <c r="K8" s="9">
        <v>26</v>
      </c>
      <c r="L8" s="3"/>
    </row>
    <row r="9" spans="1:12" x14ac:dyDescent="0.25">
      <c r="A9" s="3">
        <v>8</v>
      </c>
      <c r="B9" s="3">
        <v>30</v>
      </c>
      <c r="C9" s="4">
        <v>31.1</v>
      </c>
      <c r="D9" s="4">
        <v>395.7</v>
      </c>
      <c r="E9" s="4">
        <v>403.8</v>
      </c>
      <c r="F9" s="8">
        <v>400.8</v>
      </c>
      <c r="G9" s="7">
        <f t="shared" si="0"/>
        <v>3920.98</v>
      </c>
      <c r="H9" s="8">
        <v>0</v>
      </c>
      <c r="I9" s="8">
        <v>0.01</v>
      </c>
      <c r="J9" s="8">
        <v>26</v>
      </c>
      <c r="K9" s="9">
        <v>26.1</v>
      </c>
      <c r="L9" s="3"/>
    </row>
    <row r="10" spans="1:12" x14ac:dyDescent="0.25">
      <c r="A10" s="3">
        <v>9</v>
      </c>
      <c r="B10" s="3">
        <v>40</v>
      </c>
      <c r="C10" s="4">
        <v>-44</v>
      </c>
      <c r="D10" s="4">
        <v>-499.7</v>
      </c>
      <c r="E10" s="4">
        <v>-502</v>
      </c>
      <c r="F10" s="8">
        <v>-508.6</v>
      </c>
      <c r="G10" s="7">
        <f t="shared" si="0"/>
        <v>-4933.6466666666674</v>
      </c>
      <c r="H10" s="8">
        <v>0</v>
      </c>
      <c r="I10" s="8">
        <v>0.01</v>
      </c>
      <c r="J10" s="8">
        <v>28</v>
      </c>
      <c r="K10" s="9">
        <v>27.7</v>
      </c>
      <c r="L10" s="3"/>
    </row>
    <row r="11" spans="1:12" x14ac:dyDescent="0.25">
      <c r="A11" s="3">
        <v>10</v>
      </c>
      <c r="B11" s="3">
        <v>40</v>
      </c>
      <c r="C11" s="4">
        <v>41.7</v>
      </c>
      <c r="D11" s="4">
        <v>485.2</v>
      </c>
      <c r="E11" s="4">
        <v>506.8</v>
      </c>
      <c r="F11" s="8">
        <v>509.6</v>
      </c>
      <c r="G11" s="7">
        <f t="shared" si="0"/>
        <v>4905.2266666666665</v>
      </c>
      <c r="H11" s="8">
        <v>0</v>
      </c>
      <c r="I11" s="8">
        <v>0.01</v>
      </c>
      <c r="J11" s="8">
        <v>28.1</v>
      </c>
      <c r="K11" s="8">
        <v>27.9</v>
      </c>
      <c r="L11" s="3"/>
    </row>
    <row r="12" spans="1:12" x14ac:dyDescent="0.25">
      <c r="A12" s="3">
        <v>11</v>
      </c>
      <c r="B12" s="3">
        <v>50</v>
      </c>
      <c r="C12" s="4">
        <v>-54.4</v>
      </c>
      <c r="D12" s="4">
        <v>-540</v>
      </c>
      <c r="E12" s="4">
        <v>-535</v>
      </c>
      <c r="F12" s="8">
        <v>-525</v>
      </c>
      <c r="G12" s="7">
        <f t="shared" si="0"/>
        <v>-5226.666666666667</v>
      </c>
      <c r="H12" s="8">
        <v>0</v>
      </c>
      <c r="I12" s="8">
        <v>0.01</v>
      </c>
      <c r="J12" s="8">
        <v>28.5</v>
      </c>
      <c r="K12" s="9">
        <v>29.9</v>
      </c>
      <c r="L12" s="3"/>
    </row>
    <row r="13" spans="1:12" x14ac:dyDescent="0.25">
      <c r="A13" s="3">
        <v>12</v>
      </c>
      <c r="B13" s="3">
        <v>50</v>
      </c>
      <c r="C13" s="4">
        <v>52.5</v>
      </c>
      <c r="D13" s="4">
        <v>522</v>
      </c>
      <c r="E13" s="4">
        <v>510</v>
      </c>
      <c r="F13" s="8">
        <v>520</v>
      </c>
      <c r="G13" s="7">
        <f t="shared" si="0"/>
        <v>5069.8666666666677</v>
      </c>
      <c r="H13" s="8">
        <v>0</v>
      </c>
      <c r="I13" s="8">
        <v>0.01</v>
      </c>
      <c r="J13" s="8">
        <v>28.5</v>
      </c>
      <c r="K13" s="9">
        <v>29.9</v>
      </c>
      <c r="L13" s="3"/>
    </row>
    <row r="14" spans="1:12" x14ac:dyDescent="0.25">
      <c r="A14" s="3">
        <v>13</v>
      </c>
      <c r="B14" s="3">
        <v>60</v>
      </c>
      <c r="C14" s="4">
        <v>-66.599999999999994</v>
      </c>
      <c r="D14" s="4">
        <v>-680.2</v>
      </c>
      <c r="E14" s="4">
        <v>-656.1</v>
      </c>
      <c r="F14" s="8">
        <v>-692.6</v>
      </c>
      <c r="G14" s="7">
        <f t="shared" si="0"/>
        <v>-6627.7400000000016</v>
      </c>
      <c r="H14" s="8">
        <v>0</v>
      </c>
      <c r="I14" s="8">
        <v>0.01</v>
      </c>
      <c r="J14" s="8">
        <v>29</v>
      </c>
      <c r="K14" s="9">
        <v>29.2</v>
      </c>
      <c r="L14" s="3"/>
    </row>
    <row r="15" spans="1:12" x14ac:dyDescent="0.25">
      <c r="A15" s="3">
        <v>14</v>
      </c>
      <c r="B15" s="3">
        <v>60</v>
      </c>
      <c r="C15" s="4">
        <v>64.3</v>
      </c>
      <c r="D15" s="4">
        <v>616.20000000000005</v>
      </c>
      <c r="E15" s="4">
        <v>621.20000000000005</v>
      </c>
      <c r="F15" s="8">
        <v>627.6</v>
      </c>
      <c r="G15" s="7">
        <f t="shared" si="0"/>
        <v>6092.333333333333</v>
      </c>
      <c r="H15" s="8">
        <v>0</v>
      </c>
      <c r="I15" s="8">
        <v>0.01</v>
      </c>
      <c r="J15" s="8">
        <v>31.6</v>
      </c>
      <c r="K15" s="9">
        <v>30.2</v>
      </c>
      <c r="L15" s="3"/>
    </row>
    <row r="16" spans="1:12" x14ac:dyDescent="0.25">
      <c r="A16" s="3">
        <v>15</v>
      </c>
      <c r="B16" s="3">
        <v>70</v>
      </c>
      <c r="C16" s="4">
        <v>-77.8</v>
      </c>
      <c r="D16" s="4">
        <v>-747</v>
      </c>
      <c r="E16" s="4">
        <v>-760.8</v>
      </c>
      <c r="F16" s="8">
        <v>-796.5</v>
      </c>
      <c r="G16" s="7">
        <f t="shared" si="0"/>
        <v>-7527.380000000001</v>
      </c>
      <c r="H16" s="8">
        <v>0</v>
      </c>
      <c r="I16" s="8">
        <v>0.01</v>
      </c>
      <c r="J16" s="8">
        <v>33.4</v>
      </c>
      <c r="K16" s="8">
        <v>32.4</v>
      </c>
      <c r="L16" s="3"/>
    </row>
    <row r="17" spans="1:12" ht="30" x14ac:dyDescent="0.25">
      <c r="A17" s="3">
        <v>16</v>
      </c>
      <c r="B17" s="3">
        <v>70</v>
      </c>
      <c r="C17" s="4">
        <v>74.3</v>
      </c>
      <c r="D17" s="4">
        <v>744.3</v>
      </c>
      <c r="E17" s="4">
        <v>736.4</v>
      </c>
      <c r="F17" s="8">
        <v>737.2</v>
      </c>
      <c r="G17" s="7">
        <f t="shared" si="0"/>
        <v>7245.1399999999994</v>
      </c>
      <c r="H17" s="8">
        <v>0</v>
      </c>
      <c r="I17" s="8">
        <v>0.01</v>
      </c>
      <c r="J17" s="8">
        <v>35.4</v>
      </c>
      <c r="K17" s="9">
        <v>33.299999999999997</v>
      </c>
      <c r="L17" s="3" t="s">
        <v>13</v>
      </c>
    </row>
    <row r="18" spans="1:12" x14ac:dyDescent="0.25">
      <c r="A18" s="3">
        <v>17</v>
      </c>
      <c r="B18" s="3">
        <v>80</v>
      </c>
      <c r="C18" s="4">
        <v>-88.4</v>
      </c>
      <c r="D18" s="4">
        <v>-824.4</v>
      </c>
      <c r="E18" s="4">
        <v>-827.2</v>
      </c>
      <c r="F18" s="8">
        <v>-827.1</v>
      </c>
      <c r="G18" s="7">
        <f t="shared" si="0"/>
        <v>-8097.0866666666661</v>
      </c>
      <c r="H18" s="8">
        <v>0</v>
      </c>
      <c r="I18" s="8">
        <v>0.01</v>
      </c>
      <c r="J18" s="8">
        <v>38.299999999999997</v>
      </c>
      <c r="K18" s="9">
        <v>33.799999999999997</v>
      </c>
      <c r="L18" s="3"/>
    </row>
    <row r="19" spans="1:12" x14ac:dyDescent="0.25">
      <c r="A19" s="3">
        <v>18</v>
      </c>
      <c r="B19" s="3">
        <v>80</v>
      </c>
      <c r="C19" s="4">
        <v>86.1</v>
      </c>
      <c r="D19" s="4">
        <v>811.1</v>
      </c>
      <c r="E19" s="4">
        <v>814</v>
      </c>
      <c r="F19" s="8">
        <v>812.2</v>
      </c>
      <c r="G19" s="7">
        <f t="shared" si="0"/>
        <v>7961.8466666666682</v>
      </c>
      <c r="H19" s="8">
        <v>0</v>
      </c>
      <c r="I19" s="8">
        <v>0.01</v>
      </c>
      <c r="J19" s="8">
        <v>38.9</v>
      </c>
      <c r="K19" s="9">
        <v>33.299999999999997</v>
      </c>
      <c r="L19" s="3"/>
    </row>
    <row r="20" spans="1:12" x14ac:dyDescent="0.25">
      <c r="A20" s="3">
        <v>19</v>
      </c>
      <c r="B20" s="3">
        <v>90</v>
      </c>
      <c r="C20" s="4">
        <v>-91.7</v>
      </c>
      <c r="D20" s="4">
        <v>-840</v>
      </c>
      <c r="E20" s="4">
        <v>-800</v>
      </c>
      <c r="F20" s="8">
        <v>-810</v>
      </c>
      <c r="G20" s="7">
        <f t="shared" si="0"/>
        <v>-8003.3333333333339</v>
      </c>
      <c r="H20" s="8">
        <v>0</v>
      </c>
      <c r="I20" s="8">
        <v>0.01</v>
      </c>
      <c r="J20" s="8">
        <v>33.6</v>
      </c>
      <c r="K20" s="8">
        <v>32.700000000000003</v>
      </c>
      <c r="L20" s="10" t="s">
        <v>12</v>
      </c>
    </row>
    <row r="21" spans="1:12" x14ac:dyDescent="0.25">
      <c r="A21" s="3">
        <v>20</v>
      </c>
      <c r="B21" s="3">
        <v>90</v>
      </c>
      <c r="C21" s="4">
        <v>88</v>
      </c>
      <c r="D21" s="4">
        <v>800</v>
      </c>
      <c r="E21" s="4">
        <v>808</v>
      </c>
      <c r="F21" s="8">
        <v>800</v>
      </c>
      <c r="G21" s="7">
        <f t="shared" si="0"/>
        <v>7866.1333333333332</v>
      </c>
      <c r="H21" s="8">
        <v>0</v>
      </c>
      <c r="I21" s="8">
        <v>0.01</v>
      </c>
      <c r="J21" s="8">
        <v>33.6</v>
      </c>
      <c r="K21" s="9">
        <v>32.700000000000003</v>
      </c>
      <c r="L21" s="11"/>
    </row>
    <row r="22" spans="1:12" x14ac:dyDescent="0.25">
      <c r="A22" s="3">
        <v>21</v>
      </c>
      <c r="B22" s="3">
        <v>100</v>
      </c>
      <c r="C22" s="4">
        <v>-105</v>
      </c>
      <c r="D22" s="4">
        <v>-936</v>
      </c>
      <c r="E22" s="4">
        <v>-930</v>
      </c>
      <c r="F22" s="8">
        <v>-925</v>
      </c>
      <c r="G22" s="7">
        <f t="shared" si="0"/>
        <v>-9117.2666666666682</v>
      </c>
      <c r="H22" s="8">
        <v>0</v>
      </c>
      <c r="I22" s="8">
        <v>0.01</v>
      </c>
      <c r="J22" s="8">
        <v>29.2</v>
      </c>
      <c r="K22" s="9">
        <v>30.2</v>
      </c>
      <c r="L22" s="11"/>
    </row>
    <row r="23" spans="1:12" x14ac:dyDescent="0.25">
      <c r="A23" s="3">
        <v>22</v>
      </c>
      <c r="B23" s="3">
        <v>100</v>
      </c>
      <c r="C23" s="4">
        <v>101.5</v>
      </c>
      <c r="D23" s="4">
        <v>918</v>
      </c>
      <c r="E23" s="4">
        <v>900</v>
      </c>
      <c r="F23" s="8">
        <v>895</v>
      </c>
      <c r="G23" s="7">
        <f t="shared" si="0"/>
        <v>8862.4666666666672</v>
      </c>
      <c r="H23" s="8">
        <v>0</v>
      </c>
      <c r="I23" s="8">
        <v>0.01</v>
      </c>
      <c r="J23" s="8">
        <v>29.3</v>
      </c>
      <c r="K23" s="9">
        <v>30.2</v>
      </c>
      <c r="L23" s="12"/>
    </row>
  </sheetData>
  <mergeCells count="1">
    <mergeCell ref="L20:L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G30" sqref="G30"/>
    </sheetView>
  </sheetViews>
  <sheetFormatPr defaultRowHeight="15" x14ac:dyDescent="0.25"/>
  <cols>
    <col min="1" max="1" width="9.42578125" customWidth="1"/>
    <col min="2" max="2" width="14.140625" customWidth="1"/>
    <col min="3" max="3" width="9.85546875" customWidth="1"/>
    <col min="4" max="4" width="13.7109375" customWidth="1"/>
    <col min="5" max="5" width="11.85546875" customWidth="1"/>
    <col min="6" max="6" width="13" customWidth="1"/>
    <col min="7" max="7" width="14.140625" customWidth="1"/>
    <col min="8" max="8" width="14.5703125" customWidth="1"/>
    <col min="9" max="9" width="14.85546875" customWidth="1"/>
    <col min="10" max="11" width="13" customWidth="1"/>
    <col min="12" max="12" width="23" customWidth="1"/>
  </cols>
  <sheetData>
    <row r="1" spans="1:12" ht="60" x14ac:dyDescent="0.25">
      <c r="A1" s="1" t="s">
        <v>0</v>
      </c>
      <c r="B1" s="5" t="s">
        <v>8</v>
      </c>
      <c r="C1" s="5" t="s">
        <v>7</v>
      </c>
      <c r="D1" s="2" t="s">
        <v>4</v>
      </c>
      <c r="E1" s="2" t="s">
        <v>5</v>
      </c>
      <c r="F1" s="2" t="s">
        <v>6</v>
      </c>
      <c r="G1" s="5" t="s">
        <v>11</v>
      </c>
      <c r="H1" s="5" t="s">
        <v>10</v>
      </c>
      <c r="I1" s="5" t="s">
        <v>9</v>
      </c>
      <c r="J1" s="2" t="s">
        <v>1</v>
      </c>
      <c r="K1" s="2" t="s">
        <v>2</v>
      </c>
      <c r="L1" s="2" t="s">
        <v>3</v>
      </c>
    </row>
    <row r="2" spans="1:12" x14ac:dyDescent="0.25">
      <c r="A2" s="3">
        <v>1</v>
      </c>
      <c r="B2" s="3">
        <v>5</v>
      </c>
      <c r="C2" s="4">
        <v>4.5</v>
      </c>
      <c r="D2" s="4">
        <v>22</v>
      </c>
      <c r="E2" s="4"/>
      <c r="F2" s="4"/>
      <c r="G2" s="7"/>
      <c r="H2" s="8">
        <v>0.01</v>
      </c>
      <c r="I2" s="8">
        <v>0.01</v>
      </c>
      <c r="J2" s="8">
        <v>27</v>
      </c>
      <c r="K2" s="9">
        <v>29</v>
      </c>
      <c r="L2" s="6"/>
    </row>
    <row r="3" spans="1:12" x14ac:dyDescent="0.25">
      <c r="A3" s="3">
        <v>2</v>
      </c>
      <c r="B3" s="3">
        <v>5</v>
      </c>
      <c r="C3" s="4">
        <v>-4.5</v>
      </c>
      <c r="D3" s="4">
        <v>-45</v>
      </c>
      <c r="E3" s="4"/>
      <c r="F3" s="4"/>
      <c r="G3" s="7"/>
      <c r="H3" s="8">
        <v>0.01</v>
      </c>
      <c r="I3" s="8">
        <v>0.01</v>
      </c>
      <c r="J3" s="8">
        <v>27</v>
      </c>
      <c r="K3" s="9">
        <v>29</v>
      </c>
      <c r="L3" s="3"/>
    </row>
    <row r="4" spans="1:12" x14ac:dyDescent="0.25">
      <c r="A4" s="3">
        <v>3</v>
      </c>
      <c r="B4" s="3">
        <v>10</v>
      </c>
      <c r="C4" s="4">
        <v>9.6</v>
      </c>
      <c r="D4" s="4">
        <v>75</v>
      </c>
      <c r="E4" s="4"/>
      <c r="F4" s="8"/>
      <c r="G4" s="7"/>
      <c r="H4" s="8">
        <v>0.01</v>
      </c>
      <c r="I4" s="8">
        <v>0.01</v>
      </c>
      <c r="J4" s="8">
        <v>27</v>
      </c>
      <c r="K4" s="9">
        <v>29</v>
      </c>
      <c r="L4" s="6"/>
    </row>
    <row r="5" spans="1:12" x14ac:dyDescent="0.25">
      <c r="A5" s="3">
        <v>4</v>
      </c>
      <c r="B5" s="3">
        <v>10</v>
      </c>
      <c r="C5" s="4">
        <v>-10</v>
      </c>
      <c r="D5" s="4">
        <v>-100</v>
      </c>
      <c r="E5" s="4"/>
      <c r="F5" s="8"/>
      <c r="G5" s="7"/>
      <c r="H5" s="8">
        <v>0.01</v>
      </c>
      <c r="I5" s="8">
        <v>0.01</v>
      </c>
      <c r="J5" s="8">
        <v>27</v>
      </c>
      <c r="K5" s="9">
        <v>29</v>
      </c>
      <c r="L5" s="3"/>
    </row>
    <row r="6" spans="1:12" x14ac:dyDescent="0.25">
      <c r="A6" s="3">
        <v>5</v>
      </c>
      <c r="B6" s="3">
        <v>20</v>
      </c>
      <c r="C6" s="4"/>
      <c r="D6" s="4"/>
      <c r="E6" s="4"/>
      <c r="F6" s="8"/>
      <c r="G6" s="7"/>
      <c r="H6" s="8"/>
      <c r="I6" s="8"/>
      <c r="J6" s="8"/>
      <c r="K6" s="9"/>
      <c r="L6" s="6"/>
    </row>
    <row r="7" spans="1:12" x14ac:dyDescent="0.25">
      <c r="A7" s="3">
        <v>6</v>
      </c>
      <c r="B7" s="3">
        <v>20</v>
      </c>
      <c r="C7" s="4"/>
      <c r="D7" s="4"/>
      <c r="E7" s="4"/>
      <c r="F7" s="8"/>
      <c r="G7" s="7"/>
      <c r="H7" s="8"/>
      <c r="I7" s="8"/>
      <c r="J7" s="8"/>
      <c r="K7" s="9"/>
      <c r="L7" s="3"/>
    </row>
    <row r="8" spans="1:12" x14ac:dyDescent="0.25">
      <c r="A8" s="3">
        <v>7</v>
      </c>
      <c r="B8" s="3">
        <v>30</v>
      </c>
      <c r="C8" s="4">
        <v>28.5</v>
      </c>
      <c r="D8" s="4">
        <v>300</v>
      </c>
      <c r="E8" s="4"/>
      <c r="F8" s="8"/>
      <c r="G8" s="7"/>
      <c r="H8" s="8">
        <v>0.01</v>
      </c>
      <c r="I8" s="8">
        <v>0.01</v>
      </c>
      <c r="J8" s="8">
        <v>29</v>
      </c>
      <c r="K8" s="9">
        <v>30</v>
      </c>
      <c r="L8" s="6"/>
    </row>
    <row r="9" spans="1:12" x14ac:dyDescent="0.25">
      <c r="A9" s="3">
        <v>8</v>
      </c>
      <c r="B9" s="3">
        <v>30</v>
      </c>
      <c r="C9" s="4">
        <v>-29</v>
      </c>
      <c r="D9" s="4">
        <v>-330</v>
      </c>
      <c r="E9" s="4"/>
      <c r="F9" s="8"/>
      <c r="G9" s="7"/>
      <c r="H9" s="8">
        <v>0.01</v>
      </c>
      <c r="I9" s="8">
        <v>0.01</v>
      </c>
      <c r="J9" s="8">
        <v>29</v>
      </c>
      <c r="K9" s="9">
        <v>30</v>
      </c>
      <c r="L9" s="3"/>
    </row>
    <row r="10" spans="1:12" x14ac:dyDescent="0.25">
      <c r="A10" s="3">
        <v>9</v>
      </c>
      <c r="B10" s="3">
        <v>40</v>
      </c>
      <c r="C10" s="4"/>
      <c r="D10" s="4"/>
      <c r="E10" s="4"/>
      <c r="F10" s="8"/>
      <c r="G10" s="7"/>
      <c r="H10" s="8"/>
      <c r="I10" s="8"/>
      <c r="J10" s="8"/>
      <c r="K10" s="9"/>
      <c r="L10" s="6"/>
    </row>
    <row r="11" spans="1:12" x14ac:dyDescent="0.25">
      <c r="A11" s="3">
        <v>10</v>
      </c>
      <c r="B11" s="3">
        <v>40</v>
      </c>
      <c r="C11" s="4"/>
      <c r="D11" s="4"/>
      <c r="E11" s="4"/>
      <c r="F11" s="8"/>
      <c r="G11" s="7"/>
      <c r="H11" s="8"/>
      <c r="I11" s="8"/>
      <c r="J11" s="8"/>
      <c r="K11" s="9"/>
      <c r="L11" s="3"/>
    </row>
    <row r="12" spans="1:12" x14ac:dyDescent="0.25">
      <c r="A12" s="3">
        <v>11</v>
      </c>
      <c r="B12" s="3">
        <v>50</v>
      </c>
      <c r="C12" s="4"/>
      <c r="D12" s="4"/>
      <c r="E12" s="4"/>
      <c r="F12" s="8"/>
      <c r="G12" s="7"/>
      <c r="H12" s="8"/>
      <c r="I12" s="8"/>
      <c r="J12" s="8"/>
      <c r="K12" s="9"/>
      <c r="L12" s="6"/>
    </row>
    <row r="13" spans="1:12" x14ac:dyDescent="0.25">
      <c r="A13" s="3">
        <v>12</v>
      </c>
      <c r="B13" s="3">
        <v>50</v>
      </c>
      <c r="C13" s="4"/>
      <c r="D13" s="4"/>
      <c r="E13" s="4"/>
      <c r="F13" s="8"/>
      <c r="G13" s="7"/>
      <c r="H13" s="8"/>
      <c r="I13" s="8"/>
      <c r="J13" s="8"/>
      <c r="K13" s="9"/>
      <c r="L13" s="3"/>
    </row>
    <row r="14" spans="1:12" x14ac:dyDescent="0.25">
      <c r="A14" s="3">
        <v>13</v>
      </c>
      <c r="B14" s="3">
        <v>60</v>
      </c>
      <c r="C14" s="4"/>
      <c r="D14" s="4"/>
      <c r="E14" s="4"/>
      <c r="F14" s="8"/>
      <c r="G14" s="7"/>
      <c r="H14" s="8"/>
      <c r="I14" s="8"/>
      <c r="J14" s="8"/>
      <c r="K14" s="9"/>
      <c r="L14" s="6"/>
    </row>
    <row r="15" spans="1:12" x14ac:dyDescent="0.25">
      <c r="A15" s="3">
        <v>14</v>
      </c>
      <c r="B15" s="3">
        <v>60</v>
      </c>
      <c r="C15" s="4"/>
      <c r="D15" s="4"/>
      <c r="E15" s="4"/>
      <c r="F15" s="8"/>
      <c r="G15" s="7"/>
      <c r="H15" s="8"/>
      <c r="I15" s="8"/>
      <c r="J15" s="8"/>
      <c r="K15" s="9"/>
      <c r="L15" s="3"/>
    </row>
    <row r="16" spans="1:12" x14ac:dyDescent="0.25">
      <c r="A16" s="3">
        <v>15</v>
      </c>
      <c r="B16" s="3">
        <v>70</v>
      </c>
      <c r="C16" s="4">
        <v>67</v>
      </c>
      <c r="D16" s="4">
        <v>680</v>
      </c>
      <c r="E16" s="4"/>
      <c r="F16" s="8"/>
      <c r="G16" s="7"/>
      <c r="H16" s="8">
        <v>0.01</v>
      </c>
      <c r="I16" s="8">
        <v>0.01</v>
      </c>
      <c r="J16" s="8">
        <v>33</v>
      </c>
      <c r="K16" s="9">
        <v>33</v>
      </c>
      <c r="L16" s="6"/>
    </row>
    <row r="17" spans="1:12" x14ac:dyDescent="0.25">
      <c r="A17" s="3">
        <v>16</v>
      </c>
      <c r="B17" s="3">
        <v>70</v>
      </c>
      <c r="C17" s="4">
        <v>-68</v>
      </c>
      <c r="D17" s="4">
        <v>-720</v>
      </c>
      <c r="E17" s="4"/>
      <c r="F17" s="8"/>
      <c r="G17" s="7"/>
      <c r="H17" s="8">
        <v>0.01</v>
      </c>
      <c r="I17" s="8">
        <v>0.01</v>
      </c>
      <c r="J17" s="8">
        <v>33</v>
      </c>
      <c r="K17" s="9">
        <v>33</v>
      </c>
      <c r="L17" s="3"/>
    </row>
    <row r="18" spans="1:12" x14ac:dyDescent="0.25">
      <c r="A18" s="3">
        <v>17</v>
      </c>
      <c r="B18" s="3">
        <v>80</v>
      </c>
      <c r="C18" s="4"/>
      <c r="D18" s="4"/>
      <c r="E18" s="4"/>
      <c r="F18" s="8"/>
      <c r="G18" s="7"/>
      <c r="H18" s="8"/>
      <c r="I18" s="8"/>
      <c r="J18" s="8"/>
      <c r="K18" s="9"/>
      <c r="L18" s="6"/>
    </row>
    <row r="19" spans="1:12" x14ac:dyDescent="0.25">
      <c r="A19" s="3">
        <v>18</v>
      </c>
      <c r="B19" s="3">
        <v>80</v>
      </c>
      <c r="C19" s="4"/>
      <c r="D19" s="4"/>
      <c r="E19" s="4"/>
      <c r="F19" s="8"/>
      <c r="G19" s="7"/>
      <c r="H19" s="8"/>
      <c r="I19" s="8"/>
      <c r="J19" s="8"/>
      <c r="K19" s="9"/>
      <c r="L19" s="3"/>
    </row>
    <row r="20" spans="1:12" x14ac:dyDescent="0.25">
      <c r="A20" s="3">
        <v>19</v>
      </c>
      <c r="B20" s="3">
        <v>90</v>
      </c>
      <c r="C20" s="4"/>
      <c r="D20" s="4"/>
      <c r="E20" s="4"/>
      <c r="F20" s="8"/>
      <c r="G20" s="7"/>
      <c r="H20" s="8"/>
      <c r="I20" s="8"/>
      <c r="J20" s="8"/>
      <c r="K20" s="9"/>
      <c r="L20" s="6"/>
    </row>
    <row r="21" spans="1:12" x14ac:dyDescent="0.25">
      <c r="A21" s="3">
        <v>20</v>
      </c>
      <c r="B21" s="3">
        <v>90</v>
      </c>
      <c r="C21" s="4"/>
      <c r="D21" s="4"/>
      <c r="E21" s="4"/>
      <c r="F21" s="8"/>
      <c r="G21" s="7"/>
      <c r="H21" s="8"/>
      <c r="I21" s="8"/>
      <c r="J21" s="8"/>
      <c r="K21" s="9"/>
      <c r="L21" s="3"/>
    </row>
    <row r="22" spans="1:12" x14ac:dyDescent="0.25">
      <c r="A22" s="3">
        <v>21</v>
      </c>
      <c r="B22" s="3">
        <v>100</v>
      </c>
      <c r="C22" s="4">
        <v>85</v>
      </c>
      <c r="D22" s="4">
        <v>750</v>
      </c>
      <c r="E22" s="4"/>
      <c r="F22" s="8"/>
      <c r="G22" s="7"/>
      <c r="H22" s="8"/>
      <c r="I22" s="8"/>
      <c r="J22" s="8">
        <v>38</v>
      </c>
      <c r="K22" s="9">
        <v>36</v>
      </c>
      <c r="L22" s="6"/>
    </row>
    <row r="23" spans="1:12" x14ac:dyDescent="0.25">
      <c r="A23" s="3">
        <v>22</v>
      </c>
      <c r="B23" s="3">
        <v>100</v>
      </c>
      <c r="C23" s="4">
        <v>-86</v>
      </c>
      <c r="D23" s="4">
        <v>-860</v>
      </c>
      <c r="E23" s="4"/>
      <c r="F23" s="8"/>
      <c r="G23" s="7"/>
      <c r="H23" s="8"/>
      <c r="I23" s="8"/>
      <c r="J23" s="8">
        <v>38</v>
      </c>
      <c r="K23" s="9">
        <v>36</v>
      </c>
      <c r="L2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H26" sqref="H26"/>
    </sheetView>
  </sheetViews>
  <sheetFormatPr defaultRowHeight="15" x14ac:dyDescent="0.25"/>
  <cols>
    <col min="1" max="1" width="9.42578125" customWidth="1"/>
    <col min="2" max="2" width="14.140625" customWidth="1"/>
    <col min="3" max="3" width="9.85546875" customWidth="1"/>
    <col min="4" max="4" width="13.7109375" customWidth="1"/>
    <col min="5" max="5" width="11.85546875" customWidth="1"/>
    <col min="6" max="6" width="13" customWidth="1"/>
    <col min="7" max="7" width="14.140625" customWidth="1"/>
    <col min="8" max="8" width="14.5703125" customWidth="1"/>
    <col min="9" max="9" width="14.85546875" customWidth="1"/>
    <col min="10" max="11" width="13" customWidth="1"/>
    <col min="12" max="12" width="23" customWidth="1"/>
  </cols>
  <sheetData>
    <row r="1" spans="1:12" ht="60" x14ac:dyDescent="0.25">
      <c r="A1" s="1" t="s">
        <v>0</v>
      </c>
      <c r="B1" s="5" t="s">
        <v>8</v>
      </c>
      <c r="C1" s="5" t="s">
        <v>7</v>
      </c>
      <c r="D1" s="2" t="s">
        <v>4</v>
      </c>
      <c r="E1" s="2" t="s">
        <v>5</v>
      </c>
      <c r="F1" s="2" t="s">
        <v>6</v>
      </c>
      <c r="G1" s="5" t="s">
        <v>11</v>
      </c>
      <c r="H1" s="5" t="s">
        <v>10</v>
      </c>
      <c r="I1" s="5" t="s">
        <v>9</v>
      </c>
      <c r="J1" s="2" t="s">
        <v>1</v>
      </c>
      <c r="K1" s="2" t="s">
        <v>2</v>
      </c>
      <c r="L1" s="2" t="s">
        <v>3</v>
      </c>
    </row>
    <row r="2" spans="1:12" x14ac:dyDescent="0.25">
      <c r="A2" s="3">
        <v>1</v>
      </c>
      <c r="B2" s="3">
        <v>5</v>
      </c>
      <c r="C2" s="4"/>
      <c r="D2" s="4"/>
      <c r="E2" s="4"/>
      <c r="F2" s="4"/>
      <c r="G2" s="7"/>
      <c r="H2" s="8"/>
      <c r="I2" s="8"/>
      <c r="J2" s="8"/>
      <c r="K2" s="9"/>
      <c r="L2" s="6"/>
    </row>
    <row r="3" spans="1:12" x14ac:dyDescent="0.25">
      <c r="A3" s="3">
        <v>2</v>
      </c>
      <c r="B3" s="3">
        <v>5</v>
      </c>
      <c r="C3" s="4"/>
      <c r="D3" s="4"/>
      <c r="E3" s="4"/>
      <c r="F3" s="4"/>
      <c r="G3" s="7"/>
      <c r="H3" s="8"/>
      <c r="I3" s="8"/>
      <c r="J3" s="8"/>
      <c r="K3" s="9"/>
      <c r="L3" s="3"/>
    </row>
    <row r="4" spans="1:12" x14ac:dyDescent="0.25">
      <c r="A4" s="3">
        <v>3</v>
      </c>
      <c r="B4" s="3">
        <v>10</v>
      </c>
      <c r="C4" s="4">
        <v>9.5</v>
      </c>
      <c r="D4" s="4">
        <v>72</v>
      </c>
      <c r="E4" s="4"/>
      <c r="F4" s="8"/>
      <c r="G4" s="7"/>
      <c r="H4" s="8">
        <v>0.03</v>
      </c>
      <c r="I4" s="8">
        <v>0.03</v>
      </c>
      <c r="J4" s="8">
        <v>42</v>
      </c>
      <c r="K4" s="9">
        <v>35</v>
      </c>
      <c r="L4" s="6"/>
    </row>
    <row r="5" spans="1:12" x14ac:dyDescent="0.25">
      <c r="A5" s="3">
        <v>4</v>
      </c>
      <c r="B5" s="3">
        <v>10</v>
      </c>
      <c r="C5" s="4">
        <v>-9.5</v>
      </c>
      <c r="D5" s="4">
        <v>-110</v>
      </c>
      <c r="E5" s="4"/>
      <c r="F5" s="8"/>
      <c r="G5" s="7"/>
      <c r="H5" s="8">
        <v>0.03</v>
      </c>
      <c r="I5" s="8">
        <v>0.03</v>
      </c>
      <c r="J5" s="8">
        <v>42</v>
      </c>
      <c r="K5" s="9">
        <v>35</v>
      </c>
      <c r="L5" s="3"/>
    </row>
    <row r="6" spans="1:12" x14ac:dyDescent="0.25">
      <c r="A6" s="3">
        <v>5</v>
      </c>
      <c r="B6" s="3">
        <v>20</v>
      </c>
      <c r="C6" s="4"/>
      <c r="D6" s="4"/>
      <c r="E6" s="4"/>
      <c r="F6" s="8"/>
      <c r="G6" s="7"/>
      <c r="H6" s="8"/>
      <c r="I6" s="8"/>
      <c r="J6" s="8"/>
      <c r="K6" s="9"/>
      <c r="L6" s="6"/>
    </row>
    <row r="7" spans="1:12" x14ac:dyDescent="0.25">
      <c r="A7" s="3">
        <v>6</v>
      </c>
      <c r="B7" s="3">
        <v>20</v>
      </c>
      <c r="C7" s="4"/>
      <c r="D7" s="4"/>
      <c r="E7" s="4"/>
      <c r="F7" s="8"/>
      <c r="G7" s="7"/>
      <c r="H7" s="8"/>
      <c r="I7" s="8"/>
      <c r="J7" s="8"/>
      <c r="K7" s="9"/>
      <c r="L7" s="3"/>
    </row>
    <row r="8" spans="1:12" x14ac:dyDescent="0.25">
      <c r="A8" s="3">
        <v>7</v>
      </c>
      <c r="B8" s="3">
        <v>30</v>
      </c>
      <c r="C8" s="4">
        <v>29.3</v>
      </c>
      <c r="D8" s="4">
        <v>290</v>
      </c>
      <c r="E8" s="4"/>
      <c r="F8" s="8"/>
      <c r="G8" s="7"/>
      <c r="H8" s="8">
        <v>0.03</v>
      </c>
      <c r="I8" s="8">
        <v>0.03</v>
      </c>
      <c r="J8" s="8">
        <v>43</v>
      </c>
      <c r="K8" s="9">
        <v>35</v>
      </c>
      <c r="L8" s="6"/>
    </row>
    <row r="9" spans="1:12" x14ac:dyDescent="0.25">
      <c r="A9" s="3">
        <v>8</v>
      </c>
      <c r="B9" s="3">
        <v>30</v>
      </c>
      <c r="C9" s="4">
        <v>-29.5</v>
      </c>
      <c r="D9" s="4">
        <v>-320</v>
      </c>
      <c r="E9" s="4"/>
      <c r="F9" s="8"/>
      <c r="G9" s="7"/>
      <c r="H9" s="8">
        <v>0.03</v>
      </c>
      <c r="I9" s="8">
        <v>0.03</v>
      </c>
      <c r="J9" s="8">
        <v>43</v>
      </c>
      <c r="K9" s="9">
        <v>35</v>
      </c>
      <c r="L9" s="3"/>
    </row>
    <row r="10" spans="1:12" x14ac:dyDescent="0.25">
      <c r="A10" s="3">
        <v>9</v>
      </c>
      <c r="B10" s="3">
        <v>40</v>
      </c>
      <c r="C10" s="4"/>
      <c r="D10" s="4"/>
      <c r="E10" s="4"/>
      <c r="F10" s="8"/>
      <c r="G10" s="7"/>
      <c r="H10" s="8"/>
      <c r="I10" s="8"/>
      <c r="J10" s="8"/>
      <c r="K10" s="9"/>
      <c r="L10" s="6"/>
    </row>
    <row r="11" spans="1:12" x14ac:dyDescent="0.25">
      <c r="A11" s="3">
        <v>10</v>
      </c>
      <c r="B11" s="3">
        <v>40</v>
      </c>
      <c r="C11" s="4"/>
      <c r="D11" s="4"/>
      <c r="E11" s="4"/>
      <c r="F11" s="8"/>
      <c r="G11" s="7"/>
      <c r="H11" s="8"/>
      <c r="I11" s="8"/>
      <c r="J11" s="8"/>
      <c r="K11" s="9"/>
      <c r="L11" s="3"/>
    </row>
    <row r="12" spans="1:12" x14ac:dyDescent="0.25">
      <c r="A12" s="3">
        <v>11</v>
      </c>
      <c r="B12" s="3">
        <v>50</v>
      </c>
      <c r="C12" s="4"/>
      <c r="D12" s="4"/>
      <c r="E12" s="4"/>
      <c r="F12" s="8"/>
      <c r="G12" s="7"/>
      <c r="H12" s="8"/>
      <c r="I12" s="8"/>
      <c r="J12" s="8"/>
      <c r="K12" s="9"/>
      <c r="L12" s="6"/>
    </row>
    <row r="13" spans="1:12" x14ac:dyDescent="0.25">
      <c r="A13" s="3">
        <v>12</v>
      </c>
      <c r="B13" s="3">
        <v>50</v>
      </c>
      <c r="C13" s="4"/>
      <c r="D13" s="4"/>
      <c r="E13" s="4"/>
      <c r="F13" s="8"/>
      <c r="G13" s="7"/>
      <c r="H13" s="8"/>
      <c r="I13" s="8"/>
      <c r="J13" s="8"/>
      <c r="K13" s="9"/>
      <c r="L13" s="3"/>
    </row>
    <row r="14" spans="1:12" x14ac:dyDescent="0.25">
      <c r="A14" s="3">
        <v>13</v>
      </c>
      <c r="B14" s="3">
        <v>60</v>
      </c>
      <c r="C14" s="4"/>
      <c r="D14" s="4"/>
      <c r="E14" s="4"/>
      <c r="F14" s="8"/>
      <c r="G14" s="7"/>
      <c r="H14" s="8"/>
      <c r="I14" s="8"/>
      <c r="J14" s="8"/>
      <c r="K14" s="9"/>
      <c r="L14" s="6"/>
    </row>
    <row r="15" spans="1:12" x14ac:dyDescent="0.25">
      <c r="A15" s="3">
        <v>14</v>
      </c>
      <c r="B15" s="3">
        <v>60</v>
      </c>
      <c r="C15" s="4"/>
      <c r="D15" s="4"/>
      <c r="E15" s="4"/>
      <c r="F15" s="8"/>
      <c r="G15" s="7"/>
      <c r="H15" s="8"/>
      <c r="I15" s="8"/>
      <c r="J15" s="8"/>
      <c r="K15" s="9"/>
      <c r="L15" s="3"/>
    </row>
    <row r="16" spans="1:12" x14ac:dyDescent="0.25">
      <c r="A16" s="3">
        <v>15</v>
      </c>
      <c r="B16" s="3">
        <v>70</v>
      </c>
      <c r="C16" s="4">
        <v>66</v>
      </c>
      <c r="D16" s="4">
        <v>670</v>
      </c>
      <c r="E16" s="4"/>
      <c r="F16" s="8"/>
      <c r="G16" s="7"/>
      <c r="H16" s="8">
        <v>0.03</v>
      </c>
      <c r="I16" s="8">
        <v>0.03</v>
      </c>
      <c r="J16" s="8">
        <v>44</v>
      </c>
      <c r="K16" s="9">
        <v>37</v>
      </c>
      <c r="L16" s="6"/>
    </row>
    <row r="17" spans="1:12" x14ac:dyDescent="0.25">
      <c r="A17" s="3">
        <v>16</v>
      </c>
      <c r="B17" s="3">
        <v>70</v>
      </c>
      <c r="C17" s="4">
        <v>-67</v>
      </c>
      <c r="D17" s="4">
        <v>-730</v>
      </c>
      <c r="E17" s="4"/>
      <c r="F17" s="8"/>
      <c r="G17" s="7"/>
      <c r="H17" s="8">
        <v>0.03</v>
      </c>
      <c r="I17" s="8">
        <v>0.03</v>
      </c>
      <c r="J17" s="8">
        <v>44</v>
      </c>
      <c r="K17" s="9">
        <v>37</v>
      </c>
      <c r="L17" s="3"/>
    </row>
    <row r="18" spans="1:12" x14ac:dyDescent="0.25">
      <c r="A18" s="3">
        <v>17</v>
      </c>
      <c r="B18" s="3">
        <v>80</v>
      </c>
      <c r="C18" s="4"/>
      <c r="D18" s="4"/>
      <c r="E18" s="4"/>
      <c r="F18" s="8"/>
      <c r="G18" s="7"/>
      <c r="H18" s="8"/>
      <c r="I18" s="8"/>
      <c r="J18" s="8"/>
      <c r="K18" s="9"/>
      <c r="L18" s="6"/>
    </row>
    <row r="19" spans="1:12" x14ac:dyDescent="0.25">
      <c r="A19" s="3">
        <v>18</v>
      </c>
      <c r="B19" s="3">
        <v>80</v>
      </c>
      <c r="C19" s="4"/>
      <c r="D19" s="4"/>
      <c r="E19" s="4"/>
      <c r="F19" s="8"/>
      <c r="G19" s="7"/>
      <c r="H19" s="8"/>
      <c r="I19" s="8"/>
      <c r="J19" s="8"/>
      <c r="K19" s="9"/>
      <c r="L19" s="3"/>
    </row>
    <row r="20" spans="1:12" x14ac:dyDescent="0.25">
      <c r="A20" s="3">
        <v>19</v>
      </c>
      <c r="B20" s="3">
        <v>90</v>
      </c>
      <c r="C20" s="4"/>
      <c r="D20" s="4"/>
      <c r="E20" s="4"/>
      <c r="F20" s="8"/>
      <c r="G20" s="7"/>
      <c r="H20" s="8"/>
      <c r="I20" s="8"/>
      <c r="J20" s="8"/>
      <c r="K20" s="9"/>
      <c r="L20" s="6"/>
    </row>
    <row r="21" spans="1:12" x14ac:dyDescent="0.25">
      <c r="A21" s="3">
        <v>20</v>
      </c>
      <c r="B21" s="3">
        <v>90</v>
      </c>
      <c r="C21" s="4"/>
      <c r="D21" s="4"/>
      <c r="E21" s="4"/>
      <c r="F21" s="8"/>
      <c r="G21" s="7"/>
      <c r="H21" s="8"/>
      <c r="I21" s="8"/>
      <c r="J21" s="8"/>
      <c r="K21" s="9"/>
      <c r="L21" s="3"/>
    </row>
    <row r="22" spans="1:12" x14ac:dyDescent="0.25">
      <c r="A22" s="3">
        <v>21</v>
      </c>
      <c r="B22" s="3">
        <v>100</v>
      </c>
      <c r="C22" s="4">
        <v>86</v>
      </c>
      <c r="D22" s="4">
        <v>750</v>
      </c>
      <c r="E22" s="4"/>
      <c r="F22" s="8"/>
      <c r="G22" s="7"/>
      <c r="H22" s="8">
        <v>0.03</v>
      </c>
      <c r="I22" s="8">
        <v>0.03</v>
      </c>
      <c r="J22" s="8">
        <v>48</v>
      </c>
      <c r="K22" s="9">
        <v>38</v>
      </c>
      <c r="L22" s="6"/>
    </row>
    <row r="23" spans="1:12" x14ac:dyDescent="0.25">
      <c r="A23" s="3">
        <v>22</v>
      </c>
      <c r="B23" s="3">
        <v>100</v>
      </c>
      <c r="C23" s="4">
        <v>-87</v>
      </c>
      <c r="D23" s="4">
        <v>-780</v>
      </c>
      <c r="E23" s="4"/>
      <c r="F23" s="8"/>
      <c r="G23" s="7"/>
      <c r="H23" s="8">
        <v>0.03</v>
      </c>
      <c r="I23" s="8">
        <v>0.03</v>
      </c>
      <c r="J23" s="8">
        <v>48</v>
      </c>
      <c r="K23" s="9">
        <v>38</v>
      </c>
      <c r="L2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abSelected="1" topLeftCell="C61" zoomScale="115" zoomScaleNormal="115" workbookViewId="0">
      <selection activeCell="H79" sqref="H79"/>
    </sheetView>
  </sheetViews>
  <sheetFormatPr defaultRowHeight="15" x14ac:dyDescent="0.25"/>
  <cols>
    <col min="1" max="1" width="17.42578125" customWidth="1"/>
    <col min="2" max="3" width="11.42578125" customWidth="1"/>
    <col min="4" max="4" width="8" customWidth="1"/>
    <col min="5" max="5" width="11" customWidth="1"/>
    <col min="6" max="6" width="10.7109375" customWidth="1"/>
    <col min="8" max="8" width="68.7109375" customWidth="1"/>
  </cols>
  <sheetData>
    <row r="1" spans="1:8" ht="46.5" customHeight="1" x14ac:dyDescent="0.25">
      <c r="A1" s="13" t="s">
        <v>15</v>
      </c>
      <c r="B1" s="13" t="s">
        <v>16</v>
      </c>
      <c r="C1" s="18" t="s">
        <v>14</v>
      </c>
      <c r="D1" s="18" t="s">
        <v>25</v>
      </c>
      <c r="E1" s="18" t="s">
        <v>18</v>
      </c>
      <c r="F1" s="18" t="s">
        <v>19</v>
      </c>
      <c r="H1" s="16" t="s">
        <v>17</v>
      </c>
    </row>
    <row r="2" spans="1:8" ht="18.75" customHeight="1" x14ac:dyDescent="0.25">
      <c r="A2" s="14">
        <v>1240</v>
      </c>
      <c r="B2" s="14">
        <f>A2*0.000125</f>
        <v>0.155</v>
      </c>
      <c r="C2" s="19">
        <f>B2*880</f>
        <v>136.4</v>
      </c>
      <c r="D2" s="19">
        <v>0</v>
      </c>
      <c r="E2" s="19">
        <f>D2*10</f>
        <v>0</v>
      </c>
      <c r="F2" s="19">
        <f>E2*9.8</f>
        <v>0</v>
      </c>
      <c r="H2" s="17"/>
    </row>
    <row r="3" spans="1:8" x14ac:dyDescent="0.25">
      <c r="A3" s="14">
        <v>1180</v>
      </c>
      <c r="B3" s="14">
        <f>A3*0.000125</f>
        <v>0.14749999999999999</v>
      </c>
      <c r="C3" s="19">
        <f>B3*880</f>
        <v>129.79999999999998</v>
      </c>
      <c r="D3" s="19">
        <v>5</v>
      </c>
      <c r="E3" s="19">
        <f t="shared" ref="E3:E13" si="0">D3*10</f>
        <v>50</v>
      </c>
      <c r="F3" s="19">
        <f t="shared" ref="F3:F13" si="1">E3*9.8</f>
        <v>490.00000000000006</v>
      </c>
    </row>
    <row r="4" spans="1:8" x14ac:dyDescent="0.25">
      <c r="A4" s="14">
        <v>1000</v>
      </c>
      <c r="B4" s="14">
        <f t="shared" ref="B4:B13" si="2">A4*0.000125</f>
        <v>0.125</v>
      </c>
      <c r="C4" s="19">
        <f t="shared" ref="C4:C13" si="3">B4*880</f>
        <v>110</v>
      </c>
      <c r="D4" s="19">
        <v>13</v>
      </c>
      <c r="E4" s="19">
        <f t="shared" si="0"/>
        <v>130</v>
      </c>
      <c r="F4" s="19">
        <f t="shared" si="1"/>
        <v>1274</v>
      </c>
    </row>
    <row r="5" spans="1:8" x14ac:dyDescent="0.25">
      <c r="A5" s="14">
        <v>900</v>
      </c>
      <c r="B5" s="14">
        <f t="shared" si="2"/>
        <v>0.1125</v>
      </c>
      <c r="C5" s="19">
        <f t="shared" si="3"/>
        <v>99</v>
      </c>
      <c r="D5" s="19">
        <v>22</v>
      </c>
      <c r="E5" s="19">
        <f t="shared" si="0"/>
        <v>220</v>
      </c>
      <c r="F5" s="19">
        <f t="shared" si="1"/>
        <v>2156</v>
      </c>
    </row>
    <row r="6" spans="1:8" x14ac:dyDescent="0.25">
      <c r="A6" s="14">
        <v>800</v>
      </c>
      <c r="B6" s="14">
        <f t="shared" si="2"/>
        <v>0.1</v>
      </c>
      <c r="C6" s="19">
        <f t="shared" si="3"/>
        <v>88</v>
      </c>
      <c r="D6" s="19">
        <v>30</v>
      </c>
      <c r="E6" s="19">
        <f t="shared" si="0"/>
        <v>300</v>
      </c>
      <c r="F6" s="19">
        <f t="shared" si="1"/>
        <v>2940</v>
      </c>
    </row>
    <row r="7" spans="1:8" x14ac:dyDescent="0.25">
      <c r="A7" s="14">
        <v>750</v>
      </c>
      <c r="B7" s="14">
        <f t="shared" si="2"/>
        <v>9.375E-2</v>
      </c>
      <c r="C7" s="19">
        <f t="shared" si="3"/>
        <v>82.5</v>
      </c>
      <c r="D7" s="19">
        <v>36</v>
      </c>
      <c r="E7" s="19">
        <f t="shared" si="0"/>
        <v>360</v>
      </c>
      <c r="F7" s="19">
        <f t="shared" si="1"/>
        <v>3528.0000000000005</v>
      </c>
    </row>
    <row r="8" spans="1:8" x14ac:dyDescent="0.25">
      <c r="A8" s="14">
        <v>620</v>
      </c>
      <c r="B8" s="14">
        <f t="shared" si="2"/>
        <v>7.7499999999999999E-2</v>
      </c>
      <c r="C8" s="19">
        <f t="shared" si="3"/>
        <v>68.2</v>
      </c>
      <c r="D8" s="19">
        <v>41</v>
      </c>
      <c r="E8" s="19">
        <f t="shared" si="0"/>
        <v>410</v>
      </c>
      <c r="F8" s="19">
        <f t="shared" si="1"/>
        <v>4018.0000000000005</v>
      </c>
    </row>
    <row r="9" spans="1:8" x14ac:dyDescent="0.25">
      <c r="A9" s="14">
        <v>560</v>
      </c>
      <c r="B9" s="14">
        <f t="shared" si="2"/>
        <v>7.0000000000000007E-2</v>
      </c>
      <c r="C9" s="19">
        <f t="shared" si="3"/>
        <v>61.600000000000009</v>
      </c>
      <c r="D9" s="19">
        <v>48</v>
      </c>
      <c r="E9" s="19">
        <f t="shared" si="0"/>
        <v>480</v>
      </c>
      <c r="F9" s="19">
        <f t="shared" si="1"/>
        <v>4704</v>
      </c>
    </row>
    <row r="10" spans="1:8" x14ac:dyDescent="0.25">
      <c r="A10" s="14">
        <v>400</v>
      </c>
      <c r="B10" s="14">
        <f t="shared" si="2"/>
        <v>0.05</v>
      </c>
      <c r="C10" s="19">
        <f t="shared" si="3"/>
        <v>44</v>
      </c>
      <c r="D10" s="19">
        <v>55</v>
      </c>
      <c r="E10" s="19">
        <f t="shared" si="0"/>
        <v>550</v>
      </c>
      <c r="F10" s="19">
        <f t="shared" si="1"/>
        <v>5390</v>
      </c>
    </row>
    <row r="11" spans="1:8" x14ac:dyDescent="0.25">
      <c r="A11" s="14">
        <v>250</v>
      </c>
      <c r="B11" s="14">
        <f t="shared" si="2"/>
        <v>3.125E-2</v>
      </c>
      <c r="C11" s="19">
        <f t="shared" si="3"/>
        <v>27.5</v>
      </c>
      <c r="D11" s="19">
        <v>65</v>
      </c>
      <c r="E11" s="19">
        <f t="shared" si="0"/>
        <v>650</v>
      </c>
      <c r="F11" s="19">
        <f t="shared" si="1"/>
        <v>6370.0000000000009</v>
      </c>
    </row>
    <row r="12" spans="1:8" x14ac:dyDescent="0.25">
      <c r="A12" s="14">
        <v>100</v>
      </c>
      <c r="B12" s="14">
        <f t="shared" si="2"/>
        <v>1.2500000000000001E-2</v>
      </c>
      <c r="C12" s="19">
        <f t="shared" si="3"/>
        <v>11</v>
      </c>
      <c r="D12" s="19">
        <v>75</v>
      </c>
      <c r="E12" s="19">
        <f t="shared" si="0"/>
        <v>750</v>
      </c>
      <c r="F12" s="19">
        <f t="shared" si="1"/>
        <v>7350.0000000000009</v>
      </c>
    </row>
    <row r="13" spans="1:8" x14ac:dyDescent="0.25">
      <c r="A13" s="14">
        <v>0</v>
      </c>
      <c r="B13" s="14">
        <f t="shared" si="2"/>
        <v>0</v>
      </c>
      <c r="C13" s="19">
        <f t="shared" si="3"/>
        <v>0</v>
      </c>
      <c r="D13" s="19">
        <v>85</v>
      </c>
      <c r="E13" s="19">
        <f t="shared" si="0"/>
        <v>850</v>
      </c>
      <c r="F13" s="19">
        <f t="shared" si="1"/>
        <v>8330</v>
      </c>
    </row>
    <row r="14" spans="1:8" x14ac:dyDescent="0.25">
      <c r="A14" s="15"/>
      <c r="B14" s="15"/>
      <c r="C14" s="15"/>
      <c r="D14" s="15"/>
      <c r="E14" s="15"/>
      <c r="F14" s="15"/>
    </row>
    <row r="15" spans="1:8" x14ac:dyDescent="0.25">
      <c r="A15" s="15"/>
      <c r="B15" s="15"/>
      <c r="C15" s="15"/>
      <c r="D15" s="15"/>
      <c r="E15" s="15"/>
      <c r="F15" s="15"/>
    </row>
    <row r="16" spans="1:8" ht="45.75" x14ac:dyDescent="0.25">
      <c r="A16" s="13" t="s">
        <v>15</v>
      </c>
      <c r="B16" s="13" t="s">
        <v>16</v>
      </c>
      <c r="C16" s="20" t="s">
        <v>14</v>
      </c>
      <c r="D16" s="18" t="s">
        <v>25</v>
      </c>
      <c r="E16" s="20" t="s">
        <v>18</v>
      </c>
      <c r="F16" s="20" t="s">
        <v>20</v>
      </c>
    </row>
    <row r="17" spans="1:6" x14ac:dyDescent="0.25">
      <c r="A17" s="14">
        <v>245</v>
      </c>
      <c r="B17" s="14">
        <f>A17*0.000125</f>
        <v>3.0624999999999999E-2</v>
      </c>
      <c r="C17" s="19">
        <f>B17*880</f>
        <v>26.95</v>
      </c>
      <c r="D17" s="19">
        <v>0</v>
      </c>
      <c r="E17" s="19">
        <f>D17*8</f>
        <v>0</v>
      </c>
      <c r="F17" s="19">
        <f>E17*9.8</f>
        <v>0</v>
      </c>
    </row>
    <row r="18" spans="1:6" x14ac:dyDescent="0.25">
      <c r="A18" s="14">
        <v>231</v>
      </c>
      <c r="B18" s="14">
        <f>A18*0.000125</f>
        <v>2.8875000000000001E-2</v>
      </c>
      <c r="C18" s="19">
        <f>B18*880</f>
        <v>25.41</v>
      </c>
      <c r="D18" s="19">
        <v>8</v>
      </c>
      <c r="E18" s="19">
        <f>D18*7</f>
        <v>56</v>
      </c>
      <c r="F18" s="19">
        <f t="shared" ref="F18:F28" si="4">E18*9.8</f>
        <v>548.80000000000007</v>
      </c>
    </row>
    <row r="19" spans="1:6" x14ac:dyDescent="0.25">
      <c r="A19" s="14">
        <v>240</v>
      </c>
      <c r="B19" s="14">
        <f t="shared" ref="B19:B28" si="5">A19*0.000125</f>
        <v>0.03</v>
      </c>
      <c r="C19" s="19">
        <f t="shared" ref="C19:C28" si="6">B19*880</f>
        <v>26.4</v>
      </c>
      <c r="D19" s="19">
        <v>12</v>
      </c>
      <c r="E19" s="19">
        <f t="shared" ref="E18:E28" si="7">D19*10</f>
        <v>120</v>
      </c>
      <c r="F19" s="19">
        <f t="shared" si="4"/>
        <v>1176</v>
      </c>
    </row>
    <row r="20" spans="1:6" x14ac:dyDescent="0.25">
      <c r="A20" s="14">
        <v>250</v>
      </c>
      <c r="B20" s="14">
        <f t="shared" si="5"/>
        <v>3.125E-2</v>
      </c>
      <c r="C20" s="19">
        <f t="shared" si="6"/>
        <v>27.5</v>
      </c>
      <c r="D20" s="19">
        <v>25</v>
      </c>
      <c r="E20" s="19">
        <f t="shared" si="7"/>
        <v>250</v>
      </c>
      <c r="F20" s="19">
        <f t="shared" si="4"/>
        <v>2450</v>
      </c>
    </row>
    <row r="21" spans="1:6" x14ac:dyDescent="0.25">
      <c r="A21" s="14">
        <v>240</v>
      </c>
      <c r="B21" s="14">
        <f t="shared" si="5"/>
        <v>0.03</v>
      </c>
      <c r="C21" s="19">
        <f t="shared" si="6"/>
        <v>26.4</v>
      </c>
      <c r="D21" s="19">
        <v>30</v>
      </c>
      <c r="E21" s="19">
        <f t="shared" si="7"/>
        <v>300</v>
      </c>
      <c r="F21" s="19">
        <f t="shared" si="4"/>
        <v>2940</v>
      </c>
    </row>
    <row r="22" spans="1:6" x14ac:dyDescent="0.25">
      <c r="A22" s="14">
        <v>225</v>
      </c>
      <c r="B22" s="14">
        <f t="shared" si="5"/>
        <v>2.8125000000000001E-2</v>
      </c>
      <c r="C22" s="19">
        <f t="shared" si="6"/>
        <v>24.75</v>
      </c>
      <c r="D22" s="19">
        <v>36</v>
      </c>
      <c r="E22" s="19">
        <f t="shared" si="7"/>
        <v>360</v>
      </c>
      <c r="F22" s="19">
        <f t="shared" si="4"/>
        <v>3528.0000000000005</v>
      </c>
    </row>
    <row r="23" spans="1:6" x14ac:dyDescent="0.25">
      <c r="A23" s="14">
        <v>248</v>
      </c>
      <c r="B23" s="14">
        <f t="shared" si="5"/>
        <v>3.1E-2</v>
      </c>
      <c r="C23" s="19">
        <f t="shared" si="6"/>
        <v>27.28</v>
      </c>
      <c r="D23" s="19">
        <v>41</v>
      </c>
      <c r="E23" s="19">
        <f t="shared" si="7"/>
        <v>410</v>
      </c>
      <c r="F23" s="19">
        <f t="shared" si="4"/>
        <v>4018.0000000000005</v>
      </c>
    </row>
    <row r="24" spans="1:6" x14ac:dyDescent="0.25">
      <c r="A24" s="14">
        <v>237</v>
      </c>
      <c r="B24" s="14">
        <f t="shared" si="5"/>
        <v>2.9625000000000002E-2</v>
      </c>
      <c r="C24" s="19">
        <f t="shared" si="6"/>
        <v>26.07</v>
      </c>
      <c r="D24" s="19">
        <v>48</v>
      </c>
      <c r="E24" s="19">
        <f t="shared" si="7"/>
        <v>480</v>
      </c>
      <c r="F24" s="19">
        <f t="shared" si="4"/>
        <v>4704</v>
      </c>
    </row>
    <row r="25" spans="1:6" x14ac:dyDescent="0.25">
      <c r="A25" s="14">
        <v>230</v>
      </c>
      <c r="B25" s="14">
        <f t="shared" si="5"/>
        <v>2.8750000000000001E-2</v>
      </c>
      <c r="C25" s="19">
        <f t="shared" si="6"/>
        <v>25.3</v>
      </c>
      <c r="D25" s="19">
        <v>60</v>
      </c>
      <c r="E25" s="19">
        <f t="shared" si="7"/>
        <v>600</v>
      </c>
      <c r="F25" s="19">
        <f t="shared" si="4"/>
        <v>5880</v>
      </c>
    </row>
    <row r="26" spans="1:6" x14ac:dyDescent="0.25">
      <c r="A26" s="14">
        <v>200</v>
      </c>
      <c r="B26" s="14">
        <f t="shared" si="5"/>
        <v>2.5000000000000001E-2</v>
      </c>
      <c r="C26" s="19">
        <f t="shared" si="6"/>
        <v>22</v>
      </c>
      <c r="D26" s="19">
        <v>65</v>
      </c>
      <c r="E26" s="19">
        <f t="shared" si="7"/>
        <v>650</v>
      </c>
      <c r="F26" s="19">
        <f t="shared" si="4"/>
        <v>6370.0000000000009</v>
      </c>
    </row>
    <row r="27" spans="1:6" x14ac:dyDescent="0.25">
      <c r="A27" s="14">
        <v>100</v>
      </c>
      <c r="B27" s="14">
        <f t="shared" si="5"/>
        <v>1.2500000000000001E-2</v>
      </c>
      <c r="C27" s="19">
        <f t="shared" si="6"/>
        <v>11</v>
      </c>
      <c r="D27" s="19">
        <v>75</v>
      </c>
      <c r="E27" s="19">
        <f t="shared" si="7"/>
        <v>750</v>
      </c>
      <c r="F27" s="19">
        <f t="shared" si="4"/>
        <v>7350.0000000000009</v>
      </c>
    </row>
    <row r="28" spans="1:6" x14ac:dyDescent="0.25">
      <c r="A28" s="14">
        <v>0</v>
      </c>
      <c r="B28" s="14">
        <f t="shared" si="5"/>
        <v>0</v>
      </c>
      <c r="C28" s="19">
        <f>B28*880</f>
        <v>0</v>
      </c>
      <c r="D28" s="19">
        <v>86.5</v>
      </c>
      <c r="E28" s="19">
        <f t="shared" si="7"/>
        <v>865</v>
      </c>
      <c r="F28" s="19">
        <f t="shared" si="4"/>
        <v>8477</v>
      </c>
    </row>
    <row r="29" spans="1:6" x14ac:dyDescent="0.25">
      <c r="A29" s="15"/>
      <c r="B29" s="15"/>
      <c r="C29" s="15"/>
      <c r="D29" s="15"/>
      <c r="E29" s="15"/>
      <c r="F29" s="15"/>
    </row>
    <row r="30" spans="1:6" x14ac:dyDescent="0.25">
      <c r="A30" s="15"/>
      <c r="B30" s="15"/>
      <c r="C30" s="15"/>
      <c r="D30" s="15"/>
      <c r="E30" s="15"/>
      <c r="F30" s="15"/>
    </row>
    <row r="31" spans="1:6" ht="45.75" x14ac:dyDescent="0.25">
      <c r="A31" s="13" t="s">
        <v>15</v>
      </c>
      <c r="B31" s="13" t="s">
        <v>16</v>
      </c>
      <c r="C31" s="20" t="s">
        <v>14</v>
      </c>
      <c r="D31" s="18" t="s">
        <v>25</v>
      </c>
      <c r="E31" s="20" t="s">
        <v>18</v>
      </c>
      <c r="F31" s="20" t="s">
        <v>21</v>
      </c>
    </row>
    <row r="32" spans="1:6" x14ac:dyDescent="0.25">
      <c r="A32" s="14">
        <v>410</v>
      </c>
      <c r="B32" s="14">
        <f>A32*0.000125</f>
        <v>5.1250000000000004E-2</v>
      </c>
      <c r="C32" s="19">
        <f>B32*880</f>
        <v>45.1</v>
      </c>
      <c r="D32" s="19">
        <v>0</v>
      </c>
      <c r="E32" s="19">
        <f>D32*8</f>
        <v>0</v>
      </c>
      <c r="F32" s="19">
        <f>E32*9.8</f>
        <v>0</v>
      </c>
    </row>
    <row r="33" spans="1:6" x14ac:dyDescent="0.25">
      <c r="A33" s="14">
        <v>399</v>
      </c>
      <c r="B33" s="14">
        <f>A33*0.000125</f>
        <v>4.9875000000000003E-2</v>
      </c>
      <c r="C33" s="19">
        <f>B33*880</f>
        <v>43.89</v>
      </c>
      <c r="D33" s="19">
        <v>8</v>
      </c>
      <c r="E33" s="19">
        <f>D33*7</f>
        <v>56</v>
      </c>
      <c r="F33" s="19">
        <f t="shared" ref="F33:F43" si="8">E33*9.8</f>
        <v>548.80000000000007</v>
      </c>
    </row>
    <row r="34" spans="1:6" x14ac:dyDescent="0.25">
      <c r="A34" s="14">
        <v>415</v>
      </c>
      <c r="B34" s="14">
        <f t="shared" ref="B34:B43" si="9">A34*0.000125</f>
        <v>5.1875000000000004E-2</v>
      </c>
      <c r="C34" s="19">
        <f t="shared" ref="C34:C42" si="10">B34*880</f>
        <v>45.650000000000006</v>
      </c>
      <c r="D34" s="19">
        <v>12</v>
      </c>
      <c r="E34" s="19">
        <f t="shared" ref="E34:E43" si="11">D34*10</f>
        <v>120</v>
      </c>
      <c r="F34" s="19">
        <f t="shared" si="8"/>
        <v>1176</v>
      </c>
    </row>
    <row r="35" spans="1:6" x14ac:dyDescent="0.25">
      <c r="A35" s="14">
        <v>395</v>
      </c>
      <c r="B35" s="14">
        <f t="shared" si="9"/>
        <v>4.9375000000000002E-2</v>
      </c>
      <c r="C35" s="19">
        <f t="shared" si="10"/>
        <v>43.45</v>
      </c>
      <c r="D35" s="19">
        <v>20</v>
      </c>
      <c r="E35" s="19">
        <f t="shared" si="11"/>
        <v>200</v>
      </c>
      <c r="F35" s="19">
        <f t="shared" si="8"/>
        <v>1960.0000000000002</v>
      </c>
    </row>
    <row r="36" spans="1:6" x14ac:dyDescent="0.25">
      <c r="A36" s="14">
        <v>407</v>
      </c>
      <c r="B36" s="14">
        <f t="shared" si="9"/>
        <v>5.0875000000000004E-2</v>
      </c>
      <c r="C36" s="19">
        <f t="shared" si="10"/>
        <v>44.77</v>
      </c>
      <c r="D36" s="19">
        <v>30</v>
      </c>
      <c r="E36" s="19">
        <f t="shared" si="11"/>
        <v>300</v>
      </c>
      <c r="F36" s="19">
        <f t="shared" si="8"/>
        <v>2940</v>
      </c>
    </row>
    <row r="37" spans="1:6" x14ac:dyDescent="0.25">
      <c r="A37" s="14">
        <v>393</v>
      </c>
      <c r="B37" s="14">
        <f t="shared" si="9"/>
        <v>4.9125000000000002E-2</v>
      </c>
      <c r="C37" s="19">
        <f t="shared" si="10"/>
        <v>43.230000000000004</v>
      </c>
      <c r="D37" s="19">
        <v>36</v>
      </c>
      <c r="E37" s="19">
        <f t="shared" si="11"/>
        <v>360</v>
      </c>
      <c r="F37" s="19">
        <f t="shared" si="8"/>
        <v>3528.0000000000005</v>
      </c>
    </row>
    <row r="38" spans="1:6" x14ac:dyDescent="0.25">
      <c r="A38" s="14">
        <v>402</v>
      </c>
      <c r="B38" s="14">
        <f t="shared" si="9"/>
        <v>5.0250000000000003E-2</v>
      </c>
      <c r="C38" s="19">
        <f t="shared" si="10"/>
        <v>44.220000000000006</v>
      </c>
      <c r="D38" s="19">
        <v>41</v>
      </c>
      <c r="E38" s="19">
        <f t="shared" si="11"/>
        <v>410</v>
      </c>
      <c r="F38" s="19">
        <f t="shared" si="8"/>
        <v>4018.0000000000005</v>
      </c>
    </row>
    <row r="39" spans="1:6" x14ac:dyDescent="0.25">
      <c r="A39" s="14">
        <v>375</v>
      </c>
      <c r="B39" s="14">
        <f t="shared" si="9"/>
        <v>4.6875E-2</v>
      </c>
      <c r="C39" s="19">
        <f t="shared" si="10"/>
        <v>41.25</v>
      </c>
      <c r="D39" s="19">
        <v>54</v>
      </c>
      <c r="E39" s="19">
        <f t="shared" si="11"/>
        <v>540</v>
      </c>
      <c r="F39" s="19">
        <f t="shared" si="8"/>
        <v>5292</v>
      </c>
    </row>
    <row r="40" spans="1:6" x14ac:dyDescent="0.25">
      <c r="A40" s="14">
        <v>320</v>
      </c>
      <c r="B40" s="14">
        <f t="shared" si="9"/>
        <v>0.04</v>
      </c>
      <c r="C40" s="19">
        <f t="shared" si="10"/>
        <v>35.200000000000003</v>
      </c>
      <c r="D40" s="19">
        <v>59</v>
      </c>
      <c r="E40" s="19">
        <f t="shared" si="11"/>
        <v>590</v>
      </c>
      <c r="F40" s="19">
        <f t="shared" si="8"/>
        <v>5782</v>
      </c>
    </row>
    <row r="41" spans="1:6" x14ac:dyDescent="0.25">
      <c r="A41" s="14">
        <v>233</v>
      </c>
      <c r="B41" s="14">
        <f t="shared" si="9"/>
        <v>2.9125000000000002E-2</v>
      </c>
      <c r="C41" s="19">
        <f t="shared" si="10"/>
        <v>25.630000000000003</v>
      </c>
      <c r="D41" s="19">
        <v>67</v>
      </c>
      <c r="E41" s="19">
        <f t="shared" si="11"/>
        <v>670</v>
      </c>
      <c r="F41" s="19">
        <f t="shared" si="8"/>
        <v>6566.0000000000009</v>
      </c>
    </row>
    <row r="42" spans="1:6" x14ac:dyDescent="0.25">
      <c r="A42" s="14">
        <v>100</v>
      </c>
      <c r="B42" s="14">
        <f t="shared" si="9"/>
        <v>1.2500000000000001E-2</v>
      </c>
      <c r="C42" s="19">
        <f t="shared" si="10"/>
        <v>11</v>
      </c>
      <c r="D42" s="19">
        <v>74</v>
      </c>
      <c r="E42" s="19">
        <f t="shared" si="11"/>
        <v>740</v>
      </c>
      <c r="F42" s="19">
        <f t="shared" si="8"/>
        <v>7252.0000000000009</v>
      </c>
    </row>
    <row r="43" spans="1:6" x14ac:dyDescent="0.25">
      <c r="A43" s="14">
        <v>0</v>
      </c>
      <c r="B43" s="14">
        <f t="shared" si="9"/>
        <v>0</v>
      </c>
      <c r="C43" s="19">
        <f>B43*880</f>
        <v>0</v>
      </c>
      <c r="D43" s="19">
        <v>86.5</v>
      </c>
      <c r="E43" s="19">
        <f t="shared" si="11"/>
        <v>865</v>
      </c>
      <c r="F43" s="19">
        <f t="shared" si="8"/>
        <v>8477</v>
      </c>
    </row>
    <row r="46" spans="1:6" ht="45.75" x14ac:dyDescent="0.25">
      <c r="A46" s="13" t="s">
        <v>15</v>
      </c>
      <c r="B46" s="13" t="s">
        <v>16</v>
      </c>
      <c r="C46" s="20" t="s">
        <v>14</v>
      </c>
      <c r="D46" s="18" t="s">
        <v>25</v>
      </c>
      <c r="E46" s="20" t="s">
        <v>18</v>
      </c>
      <c r="F46" s="20" t="s">
        <v>22</v>
      </c>
    </row>
    <row r="47" spans="1:6" x14ac:dyDescent="0.25">
      <c r="A47" s="14">
        <v>1000</v>
      </c>
      <c r="B47" s="14">
        <f>A47*0.000125</f>
        <v>0.125</v>
      </c>
      <c r="C47" s="19">
        <f>B47*880</f>
        <v>110</v>
      </c>
      <c r="D47" s="19">
        <v>0</v>
      </c>
      <c r="E47" s="19">
        <f>D47*8</f>
        <v>0</v>
      </c>
      <c r="F47" s="19">
        <f>E47*9.8</f>
        <v>0</v>
      </c>
    </row>
    <row r="48" spans="1:6" x14ac:dyDescent="0.25">
      <c r="A48" s="14">
        <v>1010</v>
      </c>
      <c r="B48" s="14">
        <f>A48*0.000125</f>
        <v>0.12625</v>
      </c>
      <c r="C48" s="19">
        <f>B48*880</f>
        <v>111.1</v>
      </c>
      <c r="D48" s="19">
        <v>8</v>
      </c>
      <c r="E48" s="19">
        <f>D48*7</f>
        <v>56</v>
      </c>
      <c r="F48" s="19">
        <f t="shared" ref="F48:F58" si="12">E48*9.8</f>
        <v>548.80000000000007</v>
      </c>
    </row>
    <row r="49" spans="1:6" x14ac:dyDescent="0.25">
      <c r="A49" s="14">
        <v>1000</v>
      </c>
      <c r="B49" s="14">
        <f t="shared" ref="B49:B58" si="13">A49*0.000125</f>
        <v>0.125</v>
      </c>
      <c r="C49" s="19">
        <f t="shared" ref="C49:C57" si="14">B49*880</f>
        <v>110</v>
      </c>
      <c r="D49" s="19">
        <v>11</v>
      </c>
      <c r="E49" s="19">
        <f t="shared" ref="E49:E58" si="15">D49*10</f>
        <v>110</v>
      </c>
      <c r="F49" s="19">
        <f t="shared" si="12"/>
        <v>1078</v>
      </c>
    </row>
    <row r="50" spans="1:6" x14ac:dyDescent="0.25">
      <c r="A50" s="14">
        <v>900</v>
      </c>
      <c r="B50" s="14">
        <f t="shared" si="13"/>
        <v>0.1125</v>
      </c>
      <c r="C50" s="19">
        <f t="shared" si="14"/>
        <v>99</v>
      </c>
      <c r="D50" s="19">
        <v>19</v>
      </c>
      <c r="E50" s="19">
        <f t="shared" si="15"/>
        <v>190</v>
      </c>
      <c r="F50" s="19">
        <f t="shared" si="12"/>
        <v>1862.0000000000002</v>
      </c>
    </row>
    <row r="51" spans="1:6" x14ac:dyDescent="0.25">
      <c r="A51" s="14">
        <v>800</v>
      </c>
      <c r="B51" s="14">
        <f t="shared" si="13"/>
        <v>0.1</v>
      </c>
      <c r="C51" s="19">
        <f t="shared" si="14"/>
        <v>88</v>
      </c>
      <c r="D51" s="19">
        <v>30</v>
      </c>
      <c r="E51" s="19">
        <f t="shared" si="15"/>
        <v>300</v>
      </c>
      <c r="F51" s="19">
        <f t="shared" si="12"/>
        <v>2940</v>
      </c>
    </row>
    <row r="52" spans="1:6" x14ac:dyDescent="0.25">
      <c r="A52" s="14">
        <v>700</v>
      </c>
      <c r="B52" s="14">
        <f t="shared" si="13"/>
        <v>8.7500000000000008E-2</v>
      </c>
      <c r="C52" s="19">
        <f t="shared" si="14"/>
        <v>77.000000000000014</v>
      </c>
      <c r="D52" s="19">
        <v>34</v>
      </c>
      <c r="E52" s="19">
        <f t="shared" si="15"/>
        <v>340</v>
      </c>
      <c r="F52" s="19">
        <f t="shared" si="12"/>
        <v>3332.0000000000005</v>
      </c>
    </row>
    <row r="53" spans="1:6" x14ac:dyDescent="0.25">
      <c r="A53" s="14">
        <v>600</v>
      </c>
      <c r="B53" s="14">
        <f t="shared" si="13"/>
        <v>7.4999999999999997E-2</v>
      </c>
      <c r="C53" s="19">
        <f t="shared" si="14"/>
        <v>66</v>
      </c>
      <c r="D53" s="19">
        <v>42</v>
      </c>
      <c r="E53" s="19">
        <f t="shared" si="15"/>
        <v>420</v>
      </c>
      <c r="F53" s="19">
        <f t="shared" si="12"/>
        <v>4116</v>
      </c>
    </row>
    <row r="54" spans="1:6" x14ac:dyDescent="0.25">
      <c r="A54" s="14">
        <v>540</v>
      </c>
      <c r="B54" s="14">
        <f t="shared" si="13"/>
        <v>6.7500000000000004E-2</v>
      </c>
      <c r="C54" s="19">
        <f t="shared" si="14"/>
        <v>59.400000000000006</v>
      </c>
      <c r="D54" s="19">
        <v>46</v>
      </c>
      <c r="E54" s="19">
        <f t="shared" si="15"/>
        <v>460</v>
      </c>
      <c r="F54" s="19">
        <f t="shared" si="12"/>
        <v>4508</v>
      </c>
    </row>
    <row r="55" spans="1:6" x14ac:dyDescent="0.25">
      <c r="A55" s="14">
        <v>400</v>
      </c>
      <c r="B55" s="14">
        <f t="shared" si="13"/>
        <v>0.05</v>
      </c>
      <c r="C55" s="19">
        <f t="shared" si="14"/>
        <v>44</v>
      </c>
      <c r="D55" s="19">
        <v>57</v>
      </c>
      <c r="E55" s="19">
        <f t="shared" si="15"/>
        <v>570</v>
      </c>
      <c r="F55" s="19">
        <f t="shared" si="12"/>
        <v>5586</v>
      </c>
    </row>
    <row r="56" spans="1:6" x14ac:dyDescent="0.25">
      <c r="A56" s="14">
        <v>250</v>
      </c>
      <c r="B56" s="14">
        <f t="shared" si="13"/>
        <v>3.125E-2</v>
      </c>
      <c r="C56" s="19">
        <f t="shared" si="14"/>
        <v>27.5</v>
      </c>
      <c r="D56" s="19">
        <v>68</v>
      </c>
      <c r="E56" s="19">
        <f t="shared" si="15"/>
        <v>680</v>
      </c>
      <c r="F56" s="19">
        <f t="shared" si="12"/>
        <v>6664.0000000000009</v>
      </c>
    </row>
    <row r="57" spans="1:6" x14ac:dyDescent="0.25">
      <c r="A57" s="14">
        <v>100</v>
      </c>
      <c r="B57" s="14">
        <f t="shared" si="13"/>
        <v>1.2500000000000001E-2</v>
      </c>
      <c r="C57" s="19">
        <f t="shared" si="14"/>
        <v>11</v>
      </c>
      <c r="D57" s="19">
        <v>80</v>
      </c>
      <c r="E57" s="19">
        <f t="shared" si="15"/>
        <v>800</v>
      </c>
      <c r="F57" s="19">
        <f t="shared" si="12"/>
        <v>7840.0000000000009</v>
      </c>
    </row>
    <row r="58" spans="1:6" x14ac:dyDescent="0.25">
      <c r="A58" s="14">
        <v>0</v>
      </c>
      <c r="B58" s="14">
        <f t="shared" si="13"/>
        <v>0</v>
      </c>
      <c r="C58" s="19">
        <f>B58*880</f>
        <v>0</v>
      </c>
      <c r="D58" s="19">
        <v>90</v>
      </c>
      <c r="E58" s="19">
        <f t="shared" si="15"/>
        <v>900</v>
      </c>
      <c r="F58" s="19">
        <f t="shared" si="12"/>
        <v>8820</v>
      </c>
    </row>
    <row r="61" spans="1:6" ht="45.75" x14ac:dyDescent="0.25">
      <c r="A61" s="13" t="s">
        <v>15</v>
      </c>
      <c r="B61" s="13" t="s">
        <v>16</v>
      </c>
      <c r="C61" s="20" t="s">
        <v>14</v>
      </c>
      <c r="D61" s="18" t="s">
        <v>25</v>
      </c>
      <c r="E61" s="20" t="s">
        <v>18</v>
      </c>
      <c r="F61" s="20" t="s">
        <v>23</v>
      </c>
    </row>
    <row r="62" spans="1:6" x14ac:dyDescent="0.25">
      <c r="A62" s="14">
        <v>805</v>
      </c>
      <c r="B62" s="14">
        <f>A62*0.000125</f>
        <v>0.10062500000000001</v>
      </c>
      <c r="C62" s="19">
        <f>B62*880</f>
        <v>88.550000000000011</v>
      </c>
      <c r="D62" s="19">
        <v>0</v>
      </c>
      <c r="E62" s="19">
        <f>D62*10</f>
        <v>0</v>
      </c>
      <c r="F62" s="19">
        <f>E62*9.8</f>
        <v>0</v>
      </c>
    </row>
    <row r="63" spans="1:6" x14ac:dyDescent="0.25">
      <c r="A63" s="14">
        <v>790</v>
      </c>
      <c r="B63" s="14">
        <f>A63*0.000125</f>
        <v>9.8750000000000004E-2</v>
      </c>
      <c r="C63" s="19">
        <f>B63*880</f>
        <v>86.9</v>
      </c>
      <c r="D63" s="19">
        <v>5</v>
      </c>
      <c r="E63" s="19">
        <f t="shared" ref="E63:E73" si="16">D63*10</f>
        <v>50</v>
      </c>
      <c r="F63" s="19">
        <f t="shared" ref="F63:F73" si="17">E63*9.8</f>
        <v>490.00000000000006</v>
      </c>
    </row>
    <row r="64" spans="1:6" x14ac:dyDescent="0.25">
      <c r="A64" s="14">
        <v>805</v>
      </c>
      <c r="B64" s="14">
        <f t="shared" ref="B64:B73" si="18">A64*0.000125</f>
        <v>0.10062500000000001</v>
      </c>
      <c r="C64" s="19">
        <f t="shared" ref="C64:C73" si="19">B64*880</f>
        <v>88.550000000000011</v>
      </c>
      <c r="D64" s="19">
        <v>10</v>
      </c>
      <c r="E64" s="19">
        <f t="shared" si="16"/>
        <v>100</v>
      </c>
      <c r="F64" s="19">
        <f t="shared" si="17"/>
        <v>980.00000000000011</v>
      </c>
    </row>
    <row r="65" spans="1:6" x14ac:dyDescent="0.25">
      <c r="A65" s="14">
        <v>810</v>
      </c>
      <c r="B65" s="14">
        <f t="shared" si="18"/>
        <v>0.10125000000000001</v>
      </c>
      <c r="C65" s="19">
        <f t="shared" si="19"/>
        <v>89.100000000000009</v>
      </c>
      <c r="D65" s="19">
        <v>20</v>
      </c>
      <c r="E65" s="19">
        <f t="shared" si="16"/>
        <v>200</v>
      </c>
      <c r="F65" s="19">
        <f t="shared" si="17"/>
        <v>1960.0000000000002</v>
      </c>
    </row>
    <row r="66" spans="1:6" x14ac:dyDescent="0.25">
      <c r="A66" s="14">
        <v>785</v>
      </c>
      <c r="B66" s="14">
        <f t="shared" si="18"/>
        <v>9.8125000000000004E-2</v>
      </c>
      <c r="C66" s="19">
        <f t="shared" si="19"/>
        <v>86.350000000000009</v>
      </c>
      <c r="D66" s="19">
        <v>25</v>
      </c>
      <c r="E66" s="19">
        <f t="shared" si="16"/>
        <v>250</v>
      </c>
      <c r="F66" s="19">
        <f t="shared" si="17"/>
        <v>2450</v>
      </c>
    </row>
    <row r="67" spans="1:6" x14ac:dyDescent="0.25">
      <c r="A67" s="14">
        <v>750</v>
      </c>
      <c r="B67" s="14">
        <f t="shared" si="18"/>
        <v>9.375E-2</v>
      </c>
      <c r="C67" s="19">
        <f t="shared" si="19"/>
        <v>82.5</v>
      </c>
      <c r="D67" s="19">
        <v>31</v>
      </c>
      <c r="E67" s="19">
        <f t="shared" si="16"/>
        <v>310</v>
      </c>
      <c r="F67" s="19">
        <f t="shared" si="17"/>
        <v>3038</v>
      </c>
    </row>
    <row r="68" spans="1:6" x14ac:dyDescent="0.25">
      <c r="A68" s="14">
        <v>600</v>
      </c>
      <c r="B68" s="14">
        <f t="shared" si="18"/>
        <v>7.4999999999999997E-2</v>
      </c>
      <c r="C68" s="19">
        <f t="shared" si="19"/>
        <v>66</v>
      </c>
      <c r="D68" s="19">
        <v>44</v>
      </c>
      <c r="E68" s="19">
        <f t="shared" si="16"/>
        <v>440</v>
      </c>
      <c r="F68" s="19">
        <f t="shared" si="17"/>
        <v>4312</v>
      </c>
    </row>
    <row r="69" spans="1:6" x14ac:dyDescent="0.25">
      <c r="A69" s="14">
        <v>500</v>
      </c>
      <c r="B69" s="14">
        <f t="shared" si="18"/>
        <v>6.25E-2</v>
      </c>
      <c r="C69" s="19">
        <f t="shared" si="19"/>
        <v>55</v>
      </c>
      <c r="D69" s="19">
        <v>50</v>
      </c>
      <c r="E69" s="19">
        <f t="shared" si="16"/>
        <v>500</v>
      </c>
      <c r="F69" s="19">
        <f t="shared" si="17"/>
        <v>4900</v>
      </c>
    </row>
    <row r="70" spans="1:6" x14ac:dyDescent="0.25">
      <c r="A70" s="14">
        <v>400</v>
      </c>
      <c r="B70" s="14">
        <f t="shared" si="18"/>
        <v>0.05</v>
      </c>
      <c r="C70" s="19">
        <f t="shared" si="19"/>
        <v>44</v>
      </c>
      <c r="D70" s="19">
        <v>58</v>
      </c>
      <c r="E70" s="19">
        <f t="shared" si="16"/>
        <v>580</v>
      </c>
      <c r="F70" s="19">
        <f t="shared" si="17"/>
        <v>5684</v>
      </c>
    </row>
    <row r="71" spans="1:6" x14ac:dyDescent="0.25">
      <c r="A71" s="14">
        <v>200</v>
      </c>
      <c r="B71" s="14">
        <f t="shared" si="18"/>
        <v>2.5000000000000001E-2</v>
      </c>
      <c r="C71" s="19">
        <f t="shared" si="19"/>
        <v>22</v>
      </c>
      <c r="D71" s="19">
        <v>66</v>
      </c>
      <c r="E71" s="19">
        <f t="shared" si="16"/>
        <v>660</v>
      </c>
      <c r="F71" s="19">
        <f t="shared" si="17"/>
        <v>6468.0000000000009</v>
      </c>
    </row>
    <row r="72" spans="1:6" x14ac:dyDescent="0.25">
      <c r="A72" s="14">
        <v>100</v>
      </c>
      <c r="B72" s="14">
        <f t="shared" si="18"/>
        <v>1.2500000000000001E-2</v>
      </c>
      <c r="C72" s="19">
        <f t="shared" si="19"/>
        <v>11</v>
      </c>
      <c r="D72" s="19">
        <v>77</v>
      </c>
      <c r="E72" s="19">
        <f t="shared" si="16"/>
        <v>770</v>
      </c>
      <c r="F72" s="19">
        <f t="shared" si="17"/>
        <v>7546.0000000000009</v>
      </c>
    </row>
    <row r="73" spans="1:6" x14ac:dyDescent="0.25">
      <c r="A73" s="14">
        <v>0</v>
      </c>
      <c r="B73" s="14">
        <f t="shared" si="18"/>
        <v>0</v>
      </c>
      <c r="C73" s="19">
        <f t="shared" si="19"/>
        <v>0</v>
      </c>
      <c r="D73" s="19">
        <v>89</v>
      </c>
      <c r="E73" s="19">
        <f t="shared" si="16"/>
        <v>890</v>
      </c>
      <c r="F73" s="19">
        <f t="shared" si="17"/>
        <v>8722</v>
      </c>
    </row>
    <row r="76" spans="1:6" ht="45.75" x14ac:dyDescent="0.25">
      <c r="A76" s="13" t="s">
        <v>15</v>
      </c>
      <c r="B76" s="13" t="s">
        <v>16</v>
      </c>
      <c r="C76" s="20" t="s">
        <v>14</v>
      </c>
      <c r="D76" s="18" t="s">
        <v>25</v>
      </c>
      <c r="E76" s="20" t="s">
        <v>18</v>
      </c>
      <c r="F76" s="20" t="s">
        <v>24</v>
      </c>
    </row>
    <row r="77" spans="1:6" x14ac:dyDescent="0.25">
      <c r="A77" s="14">
        <v>590</v>
      </c>
      <c r="B77" s="14">
        <f>A77*0.000125</f>
        <v>7.3749999999999996E-2</v>
      </c>
      <c r="C77" s="19">
        <f>B77*880</f>
        <v>64.899999999999991</v>
      </c>
      <c r="D77" s="19">
        <v>0</v>
      </c>
      <c r="E77" s="19">
        <f>D77*10</f>
        <v>0</v>
      </c>
      <c r="F77" s="19">
        <f>E77*9.8</f>
        <v>0</v>
      </c>
    </row>
    <row r="78" spans="1:6" x14ac:dyDescent="0.25">
      <c r="A78" s="14">
        <v>620</v>
      </c>
      <c r="B78" s="14">
        <f>A78*0.000125</f>
        <v>7.7499999999999999E-2</v>
      </c>
      <c r="C78" s="19">
        <f>B78*880</f>
        <v>68.2</v>
      </c>
      <c r="D78" s="19">
        <v>5</v>
      </c>
      <c r="E78" s="19">
        <f t="shared" ref="E78:E88" si="20">D78*10</f>
        <v>50</v>
      </c>
      <c r="F78" s="19">
        <f t="shared" ref="F78:F88" si="21">E78*9.8</f>
        <v>490.00000000000006</v>
      </c>
    </row>
    <row r="79" spans="1:6" x14ac:dyDescent="0.25">
      <c r="A79" s="14">
        <v>600</v>
      </c>
      <c r="B79" s="14">
        <f t="shared" ref="B79:B88" si="22">A79*0.000125</f>
        <v>7.4999999999999997E-2</v>
      </c>
      <c r="C79" s="19">
        <f t="shared" ref="C79:C88" si="23">B79*880</f>
        <v>66</v>
      </c>
      <c r="D79" s="19">
        <v>13</v>
      </c>
      <c r="E79" s="19">
        <f t="shared" si="20"/>
        <v>130</v>
      </c>
      <c r="F79" s="19">
        <f t="shared" si="21"/>
        <v>1274</v>
      </c>
    </row>
    <row r="80" spans="1:6" x14ac:dyDescent="0.25">
      <c r="A80" s="14">
        <v>605</v>
      </c>
      <c r="B80" s="14">
        <f t="shared" si="22"/>
        <v>7.5624999999999998E-2</v>
      </c>
      <c r="C80" s="19">
        <f t="shared" si="23"/>
        <v>66.55</v>
      </c>
      <c r="D80" s="19">
        <v>22</v>
      </c>
      <c r="E80" s="19">
        <f t="shared" si="20"/>
        <v>220</v>
      </c>
      <c r="F80" s="19">
        <f t="shared" si="21"/>
        <v>2156</v>
      </c>
    </row>
    <row r="81" spans="1:6" x14ac:dyDescent="0.25">
      <c r="A81" s="14">
        <v>590</v>
      </c>
      <c r="B81" s="14">
        <f t="shared" si="22"/>
        <v>7.3749999999999996E-2</v>
      </c>
      <c r="C81" s="19">
        <f t="shared" si="23"/>
        <v>64.899999999999991</v>
      </c>
      <c r="D81" s="19">
        <v>30</v>
      </c>
      <c r="E81" s="19">
        <f t="shared" si="20"/>
        <v>300</v>
      </c>
      <c r="F81" s="19">
        <f t="shared" si="21"/>
        <v>2940</v>
      </c>
    </row>
    <row r="82" spans="1:6" x14ac:dyDescent="0.25">
      <c r="A82" s="14">
        <v>600</v>
      </c>
      <c r="B82" s="14">
        <f t="shared" si="22"/>
        <v>7.4999999999999997E-2</v>
      </c>
      <c r="C82" s="19">
        <f t="shared" si="23"/>
        <v>66</v>
      </c>
      <c r="D82" s="19">
        <v>36</v>
      </c>
      <c r="E82" s="19">
        <f t="shared" si="20"/>
        <v>360</v>
      </c>
      <c r="F82" s="19">
        <f t="shared" si="21"/>
        <v>3528.0000000000005</v>
      </c>
    </row>
    <row r="83" spans="1:6" x14ac:dyDescent="0.25">
      <c r="A83" s="14">
        <v>607</v>
      </c>
      <c r="B83" s="14">
        <f t="shared" si="22"/>
        <v>7.5874999999999998E-2</v>
      </c>
      <c r="C83" s="19">
        <f t="shared" si="23"/>
        <v>66.77</v>
      </c>
      <c r="D83" s="19">
        <v>39</v>
      </c>
      <c r="E83" s="19">
        <f t="shared" si="20"/>
        <v>390</v>
      </c>
      <c r="F83" s="19">
        <f t="shared" si="21"/>
        <v>3822.0000000000005</v>
      </c>
    </row>
    <row r="84" spans="1:6" x14ac:dyDescent="0.25">
      <c r="A84" s="14">
        <v>560</v>
      </c>
      <c r="B84" s="14">
        <f t="shared" si="22"/>
        <v>7.0000000000000007E-2</v>
      </c>
      <c r="C84" s="19">
        <f t="shared" si="23"/>
        <v>61.600000000000009</v>
      </c>
      <c r="D84" s="19">
        <v>45</v>
      </c>
      <c r="E84" s="19">
        <f t="shared" si="20"/>
        <v>450</v>
      </c>
      <c r="F84" s="19">
        <f t="shared" si="21"/>
        <v>4410</v>
      </c>
    </row>
    <row r="85" spans="1:6" x14ac:dyDescent="0.25">
      <c r="A85" s="14">
        <v>400</v>
      </c>
      <c r="B85" s="14">
        <f t="shared" si="22"/>
        <v>0.05</v>
      </c>
      <c r="C85" s="19">
        <f t="shared" si="23"/>
        <v>44</v>
      </c>
      <c r="D85" s="19">
        <v>55</v>
      </c>
      <c r="E85" s="19">
        <f t="shared" si="20"/>
        <v>550</v>
      </c>
      <c r="F85" s="19">
        <f t="shared" si="21"/>
        <v>5390</v>
      </c>
    </row>
    <row r="86" spans="1:6" x14ac:dyDescent="0.25">
      <c r="A86" s="14">
        <v>250</v>
      </c>
      <c r="B86" s="14">
        <f t="shared" si="22"/>
        <v>3.125E-2</v>
      </c>
      <c r="C86" s="19">
        <f t="shared" si="23"/>
        <v>27.5</v>
      </c>
      <c r="D86" s="19">
        <v>64</v>
      </c>
      <c r="E86" s="19">
        <f t="shared" si="20"/>
        <v>640</v>
      </c>
      <c r="F86" s="19">
        <f t="shared" si="21"/>
        <v>6272</v>
      </c>
    </row>
    <row r="87" spans="1:6" x14ac:dyDescent="0.25">
      <c r="A87" s="14">
        <v>100</v>
      </c>
      <c r="B87" s="14">
        <f t="shared" si="22"/>
        <v>1.2500000000000001E-2</v>
      </c>
      <c r="C87" s="19">
        <f t="shared" si="23"/>
        <v>11</v>
      </c>
      <c r="D87" s="19">
        <v>77</v>
      </c>
      <c r="E87" s="19">
        <f t="shared" si="20"/>
        <v>770</v>
      </c>
      <c r="F87" s="19">
        <f t="shared" si="21"/>
        <v>7546.0000000000009</v>
      </c>
    </row>
    <row r="88" spans="1:6" x14ac:dyDescent="0.25">
      <c r="A88" s="14">
        <v>0</v>
      </c>
      <c r="B88" s="14">
        <f t="shared" si="22"/>
        <v>0</v>
      </c>
      <c r="C88" s="19">
        <f t="shared" si="23"/>
        <v>0</v>
      </c>
      <c r="D88" s="19">
        <v>88</v>
      </c>
      <c r="E88" s="19">
        <f t="shared" si="20"/>
        <v>880</v>
      </c>
      <c r="F88" s="19">
        <f t="shared" si="21"/>
        <v>8624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Моменты в упоре</vt:lpstr>
      <vt:lpstr>Моменты в движении 0,01</vt:lpstr>
      <vt:lpstr>Моменты в движении 0,03</vt:lpstr>
      <vt:lpstr>Моменты в движении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2022-06-01T07:30:03Z</dcterms:modified>
</cp:coreProperties>
</file>