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856" documentId="8_{E1C1190B-3C9E-4A5F-AC21-6F7B60D85123}" xr6:coauthVersionLast="45" xr6:coauthVersionMax="45" xr10:uidLastSave="{BC20BE16-E6E0-4914-A4E6-EB6DA19C686F}"/>
  <bookViews>
    <workbookView xWindow="-120" yWindow="-120" windowWidth="29040" windowHeight="15840" firstSheet="6" activeTab="10" xr2:uid="{25C56FF9-A069-44FD-B878-792FEE41DBD0}"/>
  </bookViews>
  <sheets>
    <sheet name="variing k" sheetId="3" r:id="rId1"/>
    <sheet name="feature vector length" sheetId="4" r:id="rId2"/>
    <sheet name="using different query extract" sheetId="14" r:id="rId3"/>
    <sheet name="using hash collision" sheetId="10" r:id="rId4"/>
    <sheet name="variing nlist" sheetId="5" r:id="rId5"/>
    <sheet name="comparing index calculation" sheetId="7" r:id="rId6"/>
    <sheet name="comparing current extractors" sheetId="8" r:id="rId7"/>
    <sheet name="Splitting feature extractors" sheetId="11" r:id="rId8"/>
    <sheet name="Use node depth in vectors" sheetId="12" r:id="rId9"/>
    <sheet name="Using cosine sim" sheetId="15" r:id="rId10"/>
    <sheet name="range search" sheetId="16" r:id="rId11"/>
    <sheet name="recall result preset (old)" sheetId="2" r:id="rId12"/>
    <sheet name="recall result preset (2)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6" l="1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P84" i="11"/>
  <c r="O84" i="11"/>
  <c r="N84" i="11"/>
  <c r="M84" i="11"/>
  <c r="L84" i="11"/>
  <c r="B103" i="15" l="1"/>
  <c r="B102" i="15"/>
  <c r="B104" i="15"/>
  <c r="F84" i="10"/>
  <c r="E84" i="10"/>
  <c r="D84" i="10"/>
  <c r="C84" i="10"/>
  <c r="P84" i="14"/>
  <c r="B100" i="14" s="1"/>
  <c r="O84" i="14"/>
  <c r="B99" i="14" s="1"/>
  <c r="N84" i="14"/>
  <c r="B98" i="14" s="1"/>
  <c r="M84" i="14"/>
  <c r="L84" i="14"/>
  <c r="A97" i="14"/>
  <c r="A92" i="14"/>
  <c r="A87" i="14"/>
  <c r="K84" i="14"/>
  <c r="B95" i="14" s="1"/>
  <c r="J84" i="14"/>
  <c r="B94" i="14" s="1"/>
  <c r="I84" i="14"/>
  <c r="B93" i="14" s="1"/>
  <c r="H84" i="14"/>
  <c r="G84" i="14"/>
  <c r="F84" i="14"/>
  <c r="B90" i="14" s="1"/>
  <c r="E84" i="14"/>
  <c r="B89" i="14" s="1"/>
  <c r="D84" i="14"/>
  <c r="B88" i="14" s="1"/>
  <c r="C84" i="14"/>
  <c r="B84" i="14"/>
  <c r="B103" i="14" l="1"/>
  <c r="B102" i="14"/>
  <c r="B104" i="14"/>
  <c r="P84" i="4"/>
  <c r="O84" i="4"/>
  <c r="N84" i="4"/>
  <c r="M84" i="4"/>
  <c r="A92" i="12"/>
  <c r="A87" i="12"/>
  <c r="K84" i="12"/>
  <c r="B95" i="12" s="1"/>
  <c r="J84" i="12"/>
  <c r="B94" i="12" s="1"/>
  <c r="I84" i="12"/>
  <c r="B93" i="12" s="1"/>
  <c r="H84" i="12"/>
  <c r="G84" i="12"/>
  <c r="F84" i="12"/>
  <c r="B90" i="12" s="1"/>
  <c r="E84" i="12"/>
  <c r="B89" i="12" s="1"/>
  <c r="D84" i="12"/>
  <c r="B88" i="12" s="1"/>
  <c r="C84" i="12"/>
  <c r="B84" i="12"/>
  <c r="A92" i="11"/>
  <c r="B90" i="11"/>
  <c r="B89" i="11"/>
  <c r="B88" i="11"/>
  <c r="A87" i="11"/>
  <c r="K84" i="11"/>
  <c r="B95" i="11" s="1"/>
  <c r="J84" i="11"/>
  <c r="B94" i="11" s="1"/>
  <c r="I84" i="11"/>
  <c r="B93" i="11" s="1"/>
  <c r="H84" i="11"/>
  <c r="G84" i="11"/>
  <c r="F84" i="11"/>
  <c r="E84" i="11"/>
  <c r="D84" i="11"/>
  <c r="C84" i="11"/>
  <c r="B84" i="11"/>
  <c r="A92" i="10"/>
  <c r="B90" i="10"/>
  <c r="B89" i="10"/>
  <c r="B88" i="10"/>
  <c r="A87" i="10"/>
  <c r="K84" i="10"/>
  <c r="B95" i="10" s="1"/>
  <c r="J84" i="10"/>
  <c r="B94" i="10" s="1"/>
  <c r="I84" i="10"/>
  <c r="B93" i="10" s="1"/>
  <c r="H84" i="10"/>
  <c r="G84" i="10"/>
  <c r="B84" i="10"/>
  <c r="N84" i="8"/>
  <c r="B98" i="8" s="1"/>
  <c r="I84" i="8"/>
  <c r="B93" i="8" s="1"/>
  <c r="A97" i="8"/>
  <c r="A92" i="8"/>
  <c r="A87" i="8"/>
  <c r="P84" i="8"/>
  <c r="B100" i="8" s="1"/>
  <c r="O84" i="8"/>
  <c r="B99" i="8" s="1"/>
  <c r="M84" i="8"/>
  <c r="L84" i="8"/>
  <c r="K84" i="8"/>
  <c r="B95" i="8" s="1"/>
  <c r="J84" i="8"/>
  <c r="B94" i="8" s="1"/>
  <c r="H84" i="8"/>
  <c r="G84" i="8"/>
  <c r="F84" i="8"/>
  <c r="B90" i="8" s="1"/>
  <c r="E84" i="8"/>
  <c r="B89" i="8" s="1"/>
  <c r="C84" i="8"/>
  <c r="B84" i="8"/>
  <c r="D84" i="8"/>
  <c r="B88" i="8" s="1"/>
  <c r="A92" i="7"/>
  <c r="A87" i="7"/>
  <c r="K84" i="7"/>
  <c r="B95" i="7" s="1"/>
  <c r="J84" i="7"/>
  <c r="B94" i="7" s="1"/>
  <c r="H84" i="7"/>
  <c r="G84" i="7"/>
  <c r="F84" i="7"/>
  <c r="B90" i="7" s="1"/>
  <c r="E84" i="7"/>
  <c r="B89" i="7" s="1"/>
  <c r="C84" i="7"/>
  <c r="B84" i="7"/>
  <c r="B104" i="12" l="1"/>
  <c r="B102" i="12"/>
  <c r="B103" i="12"/>
  <c r="B102" i="11"/>
  <c r="B103" i="11"/>
  <c r="B104" i="11"/>
  <c r="B102" i="10"/>
  <c r="B103" i="10"/>
  <c r="B104" i="10"/>
  <c r="B102" i="8"/>
  <c r="B103" i="8"/>
  <c r="B104" i="8"/>
  <c r="B104" i="7"/>
  <c r="D84" i="7"/>
  <c r="B88" i="7" s="1"/>
  <c r="I84" i="7"/>
  <c r="B93" i="7" s="1"/>
  <c r="B103" i="7"/>
  <c r="S84" i="5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E97" i="4"/>
  <c r="K84" i="4"/>
  <c r="J84" i="4"/>
  <c r="H84" i="4"/>
  <c r="I84" i="4"/>
  <c r="U84" i="4"/>
  <c r="G100" i="4" s="1"/>
  <c r="T84" i="4"/>
  <c r="G99" i="4" s="1"/>
  <c r="R84" i="4"/>
  <c r="Q84" i="4"/>
  <c r="S84" i="4"/>
  <c r="G98" i="4" s="1"/>
  <c r="B102" i="7" l="1"/>
  <c r="B102" i="5"/>
  <c r="B104" i="5"/>
  <c r="B103" i="5"/>
  <c r="A97" i="4"/>
  <c r="A92" i="4"/>
  <c r="A87" i="4"/>
  <c r="B100" i="4"/>
  <c r="B99" i="4"/>
  <c r="L84" i="4"/>
  <c r="B95" i="4"/>
  <c r="B94" i="4"/>
  <c r="G84" i="4"/>
  <c r="F84" i="4"/>
  <c r="B90" i="4" s="1"/>
  <c r="E84" i="4"/>
  <c r="B89" i="4" s="1"/>
  <c r="C84" i="4"/>
  <c r="B84" i="4"/>
  <c r="B98" i="4"/>
  <c r="B93" i="4"/>
  <c r="D84" i="4" l="1"/>
  <c r="B88" i="4" s="1"/>
  <c r="B102" i="4" s="1"/>
  <c r="B103" i="4"/>
  <c r="B104" i="4"/>
  <c r="C84" i="3"/>
  <c r="M84" i="3"/>
  <c r="H84" i="3" l="1"/>
  <c r="A97" i="3"/>
  <c r="A92" i="3"/>
  <c r="A87" i="3"/>
  <c r="P84" i="3"/>
  <c r="B100" i="3" s="1"/>
  <c r="O84" i="3"/>
  <c r="B99" i="3" s="1"/>
  <c r="L84" i="3"/>
  <c r="K84" i="3"/>
  <c r="B95" i="3" s="1"/>
  <c r="J84" i="3"/>
  <c r="B94" i="3" s="1"/>
  <c r="G84" i="3"/>
  <c r="F84" i="3"/>
  <c r="B90" i="3" s="1"/>
  <c r="E84" i="3"/>
  <c r="B89" i="3" s="1"/>
  <c r="B84" i="3"/>
  <c r="A97" i="2"/>
  <c r="AJ84" i="2"/>
  <c r="S84" i="2"/>
  <c r="AZ84" i="2"/>
  <c r="AY84" i="2"/>
  <c r="AW84" i="2"/>
  <c r="AV84" i="2"/>
  <c r="AU84" i="2"/>
  <c r="AS84" i="2"/>
  <c r="AR84" i="2"/>
  <c r="AQ84" i="2"/>
  <c r="AO84" i="2"/>
  <c r="AN84" i="2"/>
  <c r="AM84" i="2"/>
  <c r="AK84" i="2"/>
  <c r="AX83" i="2"/>
  <c r="AT83" i="2"/>
  <c r="AP83" i="2"/>
  <c r="AL83" i="2"/>
  <c r="AX82" i="2"/>
  <c r="AT82" i="2"/>
  <c r="AP82" i="2"/>
  <c r="AL82" i="2"/>
  <c r="AX81" i="2"/>
  <c r="AT81" i="2"/>
  <c r="AP81" i="2"/>
  <c r="AL81" i="2"/>
  <c r="AX80" i="2"/>
  <c r="AT80" i="2"/>
  <c r="AP80" i="2"/>
  <c r="AL80" i="2"/>
  <c r="AX79" i="2"/>
  <c r="AT79" i="2"/>
  <c r="AP79" i="2"/>
  <c r="AL79" i="2"/>
  <c r="AX78" i="2"/>
  <c r="AT78" i="2"/>
  <c r="AP78" i="2"/>
  <c r="AL78" i="2"/>
  <c r="AX77" i="2"/>
  <c r="AT77" i="2"/>
  <c r="AP77" i="2"/>
  <c r="AL77" i="2"/>
  <c r="AX76" i="2"/>
  <c r="AT76" i="2"/>
  <c r="AP76" i="2"/>
  <c r="AL76" i="2"/>
  <c r="AX75" i="2"/>
  <c r="AT75" i="2"/>
  <c r="AP75" i="2"/>
  <c r="AL75" i="2"/>
  <c r="AX74" i="2"/>
  <c r="AT74" i="2"/>
  <c r="AP74" i="2"/>
  <c r="AL74" i="2"/>
  <c r="AX73" i="2"/>
  <c r="AT73" i="2"/>
  <c r="AP73" i="2"/>
  <c r="AL73" i="2"/>
  <c r="AX72" i="2"/>
  <c r="AT72" i="2"/>
  <c r="AP72" i="2"/>
  <c r="AL72" i="2"/>
  <c r="AX71" i="2"/>
  <c r="AT71" i="2"/>
  <c r="AP71" i="2"/>
  <c r="AL71" i="2"/>
  <c r="AX70" i="2"/>
  <c r="AT70" i="2"/>
  <c r="AP70" i="2"/>
  <c r="AL70" i="2"/>
  <c r="AX69" i="2"/>
  <c r="AT69" i="2"/>
  <c r="AP69" i="2"/>
  <c r="AL69" i="2"/>
  <c r="AX68" i="2"/>
  <c r="AT68" i="2"/>
  <c r="AP68" i="2"/>
  <c r="AL68" i="2"/>
  <c r="AX67" i="2"/>
  <c r="AT67" i="2"/>
  <c r="AP67" i="2"/>
  <c r="AL67" i="2"/>
  <c r="AX66" i="2"/>
  <c r="AT66" i="2"/>
  <c r="AP66" i="2"/>
  <c r="AL66" i="2"/>
  <c r="AX65" i="2"/>
  <c r="AT65" i="2"/>
  <c r="AP65" i="2"/>
  <c r="AL65" i="2"/>
  <c r="AX64" i="2"/>
  <c r="AT64" i="2"/>
  <c r="AP64" i="2"/>
  <c r="AL64" i="2"/>
  <c r="AX63" i="2"/>
  <c r="AT63" i="2"/>
  <c r="AP63" i="2"/>
  <c r="AL63" i="2"/>
  <c r="AX62" i="2"/>
  <c r="AT62" i="2"/>
  <c r="AP62" i="2"/>
  <c r="AL62" i="2"/>
  <c r="AX61" i="2"/>
  <c r="AT61" i="2"/>
  <c r="AP61" i="2"/>
  <c r="AL61" i="2"/>
  <c r="AX60" i="2"/>
  <c r="AT60" i="2"/>
  <c r="AP60" i="2"/>
  <c r="AL60" i="2"/>
  <c r="AX59" i="2"/>
  <c r="AT59" i="2"/>
  <c r="AP59" i="2"/>
  <c r="AL59" i="2"/>
  <c r="AX58" i="2"/>
  <c r="AT58" i="2"/>
  <c r="AP58" i="2"/>
  <c r="AL58" i="2"/>
  <c r="AX57" i="2"/>
  <c r="AT57" i="2"/>
  <c r="AP57" i="2"/>
  <c r="AL57" i="2"/>
  <c r="AX56" i="2"/>
  <c r="AT56" i="2"/>
  <c r="AP56" i="2"/>
  <c r="AL56" i="2"/>
  <c r="AX55" i="2"/>
  <c r="AT55" i="2"/>
  <c r="AP55" i="2"/>
  <c r="AL55" i="2"/>
  <c r="AX54" i="2"/>
  <c r="AT54" i="2"/>
  <c r="AP54" i="2"/>
  <c r="AL54" i="2"/>
  <c r="AX53" i="2"/>
  <c r="AT53" i="2"/>
  <c r="AP53" i="2"/>
  <c r="AL53" i="2"/>
  <c r="AX52" i="2"/>
  <c r="AT52" i="2"/>
  <c r="AP52" i="2"/>
  <c r="AL52" i="2"/>
  <c r="AX51" i="2"/>
  <c r="AT51" i="2"/>
  <c r="AP51" i="2"/>
  <c r="AL51" i="2"/>
  <c r="AX50" i="2"/>
  <c r="AT50" i="2"/>
  <c r="AP50" i="2"/>
  <c r="AL50" i="2"/>
  <c r="AX49" i="2"/>
  <c r="AT49" i="2"/>
  <c r="AP49" i="2"/>
  <c r="AL49" i="2"/>
  <c r="AX48" i="2"/>
  <c r="AT48" i="2"/>
  <c r="AP48" i="2"/>
  <c r="AL48" i="2"/>
  <c r="AX47" i="2"/>
  <c r="AT47" i="2"/>
  <c r="AP47" i="2"/>
  <c r="AL47" i="2"/>
  <c r="AX46" i="2"/>
  <c r="AT46" i="2"/>
  <c r="AP46" i="2"/>
  <c r="AL46" i="2"/>
  <c r="AX45" i="2"/>
  <c r="AT45" i="2"/>
  <c r="AP45" i="2"/>
  <c r="AL45" i="2"/>
  <c r="AX44" i="2"/>
  <c r="AT44" i="2"/>
  <c r="AP44" i="2"/>
  <c r="AL44" i="2"/>
  <c r="AX43" i="2"/>
  <c r="AT43" i="2"/>
  <c r="AP43" i="2"/>
  <c r="AL43" i="2"/>
  <c r="AX42" i="2"/>
  <c r="AT42" i="2"/>
  <c r="AP42" i="2"/>
  <c r="AL42" i="2"/>
  <c r="AX41" i="2"/>
  <c r="AT41" i="2"/>
  <c r="AP41" i="2"/>
  <c r="AL41" i="2"/>
  <c r="AX40" i="2"/>
  <c r="AT40" i="2"/>
  <c r="AP40" i="2"/>
  <c r="AL40" i="2"/>
  <c r="AX39" i="2"/>
  <c r="AT39" i="2"/>
  <c r="AP39" i="2"/>
  <c r="AL39" i="2"/>
  <c r="AX38" i="2"/>
  <c r="AT38" i="2"/>
  <c r="AP38" i="2"/>
  <c r="AL38" i="2"/>
  <c r="AX37" i="2"/>
  <c r="AT37" i="2"/>
  <c r="AP37" i="2"/>
  <c r="AL37" i="2"/>
  <c r="AX36" i="2"/>
  <c r="AT36" i="2"/>
  <c r="AP36" i="2"/>
  <c r="AL36" i="2"/>
  <c r="AX35" i="2"/>
  <c r="AT35" i="2"/>
  <c r="AP35" i="2"/>
  <c r="AL35" i="2"/>
  <c r="AX34" i="2"/>
  <c r="AT34" i="2"/>
  <c r="AP34" i="2"/>
  <c r="AL34" i="2"/>
  <c r="AX33" i="2"/>
  <c r="AT33" i="2"/>
  <c r="AP33" i="2"/>
  <c r="AL33" i="2"/>
  <c r="AX32" i="2"/>
  <c r="AT32" i="2"/>
  <c r="AP32" i="2"/>
  <c r="AL32" i="2"/>
  <c r="AX31" i="2"/>
  <c r="AT31" i="2"/>
  <c r="AP31" i="2"/>
  <c r="AL31" i="2"/>
  <c r="AX30" i="2"/>
  <c r="AT30" i="2"/>
  <c r="AP30" i="2"/>
  <c r="AL30" i="2"/>
  <c r="AX29" i="2"/>
  <c r="AT29" i="2"/>
  <c r="AP29" i="2"/>
  <c r="AL29" i="2"/>
  <c r="AX28" i="2"/>
  <c r="AT28" i="2"/>
  <c r="AP28" i="2"/>
  <c r="AL28" i="2"/>
  <c r="AX27" i="2"/>
  <c r="AT27" i="2"/>
  <c r="AP27" i="2"/>
  <c r="AL27" i="2"/>
  <c r="AX26" i="2"/>
  <c r="AT26" i="2"/>
  <c r="AP26" i="2"/>
  <c r="AL26" i="2"/>
  <c r="AX25" i="2"/>
  <c r="AT25" i="2"/>
  <c r="AP25" i="2"/>
  <c r="AL25" i="2"/>
  <c r="AX24" i="2"/>
  <c r="AT24" i="2"/>
  <c r="AP24" i="2"/>
  <c r="AL24" i="2"/>
  <c r="AX23" i="2"/>
  <c r="AT23" i="2"/>
  <c r="AP23" i="2"/>
  <c r="AL23" i="2"/>
  <c r="AX22" i="2"/>
  <c r="AT22" i="2"/>
  <c r="AP22" i="2"/>
  <c r="AL22" i="2"/>
  <c r="AX21" i="2"/>
  <c r="AT21" i="2"/>
  <c r="AP21" i="2"/>
  <c r="AL21" i="2"/>
  <c r="AX20" i="2"/>
  <c r="AT20" i="2"/>
  <c r="AP20" i="2"/>
  <c r="AL20" i="2"/>
  <c r="AX19" i="2"/>
  <c r="AT19" i="2"/>
  <c r="AP19" i="2"/>
  <c r="AL19" i="2"/>
  <c r="AX18" i="2"/>
  <c r="AT18" i="2"/>
  <c r="AP18" i="2"/>
  <c r="AL18" i="2"/>
  <c r="AX17" i="2"/>
  <c r="AT17" i="2"/>
  <c r="AP17" i="2"/>
  <c r="AL17" i="2"/>
  <c r="AX16" i="2"/>
  <c r="AT16" i="2"/>
  <c r="AP16" i="2"/>
  <c r="AL16" i="2"/>
  <c r="AX15" i="2"/>
  <c r="AT15" i="2"/>
  <c r="AP15" i="2"/>
  <c r="AL15" i="2"/>
  <c r="AX14" i="2"/>
  <c r="AT14" i="2"/>
  <c r="AP14" i="2"/>
  <c r="AL14" i="2"/>
  <c r="A92" i="2"/>
  <c r="A87" i="2"/>
  <c r="AI84" i="2"/>
  <c r="AH84" i="2"/>
  <c r="AF84" i="2"/>
  <c r="AE84" i="2"/>
  <c r="AD84" i="2"/>
  <c r="AB84" i="2"/>
  <c r="AA84" i="2"/>
  <c r="Z84" i="2"/>
  <c r="X84" i="2"/>
  <c r="W84" i="2"/>
  <c r="V84" i="2"/>
  <c r="T84" i="2"/>
  <c r="R84" i="2"/>
  <c r="Q84" i="2"/>
  <c r="O84" i="2"/>
  <c r="N84" i="2"/>
  <c r="M84" i="2"/>
  <c r="K84" i="2"/>
  <c r="J84" i="2"/>
  <c r="I84" i="2"/>
  <c r="G84" i="2"/>
  <c r="F84" i="2"/>
  <c r="E84" i="2"/>
  <c r="C84" i="2"/>
  <c r="B84" i="2"/>
  <c r="AG83" i="2"/>
  <c r="AC83" i="2"/>
  <c r="Y83" i="2"/>
  <c r="U83" i="2"/>
  <c r="P83" i="2"/>
  <c r="L83" i="2"/>
  <c r="H83" i="2"/>
  <c r="D83" i="2"/>
  <c r="AG82" i="2"/>
  <c r="AC82" i="2"/>
  <c r="Y82" i="2"/>
  <c r="U82" i="2"/>
  <c r="P82" i="2"/>
  <c r="L82" i="2"/>
  <c r="H82" i="2"/>
  <c r="D82" i="2"/>
  <c r="AG81" i="2"/>
  <c r="AC81" i="2"/>
  <c r="Y81" i="2"/>
  <c r="U81" i="2"/>
  <c r="P81" i="2"/>
  <c r="L81" i="2"/>
  <c r="H81" i="2"/>
  <c r="D81" i="2"/>
  <c r="AG80" i="2"/>
  <c r="AC80" i="2"/>
  <c r="Y80" i="2"/>
  <c r="U80" i="2"/>
  <c r="P80" i="2"/>
  <c r="L80" i="2"/>
  <c r="H80" i="2"/>
  <c r="D80" i="2"/>
  <c r="AG79" i="2"/>
  <c r="AC79" i="2"/>
  <c r="Y79" i="2"/>
  <c r="U79" i="2"/>
  <c r="P79" i="2"/>
  <c r="L79" i="2"/>
  <c r="H79" i="2"/>
  <c r="D79" i="2"/>
  <c r="AG78" i="2"/>
  <c r="AC78" i="2"/>
  <c r="Y78" i="2"/>
  <c r="U78" i="2"/>
  <c r="P78" i="2"/>
  <c r="L78" i="2"/>
  <c r="H78" i="2"/>
  <c r="D78" i="2"/>
  <c r="AG77" i="2"/>
  <c r="AC77" i="2"/>
  <c r="Y77" i="2"/>
  <c r="U77" i="2"/>
  <c r="P77" i="2"/>
  <c r="L77" i="2"/>
  <c r="H77" i="2"/>
  <c r="D77" i="2"/>
  <c r="AG76" i="2"/>
  <c r="AC76" i="2"/>
  <c r="Y76" i="2"/>
  <c r="U76" i="2"/>
  <c r="P76" i="2"/>
  <c r="L76" i="2"/>
  <c r="H76" i="2"/>
  <c r="D76" i="2"/>
  <c r="AG75" i="2"/>
  <c r="AC75" i="2"/>
  <c r="Y75" i="2"/>
  <c r="U75" i="2"/>
  <c r="P75" i="2"/>
  <c r="L75" i="2"/>
  <c r="H75" i="2"/>
  <c r="D75" i="2"/>
  <c r="AG74" i="2"/>
  <c r="AC74" i="2"/>
  <c r="Y74" i="2"/>
  <c r="U74" i="2"/>
  <c r="P74" i="2"/>
  <c r="L74" i="2"/>
  <c r="H74" i="2"/>
  <c r="D74" i="2"/>
  <c r="AG73" i="2"/>
  <c r="AC73" i="2"/>
  <c r="Y73" i="2"/>
  <c r="U73" i="2"/>
  <c r="P73" i="2"/>
  <c r="L73" i="2"/>
  <c r="H73" i="2"/>
  <c r="D73" i="2"/>
  <c r="AG72" i="2"/>
  <c r="AC72" i="2"/>
  <c r="Y72" i="2"/>
  <c r="U72" i="2"/>
  <c r="P72" i="2"/>
  <c r="L72" i="2"/>
  <c r="H72" i="2"/>
  <c r="D72" i="2"/>
  <c r="AG71" i="2"/>
  <c r="AC71" i="2"/>
  <c r="Y71" i="2"/>
  <c r="U71" i="2"/>
  <c r="P71" i="2"/>
  <c r="L71" i="2"/>
  <c r="H71" i="2"/>
  <c r="D71" i="2"/>
  <c r="AG70" i="2"/>
  <c r="AC70" i="2"/>
  <c r="Y70" i="2"/>
  <c r="U70" i="2"/>
  <c r="P70" i="2"/>
  <c r="L70" i="2"/>
  <c r="H70" i="2"/>
  <c r="D70" i="2"/>
  <c r="AG69" i="2"/>
  <c r="AC69" i="2"/>
  <c r="Y69" i="2"/>
  <c r="U69" i="2"/>
  <c r="P69" i="2"/>
  <c r="L69" i="2"/>
  <c r="H69" i="2"/>
  <c r="D69" i="2"/>
  <c r="AG68" i="2"/>
  <c r="AC68" i="2"/>
  <c r="Y68" i="2"/>
  <c r="U68" i="2"/>
  <c r="P68" i="2"/>
  <c r="L68" i="2"/>
  <c r="H68" i="2"/>
  <c r="D68" i="2"/>
  <c r="AG67" i="2"/>
  <c r="AC67" i="2"/>
  <c r="Y67" i="2"/>
  <c r="U67" i="2"/>
  <c r="P67" i="2"/>
  <c r="L67" i="2"/>
  <c r="H67" i="2"/>
  <c r="D67" i="2"/>
  <c r="AG66" i="2"/>
  <c r="AC66" i="2"/>
  <c r="Y66" i="2"/>
  <c r="U66" i="2"/>
  <c r="P66" i="2"/>
  <c r="L66" i="2"/>
  <c r="H66" i="2"/>
  <c r="D66" i="2"/>
  <c r="AG65" i="2"/>
  <c r="AC65" i="2"/>
  <c r="Y65" i="2"/>
  <c r="U65" i="2"/>
  <c r="P65" i="2"/>
  <c r="L65" i="2"/>
  <c r="H65" i="2"/>
  <c r="D65" i="2"/>
  <c r="AG64" i="2"/>
  <c r="AC64" i="2"/>
  <c r="Y64" i="2"/>
  <c r="U64" i="2"/>
  <c r="P64" i="2"/>
  <c r="L64" i="2"/>
  <c r="H64" i="2"/>
  <c r="D64" i="2"/>
  <c r="AG63" i="2"/>
  <c r="AC63" i="2"/>
  <c r="Y63" i="2"/>
  <c r="U63" i="2"/>
  <c r="P63" i="2"/>
  <c r="L63" i="2"/>
  <c r="H63" i="2"/>
  <c r="D63" i="2"/>
  <c r="AG62" i="2"/>
  <c r="AC62" i="2"/>
  <c r="Y62" i="2"/>
  <c r="U62" i="2"/>
  <c r="P62" i="2"/>
  <c r="L62" i="2"/>
  <c r="H62" i="2"/>
  <c r="D62" i="2"/>
  <c r="AG61" i="2"/>
  <c r="AC61" i="2"/>
  <c r="Y61" i="2"/>
  <c r="U61" i="2"/>
  <c r="P61" i="2"/>
  <c r="L61" i="2"/>
  <c r="H61" i="2"/>
  <c r="D61" i="2"/>
  <c r="AG60" i="2"/>
  <c r="AC60" i="2"/>
  <c r="Y60" i="2"/>
  <c r="U60" i="2"/>
  <c r="P60" i="2"/>
  <c r="L60" i="2"/>
  <c r="H60" i="2"/>
  <c r="D60" i="2"/>
  <c r="AG59" i="2"/>
  <c r="AC59" i="2"/>
  <c r="Y59" i="2"/>
  <c r="U59" i="2"/>
  <c r="P59" i="2"/>
  <c r="L59" i="2"/>
  <c r="H59" i="2"/>
  <c r="D59" i="2"/>
  <c r="AG58" i="2"/>
  <c r="AC58" i="2"/>
  <c r="Y58" i="2"/>
  <c r="U58" i="2"/>
  <c r="P58" i="2"/>
  <c r="L58" i="2"/>
  <c r="H58" i="2"/>
  <c r="D58" i="2"/>
  <c r="AG57" i="2"/>
  <c r="AC57" i="2"/>
  <c r="Y57" i="2"/>
  <c r="U57" i="2"/>
  <c r="P57" i="2"/>
  <c r="L57" i="2"/>
  <c r="H57" i="2"/>
  <c r="D57" i="2"/>
  <c r="AG56" i="2"/>
  <c r="AC56" i="2"/>
  <c r="Y56" i="2"/>
  <c r="U56" i="2"/>
  <c r="P56" i="2"/>
  <c r="L56" i="2"/>
  <c r="H56" i="2"/>
  <c r="D56" i="2"/>
  <c r="AG55" i="2"/>
  <c r="AC55" i="2"/>
  <c r="Y55" i="2"/>
  <c r="U55" i="2"/>
  <c r="P55" i="2"/>
  <c r="L55" i="2"/>
  <c r="H55" i="2"/>
  <c r="D55" i="2"/>
  <c r="AG54" i="2"/>
  <c r="AC54" i="2"/>
  <c r="Y54" i="2"/>
  <c r="U54" i="2"/>
  <c r="P54" i="2"/>
  <c r="L54" i="2"/>
  <c r="H54" i="2"/>
  <c r="D54" i="2"/>
  <c r="AG53" i="2"/>
  <c r="AC53" i="2"/>
  <c r="Y53" i="2"/>
  <c r="U53" i="2"/>
  <c r="P53" i="2"/>
  <c r="L53" i="2"/>
  <c r="H53" i="2"/>
  <c r="D53" i="2"/>
  <c r="AG52" i="2"/>
  <c r="AC52" i="2"/>
  <c r="Y52" i="2"/>
  <c r="U52" i="2"/>
  <c r="P52" i="2"/>
  <c r="L52" i="2"/>
  <c r="H52" i="2"/>
  <c r="D52" i="2"/>
  <c r="AG51" i="2"/>
  <c r="AC51" i="2"/>
  <c r="Y51" i="2"/>
  <c r="U51" i="2"/>
  <c r="P51" i="2"/>
  <c r="L51" i="2"/>
  <c r="H51" i="2"/>
  <c r="D51" i="2"/>
  <c r="AG50" i="2"/>
  <c r="AC50" i="2"/>
  <c r="Y50" i="2"/>
  <c r="U50" i="2"/>
  <c r="P50" i="2"/>
  <c r="L50" i="2"/>
  <c r="H50" i="2"/>
  <c r="D50" i="2"/>
  <c r="AG49" i="2"/>
  <c r="AC49" i="2"/>
  <c r="Y49" i="2"/>
  <c r="U49" i="2"/>
  <c r="P49" i="2"/>
  <c r="L49" i="2"/>
  <c r="H49" i="2"/>
  <c r="D49" i="2"/>
  <c r="AG48" i="2"/>
  <c r="AC48" i="2"/>
  <c r="Y48" i="2"/>
  <c r="U48" i="2"/>
  <c r="P48" i="2"/>
  <c r="L48" i="2"/>
  <c r="H48" i="2"/>
  <c r="D48" i="2"/>
  <c r="AG47" i="2"/>
  <c r="AC47" i="2"/>
  <c r="Y47" i="2"/>
  <c r="U47" i="2"/>
  <c r="P47" i="2"/>
  <c r="L47" i="2"/>
  <c r="H47" i="2"/>
  <c r="D47" i="2"/>
  <c r="AG46" i="2"/>
  <c r="AC46" i="2"/>
  <c r="Y46" i="2"/>
  <c r="U46" i="2"/>
  <c r="P46" i="2"/>
  <c r="L46" i="2"/>
  <c r="H46" i="2"/>
  <c r="D46" i="2"/>
  <c r="AG45" i="2"/>
  <c r="AC45" i="2"/>
  <c r="Y45" i="2"/>
  <c r="U45" i="2"/>
  <c r="P45" i="2"/>
  <c r="L45" i="2"/>
  <c r="H45" i="2"/>
  <c r="D45" i="2"/>
  <c r="AG44" i="2"/>
  <c r="AC44" i="2"/>
  <c r="Y44" i="2"/>
  <c r="U44" i="2"/>
  <c r="P44" i="2"/>
  <c r="L44" i="2"/>
  <c r="H44" i="2"/>
  <c r="D44" i="2"/>
  <c r="AG43" i="2"/>
  <c r="AC43" i="2"/>
  <c r="Y43" i="2"/>
  <c r="U43" i="2"/>
  <c r="P43" i="2"/>
  <c r="L43" i="2"/>
  <c r="H43" i="2"/>
  <c r="D43" i="2"/>
  <c r="AG42" i="2"/>
  <c r="AC42" i="2"/>
  <c r="Y42" i="2"/>
  <c r="U42" i="2"/>
  <c r="P42" i="2"/>
  <c r="L42" i="2"/>
  <c r="H42" i="2"/>
  <c r="D42" i="2"/>
  <c r="AG41" i="2"/>
  <c r="AC41" i="2"/>
  <c r="Y41" i="2"/>
  <c r="U41" i="2"/>
  <c r="P41" i="2"/>
  <c r="L41" i="2"/>
  <c r="H41" i="2"/>
  <c r="D41" i="2"/>
  <c r="AG40" i="2"/>
  <c r="AC40" i="2"/>
  <c r="Y40" i="2"/>
  <c r="U40" i="2"/>
  <c r="P40" i="2"/>
  <c r="L40" i="2"/>
  <c r="H40" i="2"/>
  <c r="D40" i="2"/>
  <c r="AG39" i="2"/>
  <c r="AC39" i="2"/>
  <c r="Y39" i="2"/>
  <c r="U39" i="2"/>
  <c r="P39" i="2"/>
  <c r="L39" i="2"/>
  <c r="H39" i="2"/>
  <c r="D39" i="2"/>
  <c r="AG38" i="2"/>
  <c r="AC38" i="2"/>
  <c r="Y38" i="2"/>
  <c r="U38" i="2"/>
  <c r="P38" i="2"/>
  <c r="L38" i="2"/>
  <c r="H38" i="2"/>
  <c r="D38" i="2"/>
  <c r="AG37" i="2"/>
  <c r="AC37" i="2"/>
  <c r="Y37" i="2"/>
  <c r="U37" i="2"/>
  <c r="P37" i="2"/>
  <c r="L37" i="2"/>
  <c r="H37" i="2"/>
  <c r="D37" i="2"/>
  <c r="AG36" i="2"/>
  <c r="AC36" i="2"/>
  <c r="Y36" i="2"/>
  <c r="U36" i="2"/>
  <c r="P36" i="2"/>
  <c r="L36" i="2"/>
  <c r="H36" i="2"/>
  <c r="D36" i="2"/>
  <c r="AG35" i="2"/>
  <c r="AC35" i="2"/>
  <c r="Y35" i="2"/>
  <c r="U35" i="2"/>
  <c r="P35" i="2"/>
  <c r="L35" i="2"/>
  <c r="H35" i="2"/>
  <c r="D35" i="2"/>
  <c r="AG34" i="2"/>
  <c r="AC34" i="2"/>
  <c r="Y34" i="2"/>
  <c r="U34" i="2"/>
  <c r="P34" i="2"/>
  <c r="L34" i="2"/>
  <c r="H34" i="2"/>
  <c r="D34" i="2"/>
  <c r="AG33" i="2"/>
  <c r="AC33" i="2"/>
  <c r="Y33" i="2"/>
  <c r="U33" i="2"/>
  <c r="P33" i="2"/>
  <c r="L33" i="2"/>
  <c r="H33" i="2"/>
  <c r="D33" i="2"/>
  <c r="AG32" i="2"/>
  <c r="AC32" i="2"/>
  <c r="Y32" i="2"/>
  <c r="U32" i="2"/>
  <c r="P32" i="2"/>
  <c r="L32" i="2"/>
  <c r="H32" i="2"/>
  <c r="D32" i="2"/>
  <c r="AG31" i="2"/>
  <c r="AC31" i="2"/>
  <c r="Y31" i="2"/>
  <c r="U31" i="2"/>
  <c r="P31" i="2"/>
  <c r="L31" i="2"/>
  <c r="H31" i="2"/>
  <c r="D31" i="2"/>
  <c r="AG30" i="2"/>
  <c r="AC30" i="2"/>
  <c r="Y30" i="2"/>
  <c r="U30" i="2"/>
  <c r="P30" i="2"/>
  <c r="L30" i="2"/>
  <c r="H30" i="2"/>
  <c r="D30" i="2"/>
  <c r="AG29" i="2"/>
  <c r="AC29" i="2"/>
  <c r="Y29" i="2"/>
  <c r="U29" i="2"/>
  <c r="P29" i="2"/>
  <c r="L29" i="2"/>
  <c r="H29" i="2"/>
  <c r="D29" i="2"/>
  <c r="AG28" i="2"/>
  <c r="AC28" i="2"/>
  <c r="Y28" i="2"/>
  <c r="U28" i="2"/>
  <c r="P28" i="2"/>
  <c r="L28" i="2"/>
  <c r="H28" i="2"/>
  <c r="D28" i="2"/>
  <c r="AG27" i="2"/>
  <c r="AC27" i="2"/>
  <c r="Y27" i="2"/>
  <c r="U27" i="2"/>
  <c r="P27" i="2"/>
  <c r="L27" i="2"/>
  <c r="H27" i="2"/>
  <c r="D27" i="2"/>
  <c r="AG26" i="2"/>
  <c r="AC26" i="2"/>
  <c r="Y26" i="2"/>
  <c r="U26" i="2"/>
  <c r="P26" i="2"/>
  <c r="L26" i="2"/>
  <c r="H26" i="2"/>
  <c r="D26" i="2"/>
  <c r="AG25" i="2"/>
  <c r="AC25" i="2"/>
  <c r="Y25" i="2"/>
  <c r="U25" i="2"/>
  <c r="P25" i="2"/>
  <c r="L25" i="2"/>
  <c r="H25" i="2"/>
  <c r="D25" i="2"/>
  <c r="AG24" i="2"/>
  <c r="AC24" i="2"/>
  <c r="Y24" i="2"/>
  <c r="U24" i="2"/>
  <c r="P24" i="2"/>
  <c r="L24" i="2"/>
  <c r="H24" i="2"/>
  <c r="D24" i="2"/>
  <c r="AG23" i="2"/>
  <c r="AC23" i="2"/>
  <c r="Y23" i="2"/>
  <c r="U23" i="2"/>
  <c r="P23" i="2"/>
  <c r="L23" i="2"/>
  <c r="H23" i="2"/>
  <c r="D23" i="2"/>
  <c r="AG22" i="2"/>
  <c r="AC22" i="2"/>
  <c r="Y22" i="2"/>
  <c r="U22" i="2"/>
  <c r="P22" i="2"/>
  <c r="L22" i="2"/>
  <c r="H22" i="2"/>
  <c r="D22" i="2"/>
  <c r="AG21" i="2"/>
  <c r="AC21" i="2"/>
  <c r="Y21" i="2"/>
  <c r="U21" i="2"/>
  <c r="P21" i="2"/>
  <c r="L21" i="2"/>
  <c r="H21" i="2"/>
  <c r="D21" i="2"/>
  <c r="AG20" i="2"/>
  <c r="AC20" i="2"/>
  <c r="Y20" i="2"/>
  <c r="U20" i="2"/>
  <c r="P20" i="2"/>
  <c r="L20" i="2"/>
  <c r="H20" i="2"/>
  <c r="D20" i="2"/>
  <c r="AG19" i="2"/>
  <c r="AC19" i="2"/>
  <c r="Y19" i="2"/>
  <c r="U19" i="2"/>
  <c r="P19" i="2"/>
  <c r="L19" i="2"/>
  <c r="H19" i="2"/>
  <c r="D19" i="2"/>
  <c r="AG18" i="2"/>
  <c r="AC18" i="2"/>
  <c r="Y18" i="2"/>
  <c r="U18" i="2"/>
  <c r="P18" i="2"/>
  <c r="L18" i="2"/>
  <c r="H18" i="2"/>
  <c r="D18" i="2"/>
  <c r="AG17" i="2"/>
  <c r="AC17" i="2"/>
  <c r="Y17" i="2"/>
  <c r="U17" i="2"/>
  <c r="P17" i="2"/>
  <c r="L17" i="2"/>
  <c r="H17" i="2"/>
  <c r="D17" i="2"/>
  <c r="AG16" i="2"/>
  <c r="AC16" i="2"/>
  <c r="Y16" i="2"/>
  <c r="U16" i="2"/>
  <c r="P16" i="2"/>
  <c r="L16" i="2"/>
  <c r="H16" i="2"/>
  <c r="D16" i="2"/>
  <c r="AG15" i="2"/>
  <c r="AC15" i="2"/>
  <c r="Y15" i="2"/>
  <c r="U15" i="2"/>
  <c r="P15" i="2"/>
  <c r="L15" i="2"/>
  <c r="H15" i="2"/>
  <c r="D15" i="2"/>
  <c r="AG14" i="2"/>
  <c r="AC14" i="2"/>
  <c r="Y14" i="2"/>
  <c r="U14" i="2"/>
  <c r="P14" i="2"/>
  <c r="L14" i="2"/>
  <c r="H14" i="2"/>
  <c r="D14" i="2"/>
  <c r="A92" i="1"/>
  <c r="A87" i="1"/>
  <c r="B84" i="1"/>
  <c r="AI84" i="1"/>
  <c r="AH84" i="1"/>
  <c r="AF84" i="1"/>
  <c r="AE84" i="1"/>
  <c r="AD84" i="1"/>
  <c r="AB84" i="1"/>
  <c r="AA84" i="1"/>
  <c r="Z84" i="1"/>
  <c r="X84" i="1"/>
  <c r="W84" i="1"/>
  <c r="V84" i="1"/>
  <c r="T84" i="1"/>
  <c r="S84" i="1"/>
  <c r="AG83" i="1"/>
  <c r="AC83" i="1"/>
  <c r="Y83" i="1"/>
  <c r="U83" i="1"/>
  <c r="AG82" i="1"/>
  <c r="AC82" i="1"/>
  <c r="Y82" i="1"/>
  <c r="U82" i="1"/>
  <c r="AG81" i="1"/>
  <c r="AC81" i="1"/>
  <c r="Y81" i="1"/>
  <c r="U81" i="1"/>
  <c r="AG80" i="1"/>
  <c r="AC80" i="1"/>
  <c r="Y80" i="1"/>
  <c r="U80" i="1"/>
  <c r="AG79" i="1"/>
  <c r="AC79" i="1"/>
  <c r="Y79" i="1"/>
  <c r="U79" i="1"/>
  <c r="AG78" i="1"/>
  <c r="AC78" i="1"/>
  <c r="Y78" i="1"/>
  <c r="U78" i="1"/>
  <c r="AG77" i="1"/>
  <c r="AC77" i="1"/>
  <c r="Y77" i="1"/>
  <c r="U77" i="1"/>
  <c r="AG76" i="1"/>
  <c r="AC76" i="1"/>
  <c r="Y76" i="1"/>
  <c r="U76" i="1"/>
  <c r="AG75" i="1"/>
  <c r="AC75" i="1"/>
  <c r="Y75" i="1"/>
  <c r="U75" i="1"/>
  <c r="AG74" i="1"/>
  <c r="AC74" i="1"/>
  <c r="Y74" i="1"/>
  <c r="U74" i="1"/>
  <c r="AG73" i="1"/>
  <c r="AC73" i="1"/>
  <c r="Y73" i="1"/>
  <c r="U73" i="1"/>
  <c r="AG72" i="1"/>
  <c r="AC72" i="1"/>
  <c r="Y72" i="1"/>
  <c r="U72" i="1"/>
  <c r="AG71" i="1"/>
  <c r="AC71" i="1"/>
  <c r="Y71" i="1"/>
  <c r="U71" i="1"/>
  <c r="AG70" i="1"/>
  <c r="AC70" i="1"/>
  <c r="Y70" i="1"/>
  <c r="U70" i="1"/>
  <c r="AG69" i="1"/>
  <c r="AC69" i="1"/>
  <c r="Y69" i="1"/>
  <c r="U69" i="1"/>
  <c r="AG68" i="1"/>
  <c r="AC68" i="1"/>
  <c r="Y68" i="1"/>
  <c r="U68" i="1"/>
  <c r="AG67" i="1"/>
  <c r="AC67" i="1"/>
  <c r="Y67" i="1"/>
  <c r="U67" i="1"/>
  <c r="AG66" i="1"/>
  <c r="AC66" i="1"/>
  <c r="Y66" i="1"/>
  <c r="U66" i="1"/>
  <c r="AG65" i="1"/>
  <c r="AC65" i="1"/>
  <c r="Y65" i="1"/>
  <c r="U65" i="1"/>
  <c r="AG64" i="1"/>
  <c r="AC64" i="1"/>
  <c r="Y64" i="1"/>
  <c r="U64" i="1"/>
  <c r="AG63" i="1"/>
  <c r="AC63" i="1"/>
  <c r="Y63" i="1"/>
  <c r="U63" i="1"/>
  <c r="AG62" i="1"/>
  <c r="AC62" i="1"/>
  <c r="Y62" i="1"/>
  <c r="U62" i="1"/>
  <c r="AG61" i="1"/>
  <c r="AC61" i="1"/>
  <c r="Y61" i="1"/>
  <c r="U61" i="1"/>
  <c r="AG60" i="1"/>
  <c r="AC60" i="1"/>
  <c r="Y60" i="1"/>
  <c r="U60" i="1"/>
  <c r="AG59" i="1"/>
  <c r="AC59" i="1"/>
  <c r="Y59" i="1"/>
  <c r="U59" i="1"/>
  <c r="AG58" i="1"/>
  <c r="AC58" i="1"/>
  <c r="Y58" i="1"/>
  <c r="U58" i="1"/>
  <c r="AG57" i="1"/>
  <c r="AC57" i="1"/>
  <c r="Y57" i="1"/>
  <c r="U57" i="1"/>
  <c r="AG56" i="1"/>
  <c r="AC56" i="1"/>
  <c r="Y56" i="1"/>
  <c r="U56" i="1"/>
  <c r="AG55" i="1"/>
  <c r="AC55" i="1"/>
  <c r="Y55" i="1"/>
  <c r="U55" i="1"/>
  <c r="AG54" i="1"/>
  <c r="AC54" i="1"/>
  <c r="Y54" i="1"/>
  <c r="U54" i="1"/>
  <c r="AG53" i="1"/>
  <c r="AC53" i="1"/>
  <c r="Y53" i="1"/>
  <c r="U53" i="1"/>
  <c r="AG52" i="1"/>
  <c r="AC52" i="1"/>
  <c r="Y52" i="1"/>
  <c r="U52" i="1"/>
  <c r="AG51" i="1"/>
  <c r="AC51" i="1"/>
  <c r="Y51" i="1"/>
  <c r="U51" i="1"/>
  <c r="AG50" i="1"/>
  <c r="AC50" i="1"/>
  <c r="Y50" i="1"/>
  <c r="U50" i="1"/>
  <c r="AG49" i="1"/>
  <c r="AC49" i="1"/>
  <c r="Y49" i="1"/>
  <c r="U49" i="1"/>
  <c r="AG48" i="1"/>
  <c r="AC48" i="1"/>
  <c r="Y48" i="1"/>
  <c r="U48" i="1"/>
  <c r="AG47" i="1"/>
  <c r="AC47" i="1"/>
  <c r="Y47" i="1"/>
  <c r="U47" i="1"/>
  <c r="AG46" i="1"/>
  <c r="AC46" i="1"/>
  <c r="Y46" i="1"/>
  <c r="U46" i="1"/>
  <c r="AG45" i="1"/>
  <c r="AC45" i="1"/>
  <c r="Y45" i="1"/>
  <c r="U45" i="1"/>
  <c r="AG44" i="1"/>
  <c r="AC44" i="1"/>
  <c r="Y44" i="1"/>
  <c r="U44" i="1"/>
  <c r="AG43" i="1"/>
  <c r="AC43" i="1"/>
  <c r="Y43" i="1"/>
  <c r="U43" i="1"/>
  <c r="AG42" i="1"/>
  <c r="AC42" i="1"/>
  <c r="Y42" i="1"/>
  <c r="U42" i="1"/>
  <c r="AG41" i="1"/>
  <c r="AC41" i="1"/>
  <c r="Y41" i="1"/>
  <c r="U41" i="1"/>
  <c r="AG40" i="1"/>
  <c r="AC40" i="1"/>
  <c r="Y40" i="1"/>
  <c r="U40" i="1"/>
  <c r="AG39" i="1"/>
  <c r="AC39" i="1"/>
  <c r="Y39" i="1"/>
  <c r="U39" i="1"/>
  <c r="AG38" i="1"/>
  <c r="AC38" i="1"/>
  <c r="Y38" i="1"/>
  <c r="U38" i="1"/>
  <c r="AG37" i="1"/>
  <c r="AC37" i="1"/>
  <c r="Y37" i="1"/>
  <c r="U37" i="1"/>
  <c r="AG36" i="1"/>
  <c r="AC36" i="1"/>
  <c r="Y36" i="1"/>
  <c r="U36" i="1"/>
  <c r="AG35" i="1"/>
  <c r="AC35" i="1"/>
  <c r="Y35" i="1"/>
  <c r="U35" i="1"/>
  <c r="AG34" i="1"/>
  <c r="AC34" i="1"/>
  <c r="Y34" i="1"/>
  <c r="U34" i="1"/>
  <c r="AG33" i="1"/>
  <c r="AC33" i="1"/>
  <c r="Y33" i="1"/>
  <c r="U33" i="1"/>
  <c r="AG32" i="1"/>
  <c r="AC32" i="1"/>
  <c r="Y32" i="1"/>
  <c r="U32" i="1"/>
  <c r="AG31" i="1"/>
  <c r="AC31" i="1"/>
  <c r="Y31" i="1"/>
  <c r="U31" i="1"/>
  <c r="AG30" i="1"/>
  <c r="AC30" i="1"/>
  <c r="Y30" i="1"/>
  <c r="U30" i="1"/>
  <c r="AG29" i="1"/>
  <c r="AC29" i="1"/>
  <c r="Y29" i="1"/>
  <c r="U29" i="1"/>
  <c r="AG28" i="1"/>
  <c r="AC28" i="1"/>
  <c r="Y28" i="1"/>
  <c r="U28" i="1"/>
  <c r="AG27" i="1"/>
  <c r="AC27" i="1"/>
  <c r="Y27" i="1"/>
  <c r="U27" i="1"/>
  <c r="AG26" i="1"/>
  <c r="AC26" i="1"/>
  <c r="Y26" i="1"/>
  <c r="U26" i="1"/>
  <c r="AG25" i="1"/>
  <c r="AC25" i="1"/>
  <c r="Y25" i="1"/>
  <c r="U25" i="1"/>
  <c r="AG24" i="1"/>
  <c r="AC24" i="1"/>
  <c r="Y24" i="1"/>
  <c r="U24" i="1"/>
  <c r="AG23" i="1"/>
  <c r="AC23" i="1"/>
  <c r="Y23" i="1"/>
  <c r="U23" i="1"/>
  <c r="AG22" i="1"/>
  <c r="AC22" i="1"/>
  <c r="Y22" i="1"/>
  <c r="U22" i="1"/>
  <c r="AG21" i="1"/>
  <c r="AC21" i="1"/>
  <c r="Y21" i="1"/>
  <c r="U21" i="1"/>
  <c r="AG20" i="1"/>
  <c r="AC20" i="1"/>
  <c r="Y20" i="1"/>
  <c r="U20" i="1"/>
  <c r="AG19" i="1"/>
  <c r="AC19" i="1"/>
  <c r="Y19" i="1"/>
  <c r="U19" i="1"/>
  <c r="AG18" i="1"/>
  <c r="AC18" i="1"/>
  <c r="Y18" i="1"/>
  <c r="U18" i="1"/>
  <c r="AG17" i="1"/>
  <c r="AC17" i="1"/>
  <c r="Y17" i="1"/>
  <c r="U17" i="1"/>
  <c r="AG16" i="1"/>
  <c r="AC16" i="1"/>
  <c r="Y16" i="1"/>
  <c r="U16" i="1"/>
  <c r="AG15" i="1"/>
  <c r="AC15" i="1"/>
  <c r="Y15" i="1"/>
  <c r="U15" i="1"/>
  <c r="AG14" i="1"/>
  <c r="AC14" i="1"/>
  <c r="Y14" i="1"/>
  <c r="U14" i="1"/>
  <c r="R84" i="1"/>
  <c r="Q84" i="1"/>
  <c r="O84" i="1"/>
  <c r="N84" i="1"/>
  <c r="M84" i="1"/>
  <c r="K84" i="1"/>
  <c r="J84" i="1"/>
  <c r="I84" i="1"/>
  <c r="G8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14" i="1"/>
  <c r="L15" i="1"/>
  <c r="L1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5" i="1"/>
  <c r="H14" i="1"/>
  <c r="E84" i="1"/>
  <c r="F84" i="1"/>
  <c r="C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AL84" i="2" l="1"/>
  <c r="U84" i="2"/>
  <c r="B98" i="2"/>
  <c r="B94" i="1"/>
  <c r="P84" i="2"/>
  <c r="B99" i="2"/>
  <c r="B100" i="2"/>
  <c r="AT84" i="2"/>
  <c r="B90" i="1"/>
  <c r="H84" i="2"/>
  <c r="B95" i="1"/>
  <c r="D84" i="3"/>
  <c r="B88" i="3" s="1"/>
  <c r="B94" i="2"/>
  <c r="AX84" i="2"/>
  <c r="AP84" i="2"/>
  <c r="D84" i="2"/>
  <c r="B95" i="2"/>
  <c r="L84" i="2"/>
  <c r="N84" i="3"/>
  <c r="B98" i="3" s="1"/>
  <c r="B89" i="2"/>
  <c r="B103" i="2" s="1"/>
  <c r="B90" i="2"/>
  <c r="B104" i="2" s="1"/>
  <c r="Y84" i="2"/>
  <c r="AG84" i="2"/>
  <c r="B89" i="1"/>
  <c r="B103" i="1" s="1"/>
  <c r="AC84" i="2"/>
  <c r="I84" i="3"/>
  <c r="B93" i="3" s="1"/>
  <c r="H84" i="1"/>
  <c r="P84" i="1"/>
  <c r="L84" i="1"/>
  <c r="D84" i="1"/>
  <c r="U84" i="1"/>
  <c r="Y84" i="1"/>
  <c r="AC84" i="1"/>
  <c r="AG84" i="1"/>
  <c r="B103" i="3" l="1"/>
  <c r="B104" i="3"/>
  <c r="B104" i="1"/>
  <c r="B93" i="2"/>
  <c r="B88" i="2"/>
  <c r="B102" i="2" s="1"/>
  <c r="B93" i="1"/>
  <c r="B88" i="1"/>
  <c r="B102" i="3" l="1"/>
  <c r="B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<sst xmlns="http://schemas.openxmlformats.org/spreadsheetml/2006/main" count="1857" uniqueCount="145">
  <si>
    <t>Titelbezeichnung</t>
  </si>
  <si>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</si>
  <si>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</si>
  <si>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</si>
  <si>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</si>
  <si>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</si>
  <si>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</si>
  <si>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</si>
  <si>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</si>
  <si>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</si>
  <si>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</si>
  <si>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</si>
  <si>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</si>
  <si>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</si>
  <si>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</si>
  <si>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</si>
  <si>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</si>
  <si>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</si>
  <si>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</si>
  <si>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</si>
  <si>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</si>
  <si>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</si>
  <si>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</si>
  <si>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</si>
  <si>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</si>
  <si>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</si>
  <si>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</si>
  <si>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</si>
  <si>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</si>
  <si>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</si>
  <si>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</si>
  <si>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</si>
  <si>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</si>
  <si>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</si>
  <si>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</si>
  <si>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</si>
  <si>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</si>
  <si>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</si>
  <si>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</si>
  <si>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</si>
  <si>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</si>
  <si>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</si>
  <si>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</si>
  <si>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</si>
  <si>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</si>
  <si>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</si>
  <si>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</si>
  <si>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</si>
  <si>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</si>
  <si>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</si>
  <si>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</si>
  <si>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</si>
  <si>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</si>
  <si>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</si>
  <si>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</si>
  <si>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</si>
  <si>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</si>
  <si>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</si>
  <si>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</si>
  <si>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</si>
  <si>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</si>
  <si>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</si>
  <si>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</si>
  <si>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</si>
  <si>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</si>
  <si>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</si>
  <si>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</si>
  <si>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</si>
  <si>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</si>
  <si>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</si>
  <si>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</si>
  <si>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</si>
  <si>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</si>
  <si>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</si>
  <si>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</si>
  <si>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</si>
  <si>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</si>
  <si>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</si>
  <si>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</si>
  <si>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</si>
  <si>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</si>
  <si>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</si>
  <si>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</si>
  <si>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</si>
  <si>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</si>
  <si>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</si>
  <si>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</si>
  <si>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</si>
  <si>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Dataset 1</t>
  </si>
  <si>
    <t>Dataset 2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</si>
  <si>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</si>
  <si>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</si>
  <si>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</si>
  <si>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</si>
  <si>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</si>
  <si>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</si>
  <si>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</si>
  <si>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Dataset 3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</si>
  <si>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</si>
  <si>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</si>
  <si>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</si>
  <si>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</si>
  <si>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</si>
  <si>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</si>
  <si>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</si>
  <si>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Using different feature vector lengths</t>
  </si>
  <si>
    <t>vl = 512</t>
  </si>
  <si>
    <t>vl = 1024</t>
  </si>
  <si>
    <t>vl = 2048</t>
  </si>
  <si>
    <t>vl = 256</t>
  </si>
  <si>
    <t>Variing nlist</t>
  </si>
  <si>
    <t>nlist = 3</t>
  </si>
  <si>
    <t>nlist = 1</t>
  </si>
  <si>
    <t>nlist = 10</t>
  </si>
  <si>
    <t>nlist = 25</t>
  </si>
  <si>
    <t>Index calculation with modulo vs. Division</t>
  </si>
  <si>
    <t>Modulo</t>
  </si>
  <si>
    <t>Division</t>
  </si>
  <si>
    <t>division</t>
  </si>
  <si>
    <t>modulo</t>
  </si>
  <si>
    <t>Comparing the current feature extractors</t>
  </si>
  <si>
    <t>Both</t>
  </si>
  <si>
    <t>Parent child</t>
  </si>
  <si>
    <t>Triangle</t>
  </si>
  <si>
    <t>Using non binary feature vectors</t>
  </si>
  <si>
    <t>Default</t>
  </si>
  <si>
    <t>inc vector</t>
  </si>
  <si>
    <t>Splitting the features in old part and new</t>
  </si>
  <si>
    <t>256 (splitted)</t>
  </si>
  <si>
    <t>P.C. + Triangle (splitted)</t>
  </si>
  <si>
    <t>Using split feature extraction</t>
  </si>
  <si>
    <t>Using different query extraction</t>
  </si>
  <si>
    <t>Not extracting query keywords</t>
  </si>
  <si>
    <t>different query extract</t>
  </si>
  <si>
    <t>Multiply query vector</t>
  </si>
  <si>
    <t>Using hash collision in query</t>
  </si>
  <si>
    <t>remove query keywords</t>
  </si>
  <si>
    <t>Encode node depth of feature in vector</t>
  </si>
  <si>
    <t>Using node depth in vector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</si>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</sst>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9" fontId="1" fillId="4" borderId="2" xfId="7" applyNumberFormat="1" applyBorder="1"/>
    <xf numFmtId="0" fontId="1" fillId="3" borderId="8" xfId="6" applyBorder="1"/>
    <xf numFmtId="0" fontId="1" fillId="3" borderId="1" xfId="6" applyBorder="1"/>
    <xf numFmtId="0" fontId="1" fillId="3" borderId="7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9" fontId="1" fillId="3" borderId="2" xfId="6" applyNumberFormat="1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9" fontId="1" fillId="3" borderId="6" xfId="6" applyNumberFormat="1" applyBorder="1"/>
    <xf numFmtId="0" fontId="1" fillId="4" borderId="16" xfId="7" applyBorder="1"/>
    <xf numFmtId="0" fontId="3" fillId="3" borderId="1" xfId="2" applyFill="1"/>
    <xf numFmtId="0" fontId="0" fillId="0" borderId="0" xfId="0" applyAlignment="1"/>
    <xf numFmtId="9" fontId="1" fillId="3" borderId="0" xfId="6" applyNumberFormat="1"/>
    <xf numFmtId="9" fontId="1" fillId="4" borderId="0" xfId="7" applyNumberForma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9" fontId="1" fillId="6" borderId="2" xfId="7" applyNumberFormat="1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9" fontId="1" fillId="6" borderId="0" xfId="6" applyNumberFormat="1" applyFill="1"/>
    <xf numFmtId="164" fontId="1" fillId="4" borderId="0" xfId="7" applyNumberFormat="1" applyBorder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0" fillId="6" borderId="0" xfId="0" applyFill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164" fontId="1" fillId="6" borderId="0" xfId="6" applyNumberFormat="1" applyFill="1"/>
    <xf numFmtId="0" fontId="1" fillId="9" borderId="3" xfId="6" applyFill="1" applyBorder="1"/>
    <xf numFmtId="9" fontId="1" fillId="9" borderId="9" xfId="6" applyNumberFormat="1" applyFill="1" applyBorder="1"/>
    <xf numFmtId="9" fontId="1" fillId="9" borderId="0" xfId="6" applyNumberFormat="1" applyFill="1" applyBorder="1"/>
    <xf numFmtId="0" fontId="1" fillId="9" borderId="0" xfId="6" applyFill="1" applyBorder="1"/>
    <xf numFmtId="9" fontId="1" fillId="9" borderId="10" xfId="6" applyNumberFormat="1" applyFill="1" applyBorder="1"/>
    <xf numFmtId="0" fontId="1" fillId="9" borderId="3" xfId="7" applyFill="1" applyBorder="1"/>
    <xf numFmtId="9" fontId="1" fillId="9" borderId="9" xfId="7" applyNumberFormat="1" applyFill="1" applyBorder="1"/>
    <xf numFmtId="9" fontId="1" fillId="9" borderId="0" xfId="7" applyNumberFormat="1" applyFill="1" applyBorder="1"/>
    <xf numFmtId="0" fontId="1" fillId="9" borderId="6" xfId="7" applyFill="1" applyBorder="1"/>
    <xf numFmtId="9" fontId="1" fillId="9" borderId="10" xfId="7" applyNumberFormat="1" applyFill="1" applyBorder="1"/>
    <xf numFmtId="0" fontId="1" fillId="9" borderId="17" xfId="7" applyFill="1" applyBorder="1"/>
    <xf numFmtId="165" fontId="1" fillId="9" borderId="2" xfId="7" applyNumberFormat="1" applyFill="1" applyBorder="1"/>
    <xf numFmtId="0" fontId="1" fillId="9" borderId="16" xfId="7" applyFill="1" applyBorder="1"/>
    <xf numFmtId="164" fontId="1" fillId="6" borderId="6" xfId="7" applyNumberFormat="1" applyFill="1" applyBorder="1"/>
    <xf numFmtId="164" fontId="1" fillId="6" borderId="16" xfId="7" applyNumberFormat="1" applyFill="1" applyBorder="1"/>
    <xf numFmtId="0" fontId="4" fillId="9" borderId="0" xfId="3" applyFill="1" applyBorder="1"/>
    <xf numFmtId="0" fontId="4" fillId="9" borderId="6" xfId="3" applyFill="1" applyBorder="1"/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3" fillId="8" borderId="1" xfId="2" applyFill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7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1" fillId="4" borderId="12" xfId="7" applyBorder="1" applyAlignment="1">
      <alignment horizontal="center"/>
    </xf>
    <xf numFmtId="0" fontId="4" fillId="4" borderId="6" xfId="3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4" fillId="6" borderId="0" xfId="3" applyFill="1" applyAlignment="1">
      <alignment horizontal="center"/>
    </xf>
    <xf numFmtId="0" fontId="4" fillId="3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</cellXfs>
  <cellStyles count="10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P104"/>
  <sheetViews>
    <sheetView topLeftCell="A73" workbookViewId="0">
      <selection activeCell="A85" sqref="A85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98</v>
      </c>
      <c r="B1" s="30"/>
      <c r="C1" s="141" t="s">
        <v>99</v>
      </c>
      <c r="D1" s="142"/>
      <c r="E1" s="142"/>
      <c r="F1" s="142"/>
      <c r="G1" s="30"/>
      <c r="H1" s="143" t="s">
        <v>100</v>
      </c>
      <c r="I1" s="143"/>
      <c r="J1" s="143"/>
      <c r="K1" s="143"/>
      <c r="L1" s="30"/>
      <c r="M1" s="144" t="s">
        <v>104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50" t="s">
        <v>1</v>
      </c>
      <c r="I3" s="150"/>
      <c r="J3" s="63" t="s">
        <v>101</v>
      </c>
      <c r="K3" s="63"/>
      <c r="L3" s="31"/>
      <c r="M3" s="148" t="s">
        <v>1</v>
      </c>
      <c r="N3" s="149"/>
      <c r="O3" s="65" t="s">
        <v>101</v>
      </c>
      <c r="P3" s="66"/>
    </row>
    <row r="4" spans="1:16" x14ac:dyDescent="0.25">
      <c r="A4" s="3"/>
      <c r="B4" s="31"/>
      <c r="C4" s="147" t="s">
        <v>2</v>
      </c>
      <c r="D4" s="147"/>
      <c r="E4" s="147">
        <v>1000</v>
      </c>
      <c r="F4" s="147"/>
      <c r="G4" s="31"/>
      <c r="H4" s="150" t="s">
        <v>2</v>
      </c>
      <c r="I4" s="150"/>
      <c r="J4" s="63">
        <v>5000</v>
      </c>
      <c r="K4" s="63"/>
      <c r="L4" s="31"/>
      <c r="M4" s="148" t="s">
        <v>2</v>
      </c>
      <c r="N4" s="149"/>
      <c r="O4" s="65">
        <v>10000</v>
      </c>
      <c r="P4" s="66"/>
    </row>
    <row r="5" spans="1:16" x14ac:dyDescent="0.25">
      <c r="A5" s="3"/>
      <c r="B5" s="31"/>
      <c r="C5" s="147" t="s">
        <v>3</v>
      </c>
      <c r="D5" s="147"/>
      <c r="E5" s="147">
        <v>512</v>
      </c>
      <c r="F5" s="147"/>
      <c r="G5" s="31"/>
      <c r="H5" s="150" t="s">
        <v>3</v>
      </c>
      <c r="I5" s="150"/>
      <c r="J5" s="63">
        <v>512</v>
      </c>
      <c r="K5" s="63"/>
      <c r="L5" s="31"/>
      <c r="M5" s="148" t="s">
        <v>3</v>
      </c>
      <c r="N5" s="149"/>
      <c r="O5" s="65">
        <v>512</v>
      </c>
      <c r="P5" s="66"/>
    </row>
    <row r="6" spans="1:16" x14ac:dyDescent="0.25">
      <c r="A6" s="3"/>
      <c r="B6" s="31"/>
      <c r="C6" s="147" t="s">
        <v>4</v>
      </c>
      <c r="D6" s="147"/>
      <c r="E6" s="147">
        <v>1024</v>
      </c>
      <c r="F6" s="147"/>
      <c r="G6" s="31"/>
      <c r="H6" s="150" t="s">
        <v>4</v>
      </c>
      <c r="I6" s="150"/>
      <c r="J6" s="63">
        <v>1024</v>
      </c>
      <c r="K6" s="63"/>
      <c r="L6" s="31"/>
      <c r="M6" s="148" t="s">
        <v>4</v>
      </c>
      <c r="N6" s="149"/>
      <c r="O6" s="65">
        <v>1024</v>
      </c>
      <c r="P6" s="66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50" t="s">
        <v>5</v>
      </c>
      <c r="I7" s="150"/>
      <c r="J7" s="63" t="s">
        <v>102</v>
      </c>
      <c r="K7" s="63"/>
      <c r="L7" s="31"/>
      <c r="M7" s="148" t="s">
        <v>5</v>
      </c>
      <c r="N7" s="149"/>
      <c r="O7" s="65" t="s">
        <v>102</v>
      </c>
      <c r="P7" s="66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50" t="s">
        <v>6</v>
      </c>
      <c r="I8" s="150"/>
      <c r="J8" s="63" t="s">
        <v>103</v>
      </c>
      <c r="K8" s="63"/>
      <c r="L8" s="31"/>
      <c r="M8" s="148" t="s">
        <v>6</v>
      </c>
      <c r="N8" s="149"/>
      <c r="O8" s="65" t="s">
        <v>103</v>
      </c>
      <c r="P8" s="66"/>
    </row>
    <row r="9" spans="1:16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50" t="s">
        <v>7</v>
      </c>
      <c r="I9" s="150"/>
      <c r="J9" s="63">
        <v>3</v>
      </c>
      <c r="K9" s="63"/>
      <c r="L9" s="31"/>
      <c r="M9" s="148" t="s">
        <v>7</v>
      </c>
      <c r="N9" s="149"/>
      <c r="O9" s="65">
        <v>3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50" t="s">
        <v>8</v>
      </c>
      <c r="I10" s="150"/>
      <c r="J10" s="35"/>
      <c r="K10" s="35"/>
      <c r="L10" s="31"/>
      <c r="M10" s="148" t="s">
        <v>8</v>
      </c>
      <c r="N10" s="149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54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2.8571428571428571E-2</v>
      </c>
      <c r="G14" s="5">
        <v>9</v>
      </c>
      <c r="H14" s="11">
        <v>9</v>
      </c>
      <c r="I14" s="12">
        <v>1</v>
      </c>
      <c r="J14" s="13">
        <v>1</v>
      </c>
      <c r="K14" s="61">
        <v>6.6666666666666666E-2</v>
      </c>
      <c r="L14" s="5">
        <v>9</v>
      </c>
      <c r="M14" s="50">
        <v>9</v>
      </c>
      <c r="N14" s="51">
        <v>1</v>
      </c>
      <c r="O14" s="52">
        <v>1</v>
      </c>
      <c r="P14" s="137">
        <v>3.0303030303030304E-2</v>
      </c>
    </row>
    <row r="15" spans="1:16" x14ac:dyDescent="0.25">
      <c r="A15" s="3" t="s">
        <v>11</v>
      </c>
      <c r="B15" s="5">
        <v>1160</v>
      </c>
      <c r="C15" s="21">
        <v>74</v>
      </c>
      <c r="D15" s="23">
        <v>6.3793103448275865E-2</v>
      </c>
      <c r="E15" s="23">
        <v>7.3999999999999996E-2</v>
      </c>
      <c r="F15" s="121">
        <v>2.1739130434782608E-2</v>
      </c>
      <c r="G15" s="5">
        <v>1160</v>
      </c>
      <c r="H15" s="11">
        <v>158</v>
      </c>
      <c r="I15" s="13">
        <v>0.13620689655172413</v>
      </c>
      <c r="J15" s="13">
        <v>0.13620689655172413</v>
      </c>
      <c r="K15" s="61">
        <v>2.3255813953488372E-2</v>
      </c>
      <c r="L15" s="5">
        <v>1160</v>
      </c>
      <c r="M15" s="50">
        <v>235</v>
      </c>
      <c r="N15" s="52">
        <v>0.20258620689655171</v>
      </c>
      <c r="O15" s="52">
        <v>0.20258620689655171</v>
      </c>
      <c r="P15" s="137">
        <v>2.564102564102564E-2</v>
      </c>
    </row>
    <row r="16" spans="1:16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11">
        <v>0</v>
      </c>
      <c r="I16" s="13">
        <v>0</v>
      </c>
      <c r="J16" s="13">
        <v>0</v>
      </c>
      <c r="K16" s="61">
        <v>0</v>
      </c>
      <c r="L16" s="5">
        <v>1554</v>
      </c>
      <c r="M16" s="50">
        <v>0</v>
      </c>
      <c r="N16" s="52">
        <v>0</v>
      </c>
      <c r="O16" s="52">
        <v>0</v>
      </c>
      <c r="P16" s="137">
        <v>0</v>
      </c>
    </row>
    <row r="17" spans="1:16" x14ac:dyDescent="0.25">
      <c r="A17" s="3" t="s">
        <v>13</v>
      </c>
      <c r="B17" s="5">
        <v>28</v>
      </c>
      <c r="C17" s="21">
        <v>26</v>
      </c>
      <c r="D17" s="23">
        <v>0.9285714285714286</v>
      </c>
      <c r="E17" s="23">
        <v>0.9285714285714286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6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137">
        <v>1</v>
      </c>
    </row>
    <row r="18" spans="1:16" x14ac:dyDescent="0.25">
      <c r="A18" s="3" t="s">
        <v>14</v>
      </c>
      <c r="B18" s="5">
        <v>553</v>
      </c>
      <c r="C18" s="21">
        <v>15</v>
      </c>
      <c r="D18" s="23">
        <v>2.7124773960216998E-2</v>
      </c>
      <c r="E18" s="23">
        <v>2.7124773960216998E-2</v>
      </c>
      <c r="F18" s="121">
        <v>0.125</v>
      </c>
      <c r="G18" s="5">
        <v>553</v>
      </c>
      <c r="H18" s="11">
        <v>122</v>
      </c>
      <c r="I18" s="13">
        <v>0.22061482820976491</v>
      </c>
      <c r="J18" s="13">
        <v>0.22061482820976491</v>
      </c>
      <c r="K18" s="61">
        <v>6.6666666666666666E-2</v>
      </c>
      <c r="L18" s="5">
        <v>553</v>
      </c>
      <c r="M18" s="50">
        <v>132</v>
      </c>
      <c r="N18" s="52">
        <v>0.23869801084990958</v>
      </c>
      <c r="O18" s="52">
        <v>0.23869801084990958</v>
      </c>
      <c r="P18" s="137">
        <v>9.0909090909090912E-2</v>
      </c>
    </row>
    <row r="19" spans="1:16" x14ac:dyDescent="0.25">
      <c r="A19" s="3" t="s">
        <v>15</v>
      </c>
      <c r="B19" s="5">
        <v>431</v>
      </c>
      <c r="C19" s="21">
        <v>28</v>
      </c>
      <c r="D19" s="23">
        <v>6.4965197215777259E-2</v>
      </c>
      <c r="E19" s="23">
        <v>6.4965197215777259E-2</v>
      </c>
      <c r="F19" s="121">
        <v>0.5</v>
      </c>
      <c r="G19" s="5">
        <v>431</v>
      </c>
      <c r="H19" s="11">
        <v>28</v>
      </c>
      <c r="I19" s="13">
        <v>6.4965197215777259E-2</v>
      </c>
      <c r="J19" s="13">
        <v>6.4965197215777259E-2</v>
      </c>
      <c r="K19" s="6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137">
        <v>0.5</v>
      </c>
    </row>
    <row r="20" spans="1:16" x14ac:dyDescent="0.25">
      <c r="A20" s="3" t="s">
        <v>16</v>
      </c>
      <c r="B20" s="5">
        <v>97768</v>
      </c>
      <c r="C20" s="21">
        <v>251</v>
      </c>
      <c r="D20" s="23">
        <v>2.5673021847639308E-3</v>
      </c>
      <c r="E20" s="23">
        <v>0.251</v>
      </c>
      <c r="F20" s="121">
        <v>1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61">
        <v>1</v>
      </c>
      <c r="L20" s="5">
        <v>97768</v>
      </c>
      <c r="M20" s="50">
        <v>256</v>
      </c>
      <c r="N20" s="52">
        <v>2.6184436625480731E-3</v>
      </c>
      <c r="O20" s="52">
        <v>2.5600000000000001E-2</v>
      </c>
      <c r="P20" s="137">
        <v>1</v>
      </c>
    </row>
    <row r="21" spans="1:16" x14ac:dyDescent="0.25">
      <c r="A21" s="3" t="s">
        <v>17</v>
      </c>
      <c r="B21" s="5">
        <v>28</v>
      </c>
      <c r="C21" s="21">
        <v>23</v>
      </c>
      <c r="D21" s="23">
        <v>0.8214285714285714</v>
      </c>
      <c r="E21" s="23">
        <v>0.8214285714285714</v>
      </c>
      <c r="F21" s="121">
        <v>0.25</v>
      </c>
      <c r="G21" s="5">
        <v>28</v>
      </c>
      <c r="H21" s="11">
        <v>23</v>
      </c>
      <c r="I21" s="13">
        <v>0.8214285714285714</v>
      </c>
      <c r="J21" s="13">
        <v>0.8214285714285714</v>
      </c>
      <c r="K21" s="61">
        <v>0.33333333333333331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137">
        <v>0.2</v>
      </c>
    </row>
    <row r="22" spans="1:16" x14ac:dyDescent="0.25">
      <c r="A22" s="3" t="s">
        <v>18</v>
      </c>
      <c r="B22" s="5">
        <v>1554</v>
      </c>
      <c r="C22" s="21">
        <v>199</v>
      </c>
      <c r="D22" s="23">
        <v>0.12805662805662807</v>
      </c>
      <c r="E22" s="23">
        <v>0.19900000000000001</v>
      </c>
      <c r="F22" s="121">
        <v>0.16666666666666666</v>
      </c>
      <c r="G22" s="5">
        <v>1554</v>
      </c>
      <c r="H22" s="11">
        <v>546</v>
      </c>
      <c r="I22" s="13">
        <v>0.35135135135135137</v>
      </c>
      <c r="J22" s="13">
        <v>0.35135135135135137</v>
      </c>
      <c r="K22" s="61">
        <v>0.25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137">
        <v>0.2</v>
      </c>
    </row>
    <row r="23" spans="1:16" x14ac:dyDescent="0.25">
      <c r="A23" s="3" t="s">
        <v>19</v>
      </c>
      <c r="B23" s="5">
        <v>123</v>
      </c>
      <c r="C23" s="21">
        <v>23</v>
      </c>
      <c r="D23" s="23">
        <v>0.18699186991869918</v>
      </c>
      <c r="E23" s="23">
        <v>0.18699186991869918</v>
      </c>
      <c r="F23" s="121">
        <v>2.6109660574412533E-3</v>
      </c>
      <c r="G23" s="5">
        <v>123</v>
      </c>
      <c r="H23" s="11">
        <v>23</v>
      </c>
      <c r="I23" s="13">
        <v>0.18699186991869918</v>
      </c>
      <c r="J23" s="13">
        <v>0.18699186991869918</v>
      </c>
      <c r="K23" s="61">
        <v>3.1250000000000002E-3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137">
        <v>4.4444444444444444E-3</v>
      </c>
    </row>
    <row r="24" spans="1:16" x14ac:dyDescent="0.25">
      <c r="A24" s="3" t="s">
        <v>20</v>
      </c>
      <c r="B24" s="5">
        <v>40485</v>
      </c>
      <c r="C24" s="21">
        <v>27</v>
      </c>
      <c r="D24" s="23">
        <v>6.6691367173027046E-4</v>
      </c>
      <c r="E24" s="23">
        <v>2.7E-2</v>
      </c>
      <c r="F24" s="121">
        <v>2.8328611898016999E-3</v>
      </c>
      <c r="G24" s="5">
        <v>40485</v>
      </c>
      <c r="H24" s="11">
        <v>462</v>
      </c>
      <c r="I24" s="13">
        <v>1.1411633938495739E-2</v>
      </c>
      <c r="J24" s="13">
        <v>9.2399999999999996E-2</v>
      </c>
      <c r="K24" s="61">
        <v>1.9607843137254902E-3</v>
      </c>
      <c r="L24" s="5">
        <v>40485</v>
      </c>
      <c r="M24" s="50">
        <v>551</v>
      </c>
      <c r="N24" s="52">
        <v>1.3609979004569594E-2</v>
      </c>
      <c r="O24" s="52">
        <v>5.5100000000000003E-2</v>
      </c>
      <c r="P24" s="137">
        <v>2.6737967914438501E-3</v>
      </c>
    </row>
    <row r="25" spans="1:16" x14ac:dyDescent="0.25">
      <c r="A25" s="3" t="s">
        <v>21</v>
      </c>
      <c r="B25" s="5">
        <v>388</v>
      </c>
      <c r="C25" s="21">
        <v>123</v>
      </c>
      <c r="D25" s="23">
        <v>0.3170103092783505</v>
      </c>
      <c r="E25" s="23">
        <v>0.3170103092783505</v>
      </c>
      <c r="F25" s="121">
        <v>4.5454545454545456E-2</v>
      </c>
      <c r="G25" s="5">
        <v>388</v>
      </c>
      <c r="H25" s="11">
        <v>223</v>
      </c>
      <c r="I25" s="13">
        <v>0.57474226804123707</v>
      </c>
      <c r="J25" s="13">
        <v>0.57474226804123707</v>
      </c>
      <c r="K25" s="61">
        <v>0.125</v>
      </c>
      <c r="L25" s="5">
        <v>388</v>
      </c>
      <c r="M25" s="50">
        <v>241</v>
      </c>
      <c r="N25" s="52">
        <v>0.62113402061855671</v>
      </c>
      <c r="O25" s="52">
        <v>0.62113402061855671</v>
      </c>
      <c r="P25" s="137">
        <v>0.33333333333333331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6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137">
        <v>1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123</v>
      </c>
      <c r="I27" s="13">
        <v>0.86619718309859151</v>
      </c>
      <c r="J27" s="13">
        <v>0.86619718309859151</v>
      </c>
      <c r="K27" s="6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137">
        <v>0.14285714285714285</v>
      </c>
    </row>
    <row r="28" spans="1:16" x14ac:dyDescent="0.25">
      <c r="A28" s="3" t="s">
        <v>24</v>
      </c>
      <c r="B28" s="5">
        <v>158355</v>
      </c>
      <c r="C28" s="21">
        <v>935</v>
      </c>
      <c r="D28" s="23">
        <v>5.9044551798174989E-3</v>
      </c>
      <c r="E28" s="23">
        <v>0.93500000000000005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61">
        <v>1</v>
      </c>
      <c r="L28" s="5">
        <v>158355</v>
      </c>
      <c r="M28" s="50">
        <v>8470</v>
      </c>
      <c r="N28" s="52">
        <v>5.3487417511287931E-2</v>
      </c>
      <c r="O28" s="52">
        <v>0.84699999999999998</v>
      </c>
      <c r="P28" s="137">
        <v>1</v>
      </c>
    </row>
    <row r="29" spans="1:16" x14ac:dyDescent="0.25">
      <c r="A29" s="3" t="s">
        <v>25</v>
      </c>
      <c r="B29" s="5">
        <v>323</v>
      </c>
      <c r="C29" s="21">
        <v>147</v>
      </c>
      <c r="D29" s="23">
        <v>0.45510835913312692</v>
      </c>
      <c r="E29" s="23">
        <v>0.45510835913312692</v>
      </c>
      <c r="F29" s="121">
        <v>0.2</v>
      </c>
      <c r="G29" s="5">
        <v>323</v>
      </c>
      <c r="H29" s="11">
        <v>192</v>
      </c>
      <c r="I29" s="13">
        <v>0.59442724458204332</v>
      </c>
      <c r="J29" s="13">
        <v>0.59442724458204332</v>
      </c>
      <c r="K29" s="61">
        <v>1</v>
      </c>
      <c r="L29" s="5">
        <v>323</v>
      </c>
      <c r="M29" s="50">
        <v>214</v>
      </c>
      <c r="N29" s="52">
        <v>0.66253869969040247</v>
      </c>
      <c r="O29" s="52">
        <v>0.66253869969040247</v>
      </c>
      <c r="P29" s="137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6.6666666666666666E-2</v>
      </c>
      <c r="G30" s="5">
        <v>5</v>
      </c>
      <c r="H30" s="11">
        <v>1</v>
      </c>
      <c r="I30" s="13">
        <v>0.2</v>
      </c>
      <c r="J30" s="13">
        <v>0.2</v>
      </c>
      <c r="K30" s="61">
        <v>7.6923076923076927E-2</v>
      </c>
      <c r="L30" s="5">
        <v>5</v>
      </c>
      <c r="M30" s="50">
        <v>1</v>
      </c>
      <c r="N30" s="52">
        <v>0.2</v>
      </c>
      <c r="O30" s="52">
        <v>0.2</v>
      </c>
      <c r="P30" s="137">
        <v>6.6666666666666666E-2</v>
      </c>
    </row>
    <row r="31" spans="1:16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8.3333333333333329E-2</v>
      </c>
      <c r="G31" s="5">
        <v>13</v>
      </c>
      <c r="H31" s="11">
        <v>8</v>
      </c>
      <c r="I31" s="13">
        <v>0.61538461538461542</v>
      </c>
      <c r="J31" s="13">
        <v>0.61538461538461542</v>
      </c>
      <c r="K31" s="6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137">
        <v>9.0909090909090912E-2</v>
      </c>
    </row>
    <row r="32" spans="1:16" x14ac:dyDescent="0.25">
      <c r="A32" s="3" t="s">
        <v>28</v>
      </c>
      <c r="B32" s="5">
        <v>158</v>
      </c>
      <c r="C32" s="21">
        <v>66</v>
      </c>
      <c r="D32" s="23">
        <v>0.41772151898734178</v>
      </c>
      <c r="E32" s="23">
        <v>0.41772151898734178</v>
      </c>
      <c r="F32" s="121">
        <v>1</v>
      </c>
      <c r="G32" s="5">
        <v>158</v>
      </c>
      <c r="H32" s="11">
        <v>86</v>
      </c>
      <c r="I32" s="13">
        <v>0.54430379746835444</v>
      </c>
      <c r="J32" s="13">
        <v>0.54430379746835444</v>
      </c>
      <c r="K32" s="61">
        <v>1</v>
      </c>
      <c r="L32" s="5">
        <v>158</v>
      </c>
      <c r="M32" s="50">
        <v>95</v>
      </c>
      <c r="N32" s="52">
        <v>0.60126582278481011</v>
      </c>
      <c r="O32" s="52">
        <v>0.60126582278481011</v>
      </c>
      <c r="P32" s="137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6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137">
        <v>1</v>
      </c>
    </row>
    <row r="34" spans="1:16" x14ac:dyDescent="0.25">
      <c r="A34" s="3" t="s">
        <v>30</v>
      </c>
      <c r="B34" s="5">
        <v>83</v>
      </c>
      <c r="C34" s="21">
        <v>70</v>
      </c>
      <c r="D34" s="23">
        <v>0.84337349397590367</v>
      </c>
      <c r="E34" s="23">
        <v>0.84337349397590367</v>
      </c>
      <c r="F34" s="121">
        <v>0.125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61">
        <v>0.125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137">
        <v>0.1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7.1428571428571425E-2</v>
      </c>
      <c r="G35" s="5">
        <v>16</v>
      </c>
      <c r="H35" s="11">
        <v>16</v>
      </c>
      <c r="I35" s="13">
        <v>1</v>
      </c>
      <c r="J35" s="13">
        <v>1</v>
      </c>
      <c r="K35" s="6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137">
        <v>6.25E-2</v>
      </c>
    </row>
    <row r="36" spans="1:16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121">
        <v>1.9607843137254902E-2</v>
      </c>
      <c r="G36" s="5">
        <v>24</v>
      </c>
      <c r="H36" s="11">
        <v>16</v>
      </c>
      <c r="I36" s="13">
        <v>0.66666666666666663</v>
      </c>
      <c r="J36" s="13">
        <v>0.66666666666666663</v>
      </c>
      <c r="K36" s="61">
        <v>2.7777777777777776E-2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137">
        <v>2.0408163265306121E-2</v>
      </c>
    </row>
    <row r="37" spans="1:16" x14ac:dyDescent="0.25">
      <c r="A37" s="3" t="s">
        <v>33</v>
      </c>
      <c r="B37" s="5">
        <v>35</v>
      </c>
      <c r="C37" s="21">
        <v>18</v>
      </c>
      <c r="D37" s="23">
        <v>0.51428571428571423</v>
      </c>
      <c r="E37" s="23">
        <v>0.51428571428571423</v>
      </c>
      <c r="F37" s="121">
        <v>8.1967213114754103E-3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61">
        <v>1.0869565217391304E-2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137">
        <v>0.01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61">
        <v>0</v>
      </c>
      <c r="L38" s="5">
        <v>88</v>
      </c>
      <c r="M38" s="50">
        <v>0</v>
      </c>
      <c r="N38" s="52">
        <v>0</v>
      </c>
      <c r="O38" s="52">
        <v>0</v>
      </c>
      <c r="P38" s="137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0.5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61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137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0.33333333333333331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6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137">
        <v>0.5</v>
      </c>
    </row>
    <row r="41" spans="1:16" x14ac:dyDescent="0.25">
      <c r="A41" s="3" t="s">
        <v>37</v>
      </c>
      <c r="B41" s="5">
        <v>15</v>
      </c>
      <c r="C41" s="21">
        <v>2</v>
      </c>
      <c r="D41" s="23">
        <v>0.13333333333333333</v>
      </c>
      <c r="E41" s="23">
        <v>0.13333333333333333</v>
      </c>
      <c r="F41" s="121">
        <v>4.0983606557377051E-3</v>
      </c>
      <c r="G41" s="5">
        <v>15</v>
      </c>
      <c r="H41" s="11">
        <v>2</v>
      </c>
      <c r="I41" s="13">
        <v>0.13333333333333333</v>
      </c>
      <c r="J41" s="13">
        <v>0.13333333333333333</v>
      </c>
      <c r="K41" s="61">
        <v>4.3478260869565218E-3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137">
        <v>2.232142857142857E-3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61">
        <v>0.14285714285714285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137">
        <v>0.5</v>
      </c>
    </row>
    <row r="43" spans="1:16" x14ac:dyDescent="0.25">
      <c r="A43" s="3" t="s">
        <v>39</v>
      </c>
      <c r="B43" s="5">
        <v>39</v>
      </c>
      <c r="C43" s="21">
        <v>0</v>
      </c>
      <c r="D43" s="23">
        <v>0</v>
      </c>
      <c r="E43" s="23">
        <v>0</v>
      </c>
      <c r="F43" s="121">
        <v>0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61">
        <v>8.9525514771709937E-4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137">
        <v>8.1234768480909826E-4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0.2</v>
      </c>
      <c r="G44" s="5">
        <v>1</v>
      </c>
      <c r="H44" s="11">
        <v>1</v>
      </c>
      <c r="I44" s="13">
        <v>1</v>
      </c>
      <c r="J44" s="13">
        <v>1</v>
      </c>
      <c r="K44" s="61">
        <v>0.16666666666666666</v>
      </c>
      <c r="L44" s="5">
        <v>1</v>
      </c>
      <c r="M44" s="50">
        <v>1</v>
      </c>
      <c r="N44" s="52">
        <v>1</v>
      </c>
      <c r="O44" s="52">
        <v>1</v>
      </c>
      <c r="P44" s="137">
        <v>0.5</v>
      </c>
    </row>
    <row r="45" spans="1:16" x14ac:dyDescent="0.25">
      <c r="A45" s="3" t="s">
        <v>41</v>
      </c>
      <c r="B45" s="5">
        <v>431</v>
      </c>
      <c r="C45" s="21">
        <v>238</v>
      </c>
      <c r="D45" s="23">
        <v>0.55220417633410668</v>
      </c>
      <c r="E45" s="23">
        <v>0.55220417633410668</v>
      </c>
      <c r="F45" s="121">
        <v>1.5873015873015872E-2</v>
      </c>
      <c r="G45" s="5">
        <v>431</v>
      </c>
      <c r="H45" s="11">
        <v>331</v>
      </c>
      <c r="I45" s="13">
        <v>0.76798143851508116</v>
      </c>
      <c r="J45" s="13">
        <v>0.76798143851508116</v>
      </c>
      <c r="K45" s="61">
        <v>0.05</v>
      </c>
      <c r="L45" s="5">
        <v>431</v>
      </c>
      <c r="M45" s="50">
        <v>387</v>
      </c>
      <c r="N45" s="52">
        <v>0.89791183294663568</v>
      </c>
      <c r="O45" s="52">
        <v>0.89791183294663568</v>
      </c>
      <c r="P45" s="137">
        <v>0.02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2.564102564102564E-2</v>
      </c>
      <c r="G46" s="5">
        <v>40</v>
      </c>
      <c r="H46" s="11">
        <v>40</v>
      </c>
      <c r="I46" s="13">
        <v>1</v>
      </c>
      <c r="J46" s="13">
        <v>1</v>
      </c>
      <c r="K46" s="61">
        <v>2.6315789473684209E-2</v>
      </c>
      <c r="L46" s="5">
        <v>40</v>
      </c>
      <c r="M46" s="50">
        <v>40</v>
      </c>
      <c r="N46" s="52">
        <v>1</v>
      </c>
      <c r="O46" s="52">
        <v>1</v>
      </c>
      <c r="P46" s="137">
        <v>2.564102564102564E-2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2.2222222222222223E-2</v>
      </c>
      <c r="G47" s="5">
        <v>40</v>
      </c>
      <c r="H47" s="11">
        <v>40</v>
      </c>
      <c r="I47" s="13">
        <v>1</v>
      </c>
      <c r="J47" s="13">
        <v>1</v>
      </c>
      <c r="K47" s="61">
        <v>2.4390243902439025E-2</v>
      </c>
      <c r="L47" s="5">
        <v>40</v>
      </c>
      <c r="M47" s="50">
        <v>40</v>
      </c>
      <c r="N47" s="52">
        <v>1</v>
      </c>
      <c r="O47" s="52">
        <v>1</v>
      </c>
      <c r="P47" s="137">
        <v>2.4390243902439025E-2</v>
      </c>
    </row>
    <row r="48" spans="1:16" x14ac:dyDescent="0.25">
      <c r="A48" s="3" t="s">
        <v>44</v>
      </c>
      <c r="B48" s="5">
        <v>70752</v>
      </c>
      <c r="C48" s="21">
        <v>641</v>
      </c>
      <c r="D48" s="23">
        <v>9.0598145635459072E-3</v>
      </c>
      <c r="E48" s="23">
        <v>0.64100000000000001</v>
      </c>
      <c r="F48" s="121">
        <v>0.2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61">
        <v>0.5</v>
      </c>
      <c r="L48" s="5">
        <v>70752</v>
      </c>
      <c r="M48" s="50">
        <v>1862</v>
      </c>
      <c r="N48" s="52">
        <v>2.6317277250113073E-2</v>
      </c>
      <c r="O48" s="52">
        <v>0.1862</v>
      </c>
      <c r="P48" s="137">
        <v>1</v>
      </c>
    </row>
    <row r="49" spans="1:16" x14ac:dyDescent="0.25">
      <c r="A49" s="3" t="s">
        <v>45</v>
      </c>
      <c r="B49" s="5">
        <v>1776</v>
      </c>
      <c r="C49" s="21">
        <v>709</v>
      </c>
      <c r="D49" s="23">
        <v>0.39921171171171171</v>
      </c>
      <c r="E49" s="23">
        <v>0.70899999999999996</v>
      </c>
      <c r="F49" s="121">
        <v>0.5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6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137">
        <v>1</v>
      </c>
    </row>
    <row r="50" spans="1:16" x14ac:dyDescent="0.25">
      <c r="A50" s="3" t="s">
        <v>46</v>
      </c>
      <c r="B50" s="5">
        <v>9902</v>
      </c>
      <c r="C50" s="21">
        <v>647</v>
      </c>
      <c r="D50" s="23">
        <v>6.5340335285800855E-2</v>
      </c>
      <c r="E50" s="23">
        <v>0.64700000000000002</v>
      </c>
      <c r="F50" s="121">
        <v>0.2</v>
      </c>
      <c r="G50" s="5">
        <v>9902</v>
      </c>
      <c r="H50" s="11">
        <v>3540</v>
      </c>
      <c r="I50" s="13">
        <v>0.35750353463946677</v>
      </c>
      <c r="J50" s="13">
        <v>0.70799999999999996</v>
      </c>
      <c r="K50" s="61">
        <v>0.16666666666666666</v>
      </c>
      <c r="L50" s="5">
        <v>9902</v>
      </c>
      <c r="M50" s="50">
        <v>7189</v>
      </c>
      <c r="N50" s="52">
        <v>0.7260149464754595</v>
      </c>
      <c r="O50" s="52">
        <v>0.7260149464754595</v>
      </c>
      <c r="P50" s="137">
        <v>0.2</v>
      </c>
    </row>
    <row r="51" spans="1:16" x14ac:dyDescent="0.25">
      <c r="A51" s="3" t="s">
        <v>47</v>
      </c>
      <c r="B51" s="5">
        <v>5365</v>
      </c>
      <c r="C51" s="21">
        <v>136</v>
      </c>
      <c r="D51" s="23">
        <v>2.5349487418452936E-2</v>
      </c>
      <c r="E51" s="23">
        <v>0.13600000000000001</v>
      </c>
      <c r="F51" s="121">
        <v>0.5</v>
      </c>
      <c r="G51" s="5">
        <v>5365</v>
      </c>
      <c r="H51" s="11">
        <v>1526</v>
      </c>
      <c r="I51" s="13">
        <v>0.28443616029822927</v>
      </c>
      <c r="J51" s="13">
        <v>0.30520000000000003</v>
      </c>
      <c r="K51" s="61">
        <v>1</v>
      </c>
      <c r="L51" s="5">
        <v>5365</v>
      </c>
      <c r="M51" s="50">
        <v>4496</v>
      </c>
      <c r="N51" s="52">
        <v>0.83802423112767943</v>
      </c>
      <c r="O51" s="52">
        <v>0.83802423112767943</v>
      </c>
      <c r="P51" s="137">
        <v>1</v>
      </c>
    </row>
    <row r="52" spans="1:16" x14ac:dyDescent="0.25">
      <c r="A52" s="3" t="s">
        <v>48</v>
      </c>
      <c r="B52" s="5">
        <v>7322</v>
      </c>
      <c r="C52" s="21">
        <v>6</v>
      </c>
      <c r="D52" s="23">
        <v>8.1944823818628793E-4</v>
      </c>
      <c r="E52" s="23">
        <v>6.0000000000000001E-3</v>
      </c>
      <c r="F52" s="121">
        <v>8.771929824561403E-3</v>
      </c>
      <c r="G52" s="5">
        <v>7322</v>
      </c>
      <c r="H52" s="11">
        <v>63</v>
      </c>
      <c r="I52" s="13">
        <v>8.6042065009560229E-3</v>
      </c>
      <c r="J52" s="13">
        <v>1.26E-2</v>
      </c>
      <c r="K52" s="61">
        <v>2.2935779816513763E-3</v>
      </c>
      <c r="L52" s="5">
        <v>7322</v>
      </c>
      <c r="M52" s="50">
        <v>316</v>
      </c>
      <c r="N52" s="52">
        <v>4.3157607211144498E-2</v>
      </c>
      <c r="O52" s="52">
        <v>4.3157607211144498E-2</v>
      </c>
      <c r="P52" s="137">
        <v>7.3529411764705881E-3</v>
      </c>
    </row>
    <row r="53" spans="1:16" x14ac:dyDescent="0.25">
      <c r="A53" s="3" t="s">
        <v>49</v>
      </c>
      <c r="B53" s="5">
        <v>760</v>
      </c>
      <c r="C53" s="21">
        <v>1</v>
      </c>
      <c r="D53" s="23">
        <v>1.3157894736842105E-3</v>
      </c>
      <c r="E53" s="23">
        <v>1.3157894736842105E-3</v>
      </c>
      <c r="F53" s="121">
        <v>3.125E-2</v>
      </c>
      <c r="G53" s="5">
        <v>760</v>
      </c>
      <c r="H53" s="11">
        <v>270</v>
      </c>
      <c r="I53" s="13">
        <v>0.35526315789473684</v>
      </c>
      <c r="J53" s="13">
        <v>0.35526315789473684</v>
      </c>
      <c r="K53" s="61">
        <v>4.329004329004329E-3</v>
      </c>
      <c r="L53" s="5">
        <v>760</v>
      </c>
      <c r="M53" s="50">
        <v>414</v>
      </c>
      <c r="N53" s="52">
        <v>0.54473684210526319</v>
      </c>
      <c r="O53" s="52">
        <v>0.54473684210526319</v>
      </c>
      <c r="P53" s="137">
        <v>5.6497175141242938E-3</v>
      </c>
    </row>
    <row r="54" spans="1:16" x14ac:dyDescent="0.25">
      <c r="A54" s="3" t="s">
        <v>50</v>
      </c>
      <c r="B54" s="5">
        <v>2379</v>
      </c>
      <c r="C54" s="21">
        <v>308</v>
      </c>
      <c r="D54" s="23">
        <v>0.1294661622530475</v>
      </c>
      <c r="E54" s="23">
        <v>0.308</v>
      </c>
      <c r="F54" s="121">
        <v>1</v>
      </c>
      <c r="G54" s="5">
        <v>2379</v>
      </c>
      <c r="H54" s="11">
        <v>1396</v>
      </c>
      <c r="I54" s="13">
        <v>0.58680117696511136</v>
      </c>
      <c r="J54" s="13">
        <v>0.58680117696511136</v>
      </c>
      <c r="K54" s="61">
        <v>0.5</v>
      </c>
      <c r="L54" s="5">
        <v>2379</v>
      </c>
      <c r="M54" s="50">
        <v>2379</v>
      </c>
      <c r="N54" s="52">
        <v>1</v>
      </c>
      <c r="O54" s="52">
        <v>1</v>
      </c>
      <c r="P54" s="137">
        <v>0.5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61">
        <v>0.5</v>
      </c>
      <c r="L55" s="5">
        <v>5</v>
      </c>
      <c r="M55" s="50">
        <v>5</v>
      </c>
      <c r="N55" s="52">
        <v>1</v>
      </c>
      <c r="O55" s="52">
        <v>1</v>
      </c>
      <c r="P55" s="137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61">
        <v>1</v>
      </c>
      <c r="L56" s="5">
        <v>7</v>
      </c>
      <c r="M56" s="50">
        <v>7</v>
      </c>
      <c r="N56" s="52">
        <v>1</v>
      </c>
      <c r="O56" s="52">
        <v>1</v>
      </c>
      <c r="P56" s="137">
        <v>0.5</v>
      </c>
    </row>
    <row r="57" spans="1:16" x14ac:dyDescent="0.25">
      <c r="A57" s="3" t="s">
        <v>53</v>
      </c>
      <c r="B57" s="5">
        <v>859</v>
      </c>
      <c r="C57" s="21">
        <v>595</v>
      </c>
      <c r="D57" s="23">
        <v>0.69266589057043071</v>
      </c>
      <c r="E57" s="23">
        <v>0.69266589057043071</v>
      </c>
      <c r="F57" s="121">
        <v>0.33333333333333331</v>
      </c>
      <c r="G57" s="5">
        <v>859</v>
      </c>
      <c r="H57" s="11">
        <v>606</v>
      </c>
      <c r="I57" s="13">
        <v>0.70547147846332947</v>
      </c>
      <c r="J57" s="13">
        <v>0.70547147846332947</v>
      </c>
      <c r="K57" s="61">
        <v>0.5</v>
      </c>
      <c r="L57" s="5">
        <v>859</v>
      </c>
      <c r="M57" s="50">
        <v>608</v>
      </c>
      <c r="N57" s="52">
        <v>0.70779976717112925</v>
      </c>
      <c r="O57" s="52">
        <v>0.70779976717112925</v>
      </c>
      <c r="P57" s="137">
        <v>0.25</v>
      </c>
    </row>
    <row r="58" spans="1:16" x14ac:dyDescent="0.25">
      <c r="A58" s="3" t="s">
        <v>54</v>
      </c>
      <c r="B58" s="5">
        <v>4043</v>
      </c>
      <c r="C58" s="21">
        <v>602</v>
      </c>
      <c r="D58" s="23">
        <v>0.14889933217907494</v>
      </c>
      <c r="E58" s="23">
        <v>0.60199999999999998</v>
      </c>
      <c r="F58" s="121">
        <v>0.5</v>
      </c>
      <c r="G58" s="5">
        <v>4043</v>
      </c>
      <c r="H58" s="11">
        <v>613</v>
      </c>
      <c r="I58" s="13">
        <v>0.15162008409596833</v>
      </c>
      <c r="J58" s="13">
        <v>0.15162008409596833</v>
      </c>
      <c r="K58" s="61">
        <v>1</v>
      </c>
      <c r="L58" s="5">
        <v>4043</v>
      </c>
      <c r="M58" s="50">
        <v>633</v>
      </c>
      <c r="N58" s="52">
        <v>0.15656690576304724</v>
      </c>
      <c r="O58" s="52">
        <v>0.15656690576304724</v>
      </c>
      <c r="P58" s="137">
        <v>0.5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0.1111111111111111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61">
        <v>0.04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137">
        <v>3.4482758620689655E-2</v>
      </c>
    </row>
    <row r="60" spans="1:16" x14ac:dyDescent="0.25">
      <c r="A60" s="3" t="s">
        <v>56</v>
      </c>
      <c r="B60" s="5">
        <v>670</v>
      </c>
      <c r="C60" s="21">
        <v>18</v>
      </c>
      <c r="D60" s="23">
        <v>2.6865671641791045E-2</v>
      </c>
      <c r="E60" s="23">
        <v>2.6865671641791045E-2</v>
      </c>
      <c r="F60" s="121">
        <v>5.5555555555555552E-2</v>
      </c>
      <c r="G60" s="5">
        <v>670</v>
      </c>
      <c r="H60" s="11">
        <v>52</v>
      </c>
      <c r="I60" s="13">
        <v>7.7611940298507459E-2</v>
      </c>
      <c r="J60" s="13">
        <v>7.7611940298507459E-2</v>
      </c>
      <c r="K60" s="61">
        <v>4.7619047619047616E-2</v>
      </c>
      <c r="L60" s="5">
        <v>670</v>
      </c>
      <c r="M60" s="50">
        <v>139</v>
      </c>
      <c r="N60" s="52">
        <v>0.20746268656716418</v>
      </c>
      <c r="O60" s="52">
        <v>0.20746268656716418</v>
      </c>
      <c r="P60" s="137">
        <v>4.5454545454545456E-2</v>
      </c>
    </row>
    <row r="61" spans="1:16" x14ac:dyDescent="0.25">
      <c r="A61" s="3" t="s">
        <v>57</v>
      </c>
      <c r="B61" s="5">
        <v>21</v>
      </c>
      <c r="C61" s="21">
        <v>8</v>
      </c>
      <c r="D61" s="23">
        <v>0.38095238095238093</v>
      </c>
      <c r="E61" s="23">
        <v>0.38095238095238093</v>
      </c>
      <c r="F61" s="121">
        <v>0.125</v>
      </c>
      <c r="G61" s="5">
        <v>21</v>
      </c>
      <c r="H61" s="11">
        <v>13</v>
      </c>
      <c r="I61" s="13">
        <v>0.61904761904761907</v>
      </c>
      <c r="J61" s="13">
        <v>0.61904761904761907</v>
      </c>
      <c r="K61" s="61">
        <v>0.1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137">
        <v>9.0909090909090912E-2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3.8461538461538464E-2</v>
      </c>
      <c r="G62" s="5">
        <v>2</v>
      </c>
      <c r="H62" s="11">
        <v>2</v>
      </c>
      <c r="I62" s="13">
        <v>1</v>
      </c>
      <c r="J62" s="13">
        <v>1</v>
      </c>
      <c r="K62" s="61">
        <v>5.8823529411764705E-2</v>
      </c>
      <c r="L62" s="5">
        <v>2</v>
      </c>
      <c r="M62" s="50">
        <v>2</v>
      </c>
      <c r="N62" s="52">
        <v>1</v>
      </c>
      <c r="O62" s="52">
        <v>1</v>
      </c>
      <c r="P62" s="137">
        <v>0.04</v>
      </c>
    </row>
    <row r="63" spans="1:16" x14ac:dyDescent="0.25">
      <c r="A63" s="3" t="s">
        <v>59</v>
      </c>
      <c r="B63" s="5">
        <v>38</v>
      </c>
      <c r="C63" s="21">
        <v>4</v>
      </c>
      <c r="D63" s="23">
        <v>0.10526315789473684</v>
      </c>
      <c r="E63" s="23">
        <v>0.10526315789473684</v>
      </c>
      <c r="F63" s="121">
        <v>0.5</v>
      </c>
      <c r="G63" s="5">
        <v>38</v>
      </c>
      <c r="H63" s="11">
        <v>5</v>
      </c>
      <c r="I63" s="13">
        <v>0.13157894736842105</v>
      </c>
      <c r="J63" s="13">
        <v>0.13157894736842105</v>
      </c>
      <c r="K63" s="61">
        <v>0.5</v>
      </c>
      <c r="L63" s="5">
        <v>38</v>
      </c>
      <c r="M63" s="50">
        <v>6</v>
      </c>
      <c r="N63" s="52">
        <v>0.15789473684210525</v>
      </c>
      <c r="O63" s="52">
        <v>0.15789473684210525</v>
      </c>
      <c r="P63" s="137">
        <v>0.5</v>
      </c>
    </row>
    <row r="64" spans="1:16" x14ac:dyDescent="0.25">
      <c r="A64" s="3" t="s">
        <v>60</v>
      </c>
      <c r="B64" s="5">
        <v>34</v>
      </c>
      <c r="C64" s="21">
        <v>4</v>
      </c>
      <c r="D64" s="23">
        <v>0.11764705882352941</v>
      </c>
      <c r="E64" s="23">
        <v>0.11764705882352941</v>
      </c>
      <c r="F64" s="121">
        <v>0.5</v>
      </c>
      <c r="G64" s="5">
        <v>34</v>
      </c>
      <c r="H64" s="11">
        <v>5</v>
      </c>
      <c r="I64" s="13">
        <v>0.14705882352941177</v>
      </c>
      <c r="J64" s="13">
        <v>0.14705882352941177</v>
      </c>
      <c r="K64" s="61">
        <v>0.5</v>
      </c>
      <c r="L64" s="5">
        <v>34</v>
      </c>
      <c r="M64" s="50">
        <v>6</v>
      </c>
      <c r="N64" s="52">
        <v>0.17647058823529413</v>
      </c>
      <c r="O64" s="52">
        <v>0.17647058823529413</v>
      </c>
      <c r="P64" s="137">
        <v>0.5</v>
      </c>
    </row>
    <row r="65" spans="1:16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11">
        <v>1</v>
      </c>
      <c r="I65" s="13">
        <v>0.25</v>
      </c>
      <c r="J65" s="13">
        <v>0.25</v>
      </c>
      <c r="K65" s="61">
        <v>1.1834319526627219E-3</v>
      </c>
      <c r="L65" s="5">
        <v>4</v>
      </c>
      <c r="M65" s="50">
        <v>2</v>
      </c>
      <c r="N65" s="52">
        <v>0.5</v>
      </c>
      <c r="O65" s="52">
        <v>0.5</v>
      </c>
      <c r="P65" s="137">
        <v>9.2081031307550648E-4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61">
        <v>0.2</v>
      </c>
      <c r="L66" s="5">
        <v>5</v>
      </c>
      <c r="M66" s="50">
        <v>5</v>
      </c>
      <c r="N66" s="52">
        <v>1</v>
      </c>
      <c r="O66" s="52">
        <v>1</v>
      </c>
      <c r="P66" s="137">
        <v>0.25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0.33333333333333331</v>
      </c>
      <c r="G67" s="5">
        <v>1</v>
      </c>
      <c r="H67" s="11">
        <v>1</v>
      </c>
      <c r="I67" s="13">
        <v>1</v>
      </c>
      <c r="J67" s="13">
        <v>1</v>
      </c>
      <c r="K67" s="61">
        <v>0.33333333333333331</v>
      </c>
      <c r="L67" s="5">
        <v>1</v>
      </c>
      <c r="M67" s="50">
        <v>1</v>
      </c>
      <c r="N67" s="52">
        <v>1</v>
      </c>
      <c r="O67" s="52">
        <v>1</v>
      </c>
      <c r="P67" s="137">
        <v>0.33333333333333331</v>
      </c>
    </row>
    <row r="68" spans="1:16" x14ac:dyDescent="0.25">
      <c r="A68" s="3" t="s">
        <v>64</v>
      </c>
      <c r="B68" s="5">
        <v>89</v>
      </c>
      <c r="C68" s="21">
        <v>38</v>
      </c>
      <c r="D68" s="23">
        <v>0.42696629213483145</v>
      </c>
      <c r="E68" s="23">
        <v>0.42696629213483145</v>
      </c>
      <c r="F68" s="121">
        <v>7.6923076923076927E-2</v>
      </c>
      <c r="G68" s="5">
        <v>89</v>
      </c>
      <c r="H68" s="11">
        <v>38</v>
      </c>
      <c r="I68" s="13">
        <v>0.42696629213483145</v>
      </c>
      <c r="J68" s="13">
        <v>0.42696629213483145</v>
      </c>
      <c r="K68" s="61">
        <v>7.6923076923076927E-2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137">
        <v>7.6923076923076927E-2</v>
      </c>
    </row>
    <row r="69" spans="1:16" x14ac:dyDescent="0.25">
      <c r="A69" s="3" t="s">
        <v>65</v>
      </c>
      <c r="B69" s="5">
        <v>290</v>
      </c>
      <c r="C69" s="21">
        <v>27</v>
      </c>
      <c r="D69" s="23">
        <v>9.3103448275862075E-2</v>
      </c>
      <c r="E69" s="23">
        <v>9.3103448275862075E-2</v>
      </c>
      <c r="F69" s="121">
        <v>8.3333333333333329E-2</v>
      </c>
      <c r="G69" s="5">
        <v>290</v>
      </c>
      <c r="H69" s="11">
        <v>76</v>
      </c>
      <c r="I69" s="13">
        <v>0.2620689655172414</v>
      </c>
      <c r="J69" s="13">
        <v>0.2620689655172414</v>
      </c>
      <c r="K69" s="61">
        <v>0.14285714285714285</v>
      </c>
      <c r="L69" s="5">
        <v>290</v>
      </c>
      <c r="M69" s="50">
        <v>120</v>
      </c>
      <c r="N69" s="52">
        <v>0.41379310344827586</v>
      </c>
      <c r="O69" s="52">
        <v>0.41379310344827586</v>
      </c>
      <c r="P69" s="137">
        <v>0.125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61">
        <v>0.1111111111111111</v>
      </c>
      <c r="L70" s="5">
        <v>3</v>
      </c>
      <c r="M70" s="50">
        <v>3</v>
      </c>
      <c r="N70" s="52">
        <v>1</v>
      </c>
      <c r="O70" s="52">
        <v>1</v>
      </c>
      <c r="P70" s="137">
        <v>0.1111111111111111</v>
      </c>
    </row>
    <row r="71" spans="1:16" x14ac:dyDescent="0.25">
      <c r="A71" s="3" t="s">
        <v>67</v>
      </c>
      <c r="B71" s="5">
        <v>2955</v>
      </c>
      <c r="C71" s="21">
        <v>3</v>
      </c>
      <c r="D71" s="23">
        <v>1.0152284263959391E-3</v>
      </c>
      <c r="E71" s="23">
        <v>3.0000000000000001E-3</v>
      </c>
      <c r="F71" s="121">
        <v>0.14285714285714285</v>
      </c>
      <c r="G71" s="5">
        <v>2955</v>
      </c>
      <c r="H71" s="11">
        <v>3</v>
      </c>
      <c r="I71" s="13">
        <v>1.0152284263959391E-3</v>
      </c>
      <c r="J71" s="13">
        <v>1.0152284263959391E-3</v>
      </c>
      <c r="K71" s="6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137">
        <v>0.25</v>
      </c>
    </row>
    <row r="72" spans="1:16" x14ac:dyDescent="0.25">
      <c r="A72" s="3" t="s">
        <v>68</v>
      </c>
      <c r="B72" s="5">
        <v>554</v>
      </c>
      <c r="C72" s="21">
        <v>6</v>
      </c>
      <c r="D72" s="23">
        <v>1.0830324909747292E-2</v>
      </c>
      <c r="E72" s="23">
        <v>1.0830324909747292E-2</v>
      </c>
      <c r="F72" s="121">
        <v>0.5</v>
      </c>
      <c r="G72" s="5">
        <v>554</v>
      </c>
      <c r="H72" s="11">
        <v>6</v>
      </c>
      <c r="I72" s="13">
        <v>1.0830324909747292E-2</v>
      </c>
      <c r="J72" s="13">
        <v>1.0830324909747292E-2</v>
      </c>
      <c r="K72" s="61">
        <v>0.33333333333333331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137">
        <v>0.5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0.5</v>
      </c>
      <c r="G73" s="5">
        <v>5</v>
      </c>
      <c r="H73" s="11">
        <v>2</v>
      </c>
      <c r="I73" s="13">
        <v>0.4</v>
      </c>
      <c r="J73" s="13">
        <v>0.4</v>
      </c>
      <c r="K73" s="61">
        <v>0.33333333333333331</v>
      </c>
      <c r="L73" s="5">
        <v>5</v>
      </c>
      <c r="M73" s="50">
        <v>2</v>
      </c>
      <c r="N73" s="52">
        <v>0.4</v>
      </c>
      <c r="O73" s="52">
        <v>0.4</v>
      </c>
      <c r="P73" s="137">
        <v>0.33333333333333331</v>
      </c>
    </row>
    <row r="74" spans="1:16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1E-3</v>
      </c>
      <c r="F74" s="121">
        <v>4.3859649122807015E-3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61">
        <v>3.8910505836575876E-3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137">
        <v>4.1666666666666666E-3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61">
        <v>0</v>
      </c>
      <c r="L75" s="5">
        <v>95</v>
      </c>
      <c r="M75" s="50">
        <v>0</v>
      </c>
      <c r="N75" s="52">
        <v>0</v>
      </c>
      <c r="O75" s="52">
        <v>0</v>
      </c>
      <c r="P75" s="137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61">
        <v>1</v>
      </c>
      <c r="L76" s="5">
        <v>5</v>
      </c>
      <c r="M76" s="50">
        <v>5</v>
      </c>
      <c r="N76" s="52">
        <v>1</v>
      </c>
      <c r="O76" s="52">
        <v>1</v>
      </c>
      <c r="P76" s="137">
        <v>1</v>
      </c>
    </row>
    <row r="77" spans="1:16" x14ac:dyDescent="0.25">
      <c r="A77" s="3" t="s">
        <v>73</v>
      </c>
      <c r="B77" s="5">
        <v>4079</v>
      </c>
      <c r="C77" s="21">
        <v>6</v>
      </c>
      <c r="D77" s="23">
        <v>1.4709487619514587E-3</v>
      </c>
      <c r="E77" s="23">
        <v>6.0000000000000001E-3</v>
      </c>
      <c r="F77" s="121">
        <v>0.14285714285714285</v>
      </c>
      <c r="G77" s="5">
        <v>4079</v>
      </c>
      <c r="H77" s="11">
        <v>82</v>
      </c>
      <c r="I77" s="13">
        <v>2.0102966413336601E-2</v>
      </c>
      <c r="J77" s="13">
        <v>2.0102966413336601E-2</v>
      </c>
      <c r="K77" s="61">
        <v>0.25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137">
        <v>9.0909090909090912E-2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1.4705882352941176E-2</v>
      </c>
      <c r="G78" s="5">
        <v>50</v>
      </c>
      <c r="H78" s="11">
        <v>35</v>
      </c>
      <c r="I78" s="13">
        <v>0.7</v>
      </c>
      <c r="J78" s="13">
        <v>0.7</v>
      </c>
      <c r="K78" s="61">
        <v>1.4492753623188406E-2</v>
      </c>
      <c r="L78" s="5">
        <v>50</v>
      </c>
      <c r="M78" s="50">
        <v>35</v>
      </c>
      <c r="N78" s="52">
        <v>0.7</v>
      </c>
      <c r="O78" s="52">
        <v>0.7</v>
      </c>
      <c r="P78" s="137">
        <v>1.3333333333333334E-2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61">
        <v>0</v>
      </c>
      <c r="L79" s="5">
        <v>2505</v>
      </c>
      <c r="M79" s="50">
        <v>0</v>
      </c>
      <c r="N79" s="52">
        <v>0</v>
      </c>
      <c r="O79" s="52">
        <v>0</v>
      </c>
      <c r="P79" s="137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5.1546391752577319E-3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61">
        <v>4.5248868778280547E-3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137">
        <v>6.0975609756097563E-3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61">
        <v>0</v>
      </c>
      <c r="L81" s="5">
        <v>13</v>
      </c>
      <c r="M81" s="50">
        <v>0</v>
      </c>
      <c r="N81" s="52">
        <v>0</v>
      </c>
      <c r="O81" s="52">
        <v>0</v>
      </c>
      <c r="P81" s="137">
        <v>0</v>
      </c>
    </row>
    <row r="82" spans="1:16" x14ac:dyDescent="0.25">
      <c r="A82" s="3" t="s">
        <v>78</v>
      </c>
      <c r="B82" s="5">
        <v>1763</v>
      </c>
      <c r="C82" s="21">
        <v>0</v>
      </c>
      <c r="D82" s="23">
        <v>0</v>
      </c>
      <c r="E82" s="23">
        <v>0</v>
      </c>
      <c r="F82" s="121">
        <v>0</v>
      </c>
      <c r="G82" s="5">
        <v>1763</v>
      </c>
      <c r="H82" s="11">
        <v>5</v>
      </c>
      <c r="I82" s="13">
        <v>2.8360748723766306E-3</v>
      </c>
      <c r="J82" s="13">
        <v>2.8360748723766306E-3</v>
      </c>
      <c r="K82" s="61">
        <v>6.5445026178010475E-4</v>
      </c>
      <c r="L82" s="5">
        <v>1763</v>
      </c>
      <c r="M82" s="50">
        <v>25</v>
      </c>
      <c r="N82" s="52">
        <v>1.4180374361883154E-2</v>
      </c>
      <c r="O82" s="52">
        <v>1.4180374361883154E-2</v>
      </c>
      <c r="P82" s="137">
        <v>6.1462814996926854E-4</v>
      </c>
    </row>
    <row r="83" spans="1:16" x14ac:dyDescent="0.25">
      <c r="A83" s="3" t="s">
        <v>79</v>
      </c>
      <c r="B83" s="5">
        <v>2917</v>
      </c>
      <c r="C83" s="21">
        <v>5</v>
      </c>
      <c r="D83" s="25">
        <v>1.7140898183064792E-3</v>
      </c>
      <c r="E83" s="23">
        <v>5.0000000000000001E-3</v>
      </c>
      <c r="F83" s="121">
        <v>4.5662100456621002E-3</v>
      </c>
      <c r="G83" s="5">
        <v>2917</v>
      </c>
      <c r="H83" s="11">
        <v>84</v>
      </c>
      <c r="I83" s="15">
        <v>2.8796708947548853E-2</v>
      </c>
      <c r="J83" s="13">
        <v>2.8796708947548853E-2</v>
      </c>
      <c r="K83" s="61">
        <v>3.5971223021582736E-3</v>
      </c>
      <c r="L83" s="5">
        <v>2917</v>
      </c>
      <c r="M83" s="50">
        <v>406</v>
      </c>
      <c r="N83" s="54">
        <v>0.13918409324648612</v>
      </c>
      <c r="O83" s="52">
        <v>0.13918409324648612</v>
      </c>
      <c r="P83" s="137">
        <v>2.7624309392265192E-3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6578</v>
      </c>
      <c r="D84" s="69">
        <f t="shared" ref="D84:F84" si="0">AVERAGE(D14:D83)</f>
        <v>0.38224696743409869</v>
      </c>
      <c r="E84" s="69">
        <f t="shared" si="0"/>
        <v>0.43318508214594481</v>
      </c>
      <c r="F84" s="122">
        <f t="shared" si="0"/>
        <v>0.26345969247650231</v>
      </c>
      <c r="G84" s="37">
        <f>SUM(G14:G83)</f>
        <v>425476</v>
      </c>
      <c r="H84" s="16">
        <f>SUM(H14:H83)</f>
        <v>19718</v>
      </c>
      <c r="I84" s="119">
        <f t="shared" ref="I84:K84" si="1">AVERAGE(I14:I83)</f>
        <v>0.44698303878847329</v>
      </c>
      <c r="J84" s="119">
        <f t="shared" si="1"/>
        <v>0.47177225746794005</v>
      </c>
      <c r="K84" s="62">
        <f t="shared" si="1"/>
        <v>0.31066038932423218</v>
      </c>
      <c r="L84" s="37">
        <f>SUM(L14:L83)</f>
        <v>425476</v>
      </c>
      <c r="M84" s="67">
        <f>SUM(M14:M83)</f>
        <v>32405</v>
      </c>
      <c r="N84" s="70">
        <f t="shared" ref="N84:P84" si="2">AVERAGE(N14:N83)</f>
        <v>0.48802645135327266</v>
      </c>
      <c r="O84" s="70">
        <f t="shared" si="2"/>
        <v>0.50256740681857959</v>
      </c>
      <c r="P84" s="138">
        <f t="shared" si="2"/>
        <v>0.30084870440288675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k = 1000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0.38224696743409869</v>
      </c>
      <c r="C88" s="42"/>
      <c r="D88" s="42"/>
    </row>
    <row r="89" spans="1:16" x14ac:dyDescent="0.25">
      <c r="A89" s="28" t="s">
        <v>91</v>
      </c>
      <c r="B89" s="71">
        <f>E84</f>
        <v>0.43318508214594481</v>
      </c>
    </row>
    <row r="90" spans="1:16" x14ac:dyDescent="0.25">
      <c r="A90" s="28" t="s">
        <v>92</v>
      </c>
      <c r="B90" s="77">
        <f>F84</f>
        <v>0.26345969247650231</v>
      </c>
    </row>
    <row r="92" spans="1:16" ht="20.25" thickBot="1" x14ac:dyDescent="0.35">
      <c r="A92" s="45" t="str">
        <f>H1</f>
        <v>k = 5000</v>
      </c>
      <c r="B92" s="45"/>
    </row>
    <row r="93" spans="1:16" ht="15.75" thickTop="1" x14ac:dyDescent="0.25">
      <c r="A93" s="35" t="s">
        <v>83</v>
      </c>
      <c r="B93" s="74">
        <f>I84</f>
        <v>0.44698303878847329</v>
      </c>
    </row>
    <row r="94" spans="1:16" x14ac:dyDescent="0.25">
      <c r="A94" s="35" t="s">
        <v>91</v>
      </c>
      <c r="B94" s="74">
        <f>J84</f>
        <v>0.47177225746794005</v>
      </c>
    </row>
    <row r="95" spans="1:16" x14ac:dyDescent="0.25">
      <c r="A95" s="35" t="s">
        <v>92</v>
      </c>
      <c r="B95" s="78">
        <f>K84</f>
        <v>0.31066038932423218</v>
      </c>
    </row>
    <row r="97" spans="1:2" ht="20.25" thickBot="1" x14ac:dyDescent="0.35">
      <c r="A97" s="58" t="str">
        <f>M1</f>
        <v>k = 10 000</v>
      </c>
      <c r="B97" s="58"/>
    </row>
    <row r="98" spans="1:2" ht="15.75" thickTop="1" x14ac:dyDescent="0.25">
      <c r="A98" s="59" t="s">
        <v>83</v>
      </c>
      <c r="B98" s="76">
        <f>N84</f>
        <v>0.48802645135327266</v>
      </c>
    </row>
    <row r="99" spans="1:2" x14ac:dyDescent="0.25">
      <c r="A99" s="59" t="s">
        <v>91</v>
      </c>
      <c r="B99" s="76">
        <f>O84</f>
        <v>0.50256740681857959</v>
      </c>
    </row>
    <row r="100" spans="1:2" x14ac:dyDescent="0.25">
      <c r="A100" s="59" t="s">
        <v>92</v>
      </c>
      <c r="B100" s="79">
        <f>P84</f>
        <v>0.30084870440288675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k = 10 000</v>
      </c>
    </row>
    <row r="103" spans="1:2" x14ac:dyDescent="0.25">
      <c r="A103" t="s">
        <v>95</v>
      </c>
      <c r="B103" t="str">
        <f>IF(AND(B89 &gt; B94,B89 &gt; B99), A87, IF(B94 &gt; B99, A92, A97))</f>
        <v>k = 10 000</v>
      </c>
    </row>
    <row r="104" spans="1:2" x14ac:dyDescent="0.25">
      <c r="A104" t="s">
        <v>96</v>
      </c>
      <c r="B104" t="str">
        <f>IF(AND(B90 &gt; B95,B90 &gt; B100), A87, IF(B95 &gt; B100, A92, A97))</f>
        <v>k = 5000</v>
      </c>
    </row>
  </sheetData>
  <mergeCells count="37">
    <mergeCell ref="C12:F12"/>
    <mergeCell ref="H12:K12"/>
    <mergeCell ref="M12:P12"/>
    <mergeCell ref="C8:D8"/>
    <mergeCell ref="M8:N8"/>
    <mergeCell ref="C9:D9"/>
    <mergeCell ref="M9:N9"/>
    <mergeCell ref="E8:F8"/>
    <mergeCell ref="E9:F9"/>
    <mergeCell ref="H8:I8"/>
    <mergeCell ref="H9:I9"/>
    <mergeCell ref="H10:I10"/>
    <mergeCell ref="C10:D10"/>
    <mergeCell ref="M10:N10"/>
    <mergeCell ref="C6:D6"/>
    <mergeCell ref="M6:N6"/>
    <mergeCell ref="C7:D7"/>
    <mergeCell ref="M7:N7"/>
    <mergeCell ref="E6:F6"/>
    <mergeCell ref="E7:F7"/>
    <mergeCell ref="H6:I6"/>
    <mergeCell ref="H7:I7"/>
    <mergeCell ref="C4:D4"/>
    <mergeCell ref="M4:N4"/>
    <mergeCell ref="C5:D5"/>
    <mergeCell ref="M5:N5"/>
    <mergeCell ref="E4:F4"/>
    <mergeCell ref="E5:F5"/>
    <mergeCell ref="H4:I4"/>
    <mergeCell ref="H5:I5"/>
    <mergeCell ref="C1:F1"/>
    <mergeCell ref="H1:K1"/>
    <mergeCell ref="M1:P1"/>
    <mergeCell ref="C3:D3"/>
    <mergeCell ref="M3:N3"/>
    <mergeCell ref="E3:F3"/>
    <mergeCell ref="H3:I3"/>
  </mergeCells>
  <conditionalFormatting sqref="D14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I14:K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N14:P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49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141</v>
      </c>
      <c r="B1" s="30"/>
      <c r="C1" s="141" t="s">
        <v>125</v>
      </c>
      <c r="D1" s="142"/>
      <c r="E1" s="142"/>
      <c r="F1" s="142"/>
      <c r="G1" s="30"/>
      <c r="H1" s="179" t="s">
        <v>141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88" t="s">
        <v>1</v>
      </c>
      <c r="D3" s="182"/>
      <c r="E3" s="182" t="s">
        <v>129</v>
      </c>
      <c r="F3" s="185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88" t="s">
        <v>2</v>
      </c>
      <c r="D4" s="182"/>
      <c r="E4" s="182">
        <v>5000</v>
      </c>
      <c r="F4" s="185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88" t="s">
        <v>3</v>
      </c>
      <c r="D5" s="182"/>
      <c r="E5" s="182" t="s">
        <v>128</v>
      </c>
      <c r="F5" s="185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88" t="s">
        <v>4</v>
      </c>
      <c r="D6" s="182"/>
      <c r="E6" s="182">
        <v>512</v>
      </c>
      <c r="F6" s="185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88" t="s">
        <v>5</v>
      </c>
      <c r="D7" s="182"/>
      <c r="E7" s="182" t="s">
        <v>102</v>
      </c>
      <c r="F7" s="185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88" t="s">
        <v>6</v>
      </c>
      <c r="D8" s="182"/>
      <c r="E8" s="182" t="s">
        <v>103</v>
      </c>
      <c r="F8" s="185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88" t="s">
        <v>7</v>
      </c>
      <c r="D9" s="182"/>
      <c r="E9" s="139">
        <v>10</v>
      </c>
      <c r="F9" s="140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88" t="s">
        <v>8</v>
      </c>
      <c r="D10" s="182"/>
      <c r="E10" s="182"/>
      <c r="F10" s="185"/>
      <c r="G10" s="31"/>
      <c r="H10" s="176" t="s">
        <v>8</v>
      </c>
      <c r="I10" s="150"/>
      <c r="J10" s="150"/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17">
        <v>0</v>
      </c>
      <c r="L14" s="5">
        <v>9</v>
      </c>
      <c r="M14" s="50">
        <v>0</v>
      </c>
      <c r="N14" s="51">
        <v>0</v>
      </c>
      <c r="O14" s="52">
        <v>0</v>
      </c>
      <c r="P14" s="64">
        <v>0</v>
      </c>
    </row>
    <row r="15" spans="1:16" x14ac:dyDescent="0.25">
      <c r="A15" s="3" t="s">
        <v>11</v>
      </c>
      <c r="B15" s="5">
        <v>1160</v>
      </c>
      <c r="C15" s="21">
        <v>1008</v>
      </c>
      <c r="D15" s="23">
        <v>0.86896551724137927</v>
      </c>
      <c r="E15" s="23">
        <v>0.86896551724137927</v>
      </c>
      <c r="F15" s="121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17">
        <v>7.1428571428571425E-2</v>
      </c>
      <c r="L15" s="5">
        <v>1160</v>
      </c>
      <c r="M15" s="50">
        <v>727</v>
      </c>
      <c r="N15" s="52">
        <v>0.62672413793103443</v>
      </c>
      <c r="O15" s="52">
        <v>0.62672413793103443</v>
      </c>
      <c r="P15" s="64">
        <v>3.125E-2</v>
      </c>
    </row>
    <row r="16" spans="1:16" x14ac:dyDescent="0.25">
      <c r="A16" s="3" t="s">
        <v>12</v>
      </c>
      <c r="B16" s="5">
        <v>1554</v>
      </c>
      <c r="C16" s="21">
        <v>695</v>
      </c>
      <c r="D16" s="23">
        <v>0.44723294723294721</v>
      </c>
      <c r="E16" s="23">
        <v>0.44723294723294721</v>
      </c>
      <c r="F16" s="121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17">
        <v>8.3333333333333329E-2</v>
      </c>
      <c r="L16" s="5">
        <v>1554</v>
      </c>
      <c r="M16" s="50">
        <v>760</v>
      </c>
      <c r="N16" s="52">
        <v>0.48906048906048905</v>
      </c>
      <c r="O16" s="52">
        <v>0.48906048906048905</v>
      </c>
      <c r="P16" s="64">
        <v>0.14285714285714285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17">
        <v>6.25E-2</v>
      </c>
      <c r="L17" s="5">
        <v>28</v>
      </c>
      <c r="M17" s="50">
        <v>1</v>
      </c>
      <c r="N17" s="52">
        <v>3.5714285714285712E-2</v>
      </c>
      <c r="O17" s="52">
        <v>3.5714285714285712E-2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144</v>
      </c>
      <c r="D18" s="23">
        <v>0.2603978300180832</v>
      </c>
      <c r="E18" s="23">
        <v>0.2603978300180832</v>
      </c>
      <c r="F18" s="121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17">
        <v>2.5000000000000001E-2</v>
      </c>
      <c r="L18" s="5">
        <v>553</v>
      </c>
      <c r="M18" s="50">
        <v>46</v>
      </c>
      <c r="N18" s="52">
        <v>8.3182640144665462E-2</v>
      </c>
      <c r="O18" s="52">
        <v>8.3182640144665462E-2</v>
      </c>
      <c r="P18" s="64">
        <v>8.0645161290322578E-3</v>
      </c>
    </row>
    <row r="19" spans="1:16" x14ac:dyDescent="0.25">
      <c r="A19" s="3" t="s">
        <v>15</v>
      </c>
      <c r="B19" s="5">
        <v>431</v>
      </c>
      <c r="C19" s="21">
        <v>4</v>
      </c>
      <c r="D19" s="23">
        <v>9.2807424593967514E-3</v>
      </c>
      <c r="E19" s="23">
        <v>9.2807424593967514E-3</v>
      </c>
      <c r="F19" s="121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17">
        <v>1.8181818181818181E-2</v>
      </c>
      <c r="L19" s="5">
        <v>431</v>
      </c>
      <c r="M19" s="50">
        <v>30</v>
      </c>
      <c r="N19" s="52">
        <v>6.9605568445475635E-2</v>
      </c>
      <c r="O19" s="52">
        <v>6.9605568445475635E-2</v>
      </c>
      <c r="P19" s="64">
        <v>0.1</v>
      </c>
    </row>
    <row r="20" spans="1:16" x14ac:dyDescent="0.25">
      <c r="A20" s="3" t="s">
        <v>16</v>
      </c>
      <c r="B20" s="5">
        <v>97768</v>
      </c>
      <c r="C20" s="21">
        <v>0</v>
      </c>
      <c r="D20" s="23">
        <v>0</v>
      </c>
      <c r="E20" s="23">
        <v>0</v>
      </c>
      <c r="F20" s="121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17">
        <v>0.2</v>
      </c>
      <c r="L20" s="5">
        <v>97768</v>
      </c>
      <c r="M20" s="50">
        <v>1552</v>
      </c>
      <c r="N20" s="52">
        <v>1.5874314704197694E-2</v>
      </c>
      <c r="O20" s="52">
        <v>0.31040000000000001</v>
      </c>
      <c r="P20" s="64">
        <v>0.2</v>
      </c>
    </row>
    <row r="21" spans="1:16" x14ac:dyDescent="0.25">
      <c r="A21" s="3" t="s">
        <v>17</v>
      </c>
      <c r="B21" s="5">
        <v>28</v>
      </c>
      <c r="C21" s="21">
        <v>0</v>
      </c>
      <c r="D21" s="23">
        <v>0</v>
      </c>
      <c r="E21" s="23">
        <v>0</v>
      </c>
      <c r="F21" s="121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4.6040515653775324E-4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1.321003963011889E-3</v>
      </c>
    </row>
    <row r="22" spans="1:16" x14ac:dyDescent="0.25">
      <c r="A22" s="3" t="s">
        <v>18</v>
      </c>
      <c r="B22" s="5">
        <v>1554</v>
      </c>
      <c r="C22" s="21">
        <v>1</v>
      </c>
      <c r="D22" s="23">
        <v>6.4350064350064348E-4</v>
      </c>
      <c r="E22" s="23">
        <v>6.4350064350064348E-4</v>
      </c>
      <c r="F22" s="121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17">
        <v>1.0989010989010989E-3</v>
      </c>
      <c r="L22" s="5">
        <v>1554</v>
      </c>
      <c r="M22" s="50">
        <v>58</v>
      </c>
      <c r="N22" s="52">
        <v>3.7323037323037322E-2</v>
      </c>
      <c r="O22" s="52">
        <v>3.7323037323037322E-2</v>
      </c>
      <c r="P22" s="64">
        <v>1.8552875695732839E-3</v>
      </c>
    </row>
    <row r="23" spans="1:16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121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17">
        <v>3.3557046979865771E-3</v>
      </c>
      <c r="L23" s="5">
        <v>123</v>
      </c>
      <c r="M23" s="50">
        <v>122</v>
      </c>
      <c r="N23" s="52">
        <v>0.99186991869918695</v>
      </c>
      <c r="O23" s="52">
        <v>0.99186991869918695</v>
      </c>
      <c r="P23" s="64">
        <v>3.6900369003690036E-3</v>
      </c>
    </row>
    <row r="24" spans="1:16" x14ac:dyDescent="0.25">
      <c r="A24" s="3" t="s">
        <v>20</v>
      </c>
      <c r="B24" s="5">
        <v>40485</v>
      </c>
      <c r="C24" s="21">
        <v>3962</v>
      </c>
      <c r="D24" s="23">
        <v>9.7863406199827099E-2</v>
      </c>
      <c r="E24" s="23">
        <v>0.79239999999999999</v>
      </c>
      <c r="F24" s="121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17">
        <v>1</v>
      </c>
      <c r="L24" s="5">
        <v>40485</v>
      </c>
      <c r="M24" s="50">
        <v>3904</v>
      </c>
      <c r="N24" s="52">
        <v>9.6430776830925033E-2</v>
      </c>
      <c r="O24" s="52">
        <v>0.78080000000000005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136</v>
      </c>
      <c r="D25" s="23">
        <v>0.35051546391752575</v>
      </c>
      <c r="E25" s="23">
        <v>0.35051546391752575</v>
      </c>
      <c r="F25" s="121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17">
        <v>1.4084507042253521E-2</v>
      </c>
      <c r="L25" s="5">
        <v>388</v>
      </c>
      <c r="M25" s="50">
        <v>310</v>
      </c>
      <c r="N25" s="52">
        <v>0.7989690721649485</v>
      </c>
      <c r="O25" s="52">
        <v>0.7989690721649485</v>
      </c>
      <c r="P25" s="64">
        <v>4.3103448275862068E-3</v>
      </c>
    </row>
    <row r="26" spans="1:16" x14ac:dyDescent="0.25">
      <c r="A26" s="3" t="s">
        <v>22</v>
      </c>
      <c r="B26" s="5">
        <v>577</v>
      </c>
      <c r="C26" s="21">
        <v>189</v>
      </c>
      <c r="D26" s="23">
        <v>0.32755632582322358</v>
      </c>
      <c r="E26" s="23">
        <v>0.32755632582322358</v>
      </c>
      <c r="F26" s="121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17">
        <v>0.5</v>
      </c>
      <c r="L26" s="5">
        <v>577</v>
      </c>
      <c r="M26" s="50">
        <v>539</v>
      </c>
      <c r="N26" s="52">
        <v>0.9341421143847487</v>
      </c>
      <c r="O26" s="52">
        <v>0.9341421143847487</v>
      </c>
      <c r="P26" s="64">
        <v>0.1</v>
      </c>
    </row>
    <row r="27" spans="1:16" x14ac:dyDescent="0.25">
      <c r="A27" s="3" t="s">
        <v>23</v>
      </c>
      <c r="B27" s="5">
        <v>142</v>
      </c>
      <c r="C27" s="21">
        <v>125</v>
      </c>
      <c r="D27" s="23">
        <v>0.88028169014084512</v>
      </c>
      <c r="E27" s="23">
        <v>0.88028169014084512</v>
      </c>
      <c r="F27" s="121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17">
        <v>5.3248136315228972E-4</v>
      </c>
      <c r="L27" s="5">
        <v>142</v>
      </c>
      <c r="M27" s="50">
        <v>6</v>
      </c>
      <c r="N27" s="52">
        <v>4.2253521126760563E-2</v>
      </c>
      <c r="O27" s="52">
        <v>4.2253521126760563E-2</v>
      </c>
      <c r="P27" s="64">
        <v>5.3966540744738263E-4</v>
      </c>
    </row>
    <row r="28" spans="1:16" x14ac:dyDescent="0.25">
      <c r="A28" s="3" t="s">
        <v>24</v>
      </c>
      <c r="B28" s="5">
        <v>158355</v>
      </c>
      <c r="C28" s="21">
        <v>2182</v>
      </c>
      <c r="D28" s="23">
        <v>1.37791670613495E-2</v>
      </c>
      <c r="E28" s="23">
        <v>0.43640000000000001</v>
      </c>
      <c r="F28" s="121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17">
        <v>1</v>
      </c>
      <c r="L28" s="5">
        <v>158355</v>
      </c>
      <c r="M28" s="50">
        <v>4868</v>
      </c>
      <c r="N28" s="52">
        <v>3.0741056487007042E-2</v>
      </c>
      <c r="O28" s="52">
        <v>0.97360000000000002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160</v>
      </c>
      <c r="D29" s="23">
        <v>0.49535603715170279</v>
      </c>
      <c r="E29" s="23">
        <v>0.49535603715170279</v>
      </c>
      <c r="F29" s="121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17">
        <v>0.5</v>
      </c>
      <c r="L29" s="5">
        <v>323</v>
      </c>
      <c r="M29" s="50">
        <v>319</v>
      </c>
      <c r="N29" s="52">
        <v>0.9876160990712074</v>
      </c>
      <c r="O29" s="52">
        <v>0.9876160990712074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17">
        <v>1.8867924528301886E-2</v>
      </c>
      <c r="L30" s="5">
        <v>5</v>
      </c>
      <c r="M30" s="50">
        <v>4</v>
      </c>
      <c r="N30" s="52">
        <v>0.8</v>
      </c>
      <c r="O30" s="52">
        <v>0.8</v>
      </c>
      <c r="P30" s="64">
        <v>1.1764705882352941E-2</v>
      </c>
    </row>
    <row r="31" spans="1:16" x14ac:dyDescent="0.25">
      <c r="A31" s="3" t="s">
        <v>27</v>
      </c>
      <c r="B31" s="5">
        <v>13</v>
      </c>
      <c r="C31" s="21">
        <v>13</v>
      </c>
      <c r="D31" s="23">
        <v>1</v>
      </c>
      <c r="E31" s="23">
        <v>1</v>
      </c>
      <c r="F31" s="121">
        <v>1</v>
      </c>
      <c r="G31" s="5">
        <v>13</v>
      </c>
      <c r="H31" s="11">
        <v>13</v>
      </c>
      <c r="I31" s="13">
        <v>1</v>
      </c>
      <c r="J31" s="13">
        <v>1</v>
      </c>
      <c r="K31" s="117">
        <v>0.5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146</v>
      </c>
      <c r="D32" s="23">
        <v>0.92405063291139244</v>
      </c>
      <c r="E32" s="23">
        <v>0.92405063291139244</v>
      </c>
      <c r="F32" s="121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17">
        <v>0.2</v>
      </c>
      <c r="L32" s="5">
        <v>158</v>
      </c>
      <c r="M32" s="50">
        <v>149</v>
      </c>
      <c r="N32" s="52">
        <v>0.94303797468354433</v>
      </c>
      <c r="O32" s="52">
        <v>0.94303797468354433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142</v>
      </c>
      <c r="D33" s="23">
        <v>0.5748987854251012</v>
      </c>
      <c r="E33" s="23">
        <v>0.5748987854251012</v>
      </c>
      <c r="F33" s="121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17">
        <v>1</v>
      </c>
      <c r="L33" s="5">
        <v>247</v>
      </c>
      <c r="M33" s="50">
        <v>226</v>
      </c>
      <c r="N33" s="52">
        <v>0.91497975708502022</v>
      </c>
      <c r="O33" s="52">
        <v>0.91497975708502022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78</v>
      </c>
      <c r="D34" s="23">
        <v>0.93975903614457834</v>
      </c>
      <c r="E34" s="23">
        <v>0.93975903614457834</v>
      </c>
      <c r="F34" s="121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17">
        <v>1.0869565217391304E-3</v>
      </c>
      <c r="L34" s="5">
        <v>83</v>
      </c>
      <c r="M34" s="50">
        <v>79</v>
      </c>
      <c r="N34" s="52">
        <v>0.95180722891566261</v>
      </c>
      <c r="O34" s="52">
        <v>0.95180722891566261</v>
      </c>
      <c r="P34" s="64">
        <v>1.9047619047619048E-3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17">
        <v>7.9365079365079361E-3</v>
      </c>
      <c r="L35" s="5">
        <v>16</v>
      </c>
      <c r="M35" s="50">
        <v>16</v>
      </c>
      <c r="N35" s="52">
        <v>1</v>
      </c>
      <c r="O35" s="52">
        <v>1</v>
      </c>
      <c r="P35" s="64">
        <v>6.1349693251533744E-3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0.2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15</v>
      </c>
      <c r="N36" s="52">
        <v>0.625</v>
      </c>
      <c r="O36" s="52">
        <v>0.625</v>
      </c>
      <c r="P36" s="64">
        <v>5.2910052910052907E-3</v>
      </c>
    </row>
    <row r="37" spans="1:16" x14ac:dyDescent="0.25">
      <c r="A37" s="3" t="s">
        <v>33</v>
      </c>
      <c r="B37" s="5">
        <v>35</v>
      </c>
      <c r="C37" s="21">
        <v>31</v>
      </c>
      <c r="D37" s="23">
        <v>0.88571428571428568</v>
      </c>
      <c r="E37" s="23">
        <v>0.88571428571428568</v>
      </c>
      <c r="F37" s="121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17">
        <v>4.5004500450045003E-4</v>
      </c>
      <c r="L37" s="5">
        <v>35</v>
      </c>
      <c r="M37" s="50">
        <v>22</v>
      </c>
      <c r="N37" s="52">
        <v>0.62857142857142856</v>
      </c>
      <c r="O37" s="52">
        <v>0.62857142857142856</v>
      </c>
      <c r="P37" s="64">
        <v>4.96031746031746E-4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17">
        <v>1.4662756598240469E-3</v>
      </c>
      <c r="L38" s="5">
        <v>88</v>
      </c>
      <c r="M38" s="50">
        <v>29</v>
      </c>
      <c r="N38" s="52">
        <v>0.32954545454545453</v>
      </c>
      <c r="O38" s="52">
        <v>0.32954545454545453</v>
      </c>
      <c r="P38" s="64">
        <v>1.0351966873706005E-3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52</v>
      </c>
      <c r="I39" s="13">
        <v>0.65</v>
      </c>
      <c r="J39" s="13">
        <v>0.65</v>
      </c>
      <c r="K39" s="117">
        <v>0.14285714285714285</v>
      </c>
      <c r="L39" s="5">
        <v>80</v>
      </c>
      <c r="M39" s="50">
        <v>52</v>
      </c>
      <c r="N39" s="52">
        <v>0.65</v>
      </c>
      <c r="O39" s="52">
        <v>0.65</v>
      </c>
      <c r="P39" s="64">
        <v>0.5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6.6666666666666666E-2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0.33333333333333331</v>
      </c>
    </row>
    <row r="41" spans="1:16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7.1428571428571425E-2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3.7037037037037035E-2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17">
        <v>1</v>
      </c>
      <c r="L42" s="5">
        <v>332</v>
      </c>
      <c r="M42" s="50">
        <v>286</v>
      </c>
      <c r="N42" s="52">
        <v>0.86144578313253017</v>
      </c>
      <c r="O42" s="52">
        <v>0.86144578313253017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14</v>
      </c>
      <c r="D43" s="23">
        <v>0.35897435897435898</v>
      </c>
      <c r="E43" s="23">
        <v>0.35897435897435898</v>
      </c>
      <c r="F43" s="121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17">
        <v>1.4492753623188406E-2</v>
      </c>
      <c r="L43" s="5">
        <v>39</v>
      </c>
      <c r="M43" s="50">
        <v>29</v>
      </c>
      <c r="N43" s="52">
        <v>0.74358974358974361</v>
      </c>
      <c r="O43" s="52">
        <v>0.74358974358974361</v>
      </c>
      <c r="P43" s="64">
        <v>0.05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1</v>
      </c>
      <c r="I44" s="13">
        <v>1</v>
      </c>
      <c r="J44" s="13">
        <v>1</v>
      </c>
      <c r="K44" s="117">
        <v>2.6680896478121667E-4</v>
      </c>
      <c r="L44" s="5">
        <v>1</v>
      </c>
      <c r="M44" s="50">
        <v>1</v>
      </c>
      <c r="N44" s="52">
        <v>1</v>
      </c>
      <c r="O44" s="52">
        <v>1</v>
      </c>
      <c r="P44" s="64">
        <v>4.391743522178305E-4</v>
      </c>
    </row>
    <row r="45" spans="1:16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17">
        <v>2.5510204081632651E-3</v>
      </c>
      <c r="L45" s="5">
        <v>431</v>
      </c>
      <c r="M45" s="50">
        <v>59</v>
      </c>
      <c r="N45" s="52">
        <v>0.1368909512761021</v>
      </c>
      <c r="O45" s="52">
        <v>0.1368909512761021</v>
      </c>
      <c r="P45" s="64">
        <v>1.4513788098693759E-3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0.1</v>
      </c>
      <c r="G46" s="5">
        <v>40</v>
      </c>
      <c r="H46" s="11">
        <v>10</v>
      </c>
      <c r="I46" s="13">
        <v>0.25</v>
      </c>
      <c r="J46" s="13">
        <v>0.25</v>
      </c>
      <c r="K46" s="117">
        <v>2.3646252069047056E-4</v>
      </c>
      <c r="L46" s="5">
        <v>40</v>
      </c>
      <c r="M46" s="50">
        <v>36</v>
      </c>
      <c r="N46" s="52">
        <v>0.9</v>
      </c>
      <c r="O46" s="52">
        <v>0.9</v>
      </c>
      <c r="P46" s="64">
        <v>8.3612040133779263E-4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17">
        <v>1.1792452830188679E-3</v>
      </c>
      <c r="L47" s="5">
        <v>40</v>
      </c>
      <c r="M47" s="50">
        <v>35</v>
      </c>
      <c r="N47" s="52">
        <v>0.875</v>
      </c>
      <c r="O47" s="52">
        <v>0.875</v>
      </c>
      <c r="P47" s="64">
        <v>4.0650406504065045E-3</v>
      </c>
    </row>
    <row r="48" spans="1:16" x14ac:dyDescent="0.25">
      <c r="A48" s="3" t="s">
        <v>44</v>
      </c>
      <c r="B48" s="5">
        <v>70752</v>
      </c>
      <c r="C48" s="21">
        <v>396</v>
      </c>
      <c r="D48" s="23">
        <v>5.597014925373134E-3</v>
      </c>
      <c r="E48" s="23">
        <v>7.9200000000000007E-2</v>
      </c>
      <c r="F48" s="121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17">
        <v>6.6666666666666666E-2</v>
      </c>
      <c r="L48" s="5">
        <v>70752</v>
      </c>
      <c r="M48" s="50">
        <v>482</v>
      </c>
      <c r="N48" s="52">
        <v>6.8125282677521486E-3</v>
      </c>
      <c r="O48" s="52">
        <v>9.64E-2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1776</v>
      </c>
      <c r="D49" s="23">
        <v>1</v>
      </c>
      <c r="E49" s="23">
        <v>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0.14285714285714285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4925</v>
      </c>
      <c r="D50" s="23">
        <v>0.49737426782468186</v>
      </c>
      <c r="E50" s="23">
        <v>0.98499999999999999</v>
      </c>
      <c r="F50" s="121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17">
        <v>8.6206896551724137E-3</v>
      </c>
      <c r="L50" s="5">
        <v>9902</v>
      </c>
      <c r="M50" s="50">
        <v>2641</v>
      </c>
      <c r="N50" s="52">
        <v>0.26671379519289035</v>
      </c>
      <c r="O50" s="52">
        <v>0.5282</v>
      </c>
      <c r="P50" s="64">
        <v>1.7241379310344827E-2</v>
      </c>
    </row>
    <row r="51" spans="1:16" x14ac:dyDescent="0.25">
      <c r="A51" s="3" t="s">
        <v>47</v>
      </c>
      <c r="B51" s="5">
        <v>5365</v>
      </c>
      <c r="C51" s="21">
        <v>2968</v>
      </c>
      <c r="D51" s="23">
        <v>0.55321528424976696</v>
      </c>
      <c r="E51" s="23">
        <v>0.59360000000000002</v>
      </c>
      <c r="F51" s="121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17">
        <v>0.5</v>
      </c>
      <c r="L51" s="5">
        <v>5365</v>
      </c>
      <c r="M51" s="50">
        <v>1316</v>
      </c>
      <c r="N51" s="52">
        <v>0.24529356943150046</v>
      </c>
      <c r="O51" s="52">
        <v>0.26319999999999999</v>
      </c>
      <c r="P51" s="64">
        <v>0.5</v>
      </c>
    </row>
    <row r="52" spans="1:16" x14ac:dyDescent="0.25">
      <c r="A52" s="3" t="s">
        <v>48</v>
      </c>
      <c r="B52" s="5">
        <v>7322</v>
      </c>
      <c r="C52" s="21">
        <v>242</v>
      </c>
      <c r="D52" s="23">
        <v>3.3051078940180278E-2</v>
      </c>
      <c r="E52" s="23">
        <v>4.8399999999999999E-2</v>
      </c>
      <c r="F52" s="121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17">
        <v>0.5</v>
      </c>
      <c r="L52" s="5">
        <v>7322</v>
      </c>
      <c r="M52" s="50">
        <v>1503</v>
      </c>
      <c r="N52" s="52">
        <v>0.20527178366566512</v>
      </c>
      <c r="O52" s="52">
        <v>0.30059999999999998</v>
      </c>
      <c r="P52" s="64">
        <v>0.5</v>
      </c>
    </row>
    <row r="53" spans="1:16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17">
        <v>1</v>
      </c>
      <c r="L53" s="5">
        <v>760</v>
      </c>
      <c r="M53" s="50">
        <v>666</v>
      </c>
      <c r="N53" s="52">
        <v>0.87631578947368416</v>
      </c>
      <c r="O53" s="52">
        <v>0.87631578947368416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0.5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17">
        <v>8.4245998315080029E-4</v>
      </c>
      <c r="L55" s="5">
        <v>5</v>
      </c>
      <c r="M55" s="50">
        <v>5</v>
      </c>
      <c r="N55" s="52">
        <v>1</v>
      </c>
      <c r="O55" s="52">
        <v>1</v>
      </c>
      <c r="P55" s="64">
        <v>1.6501650165016502E-3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0.5</v>
      </c>
      <c r="G56" s="5">
        <v>7</v>
      </c>
      <c r="H56" s="11">
        <v>7</v>
      </c>
      <c r="I56" s="13">
        <v>1</v>
      </c>
      <c r="J56" s="13">
        <v>1</v>
      </c>
      <c r="K56" s="117">
        <v>7.0771408351026188E-4</v>
      </c>
      <c r="L56" s="5">
        <v>7</v>
      </c>
      <c r="M56" s="50">
        <v>7</v>
      </c>
      <c r="N56" s="52">
        <v>1</v>
      </c>
      <c r="O56" s="52">
        <v>1</v>
      </c>
      <c r="P56" s="64">
        <v>1.0822510822510823E-3</v>
      </c>
    </row>
    <row r="57" spans="1:16" x14ac:dyDescent="0.25">
      <c r="A57" s="3" t="s">
        <v>53</v>
      </c>
      <c r="B57" s="5">
        <v>859</v>
      </c>
      <c r="C57" s="21">
        <v>680</v>
      </c>
      <c r="D57" s="23">
        <v>0.79161816065192081</v>
      </c>
      <c r="E57" s="23">
        <v>0.79161816065192081</v>
      </c>
      <c r="F57" s="121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17">
        <v>2.1739130434782608E-2</v>
      </c>
      <c r="L57" s="5">
        <v>859</v>
      </c>
      <c r="M57" s="50">
        <v>194</v>
      </c>
      <c r="N57" s="52">
        <v>0.22584400465657742</v>
      </c>
      <c r="O57" s="52">
        <v>0.22584400465657742</v>
      </c>
      <c r="P57" s="64">
        <v>2.0408163265306121E-2</v>
      </c>
    </row>
    <row r="58" spans="1:16" x14ac:dyDescent="0.25">
      <c r="A58" s="3" t="s">
        <v>54</v>
      </c>
      <c r="B58" s="5">
        <v>4043</v>
      </c>
      <c r="C58" s="21">
        <v>2963</v>
      </c>
      <c r="D58" s="23">
        <v>0.73287162997773925</v>
      </c>
      <c r="E58" s="23">
        <v>0.73287162997773925</v>
      </c>
      <c r="F58" s="121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17">
        <v>3.125E-2</v>
      </c>
      <c r="L58" s="5">
        <v>4043</v>
      </c>
      <c r="M58" s="50">
        <v>829</v>
      </c>
      <c r="N58" s="52">
        <v>0.20504575810042047</v>
      </c>
      <c r="O58" s="52">
        <v>0.20504575810042047</v>
      </c>
      <c r="P58" s="64">
        <v>2.2222222222222223E-2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1.1235955056179775E-2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3.1645569620253164E-3</v>
      </c>
    </row>
    <row r="60" spans="1:16" x14ac:dyDescent="0.25">
      <c r="A60" s="3" t="s">
        <v>56</v>
      </c>
      <c r="B60" s="5">
        <v>670</v>
      </c>
      <c r="C60" s="21">
        <v>243</v>
      </c>
      <c r="D60" s="23">
        <v>0.36268656716417913</v>
      </c>
      <c r="E60" s="23">
        <v>0.36268656716417913</v>
      </c>
      <c r="F60" s="121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17">
        <v>0.5</v>
      </c>
      <c r="L60" s="5">
        <v>670</v>
      </c>
      <c r="M60" s="50">
        <v>623</v>
      </c>
      <c r="N60" s="52">
        <v>0.92985074626865671</v>
      </c>
      <c r="O60" s="52">
        <v>0.92985074626865671</v>
      </c>
      <c r="P60" s="64">
        <v>0.125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17">
        <v>1.2004801920768306E-3</v>
      </c>
      <c r="L61" s="5">
        <v>21</v>
      </c>
      <c r="M61" s="50">
        <v>8</v>
      </c>
      <c r="N61" s="52">
        <v>0.38095238095238093</v>
      </c>
      <c r="O61" s="52">
        <v>0.38095238095238093</v>
      </c>
      <c r="P61" s="64">
        <v>9.2421441774491681E-4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1</v>
      </c>
      <c r="I62" s="13">
        <v>0.5</v>
      </c>
      <c r="J62" s="13">
        <v>0.5</v>
      </c>
      <c r="K62" s="117">
        <v>2.642007926023778E-4</v>
      </c>
      <c r="L62" s="5">
        <v>2</v>
      </c>
      <c r="M62" s="50">
        <v>1</v>
      </c>
      <c r="N62" s="52">
        <v>0.5</v>
      </c>
      <c r="O62" s="52">
        <v>0.5</v>
      </c>
      <c r="P62" s="64">
        <v>2.6560424966799468E-4</v>
      </c>
    </row>
    <row r="63" spans="1:16" x14ac:dyDescent="0.25">
      <c r="A63" s="3" t="s">
        <v>59</v>
      </c>
      <c r="B63" s="5">
        <v>38</v>
      </c>
      <c r="C63" s="21">
        <v>1</v>
      </c>
      <c r="D63" s="23">
        <v>2.6315789473684209E-2</v>
      </c>
      <c r="E63" s="23">
        <v>2.6315789473684209E-2</v>
      </c>
      <c r="F63" s="121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1.6077170418006431E-3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2.3696682464454978E-3</v>
      </c>
    </row>
    <row r="64" spans="1:16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17">
        <v>7.2992700729927005E-3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5.8823529411764705E-2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1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  <c r="L65" s="5">
        <v>4</v>
      </c>
      <c r="M65" s="50">
        <v>3</v>
      </c>
      <c r="N65" s="52">
        <v>0.75</v>
      </c>
      <c r="O65" s="52">
        <v>0.75</v>
      </c>
      <c r="P65" s="64">
        <v>0.05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3.5971223021582736E-3</v>
      </c>
      <c r="L66" s="5">
        <v>5</v>
      </c>
      <c r="M66" s="50">
        <v>5</v>
      </c>
      <c r="N66" s="52">
        <v>1</v>
      </c>
      <c r="O66" s="52">
        <v>1</v>
      </c>
      <c r="P66" s="64">
        <v>1.0752688172043012E-2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3.8314176245210726E-3</v>
      </c>
      <c r="L67" s="5">
        <v>1</v>
      </c>
      <c r="M67" s="50">
        <v>1</v>
      </c>
      <c r="N67" s="52">
        <v>1</v>
      </c>
      <c r="O67" s="52">
        <v>1</v>
      </c>
      <c r="P67" s="64">
        <v>5.4644808743169399E-3</v>
      </c>
    </row>
    <row r="68" spans="1:16" x14ac:dyDescent="0.25">
      <c r="A68" s="3" t="s">
        <v>64</v>
      </c>
      <c r="B68" s="5">
        <v>89</v>
      </c>
      <c r="C68" s="21">
        <v>89</v>
      </c>
      <c r="D68" s="23">
        <v>1</v>
      </c>
      <c r="E68" s="23">
        <v>1</v>
      </c>
      <c r="F68" s="121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17">
        <v>1.4705882352941176E-2</v>
      </c>
      <c r="L68" s="5">
        <v>89</v>
      </c>
      <c r="M68" s="50">
        <v>89</v>
      </c>
      <c r="N68" s="52">
        <v>1</v>
      </c>
      <c r="O68" s="52">
        <v>1</v>
      </c>
      <c r="P68" s="64">
        <v>2.2222222222222223E-2</v>
      </c>
    </row>
    <row r="69" spans="1:16" x14ac:dyDescent="0.25">
      <c r="A69" s="3" t="s">
        <v>65</v>
      </c>
      <c r="B69" s="5">
        <v>290</v>
      </c>
      <c r="C69" s="21">
        <v>194</v>
      </c>
      <c r="D69" s="23">
        <v>0.66896551724137931</v>
      </c>
      <c r="E69" s="23">
        <v>0.66896551724137931</v>
      </c>
      <c r="F69" s="121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17">
        <v>6.25E-2</v>
      </c>
      <c r="L69" s="5">
        <v>290</v>
      </c>
      <c r="M69" s="50">
        <v>289</v>
      </c>
      <c r="N69" s="52">
        <v>0.99655172413793103</v>
      </c>
      <c r="O69" s="52">
        <v>0.99655172413793103</v>
      </c>
      <c r="P69" s="64">
        <v>0.33333333333333331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17">
        <v>3.105590062111801E-3</v>
      </c>
      <c r="L70" s="5">
        <v>3</v>
      </c>
      <c r="M70" s="50">
        <v>3</v>
      </c>
      <c r="N70" s="52">
        <v>1</v>
      </c>
      <c r="O70" s="52">
        <v>1</v>
      </c>
      <c r="P70" s="64">
        <v>1.6949152542372881E-2</v>
      </c>
    </row>
    <row r="71" spans="1:16" x14ac:dyDescent="0.25">
      <c r="A71" s="3" t="s">
        <v>67</v>
      </c>
      <c r="B71" s="5">
        <v>2955</v>
      </c>
      <c r="C71" s="21">
        <v>1726</v>
      </c>
      <c r="D71" s="23">
        <v>0.58409475465313032</v>
      </c>
      <c r="E71" s="23">
        <v>0.58409475465313032</v>
      </c>
      <c r="F71" s="121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17">
        <v>0.5</v>
      </c>
      <c r="L71" s="5">
        <v>2955</v>
      </c>
      <c r="M71" s="50">
        <v>2770</v>
      </c>
      <c r="N71" s="52">
        <v>0.93739424703891705</v>
      </c>
      <c r="O71" s="52">
        <v>0.93739424703891705</v>
      </c>
      <c r="P71" s="64">
        <v>0.5</v>
      </c>
    </row>
    <row r="72" spans="1:16" x14ac:dyDescent="0.25">
      <c r="A72" s="3" t="s">
        <v>68</v>
      </c>
      <c r="B72" s="5">
        <v>554</v>
      </c>
      <c r="C72" s="21">
        <v>540</v>
      </c>
      <c r="D72" s="23">
        <v>0.97472924187725629</v>
      </c>
      <c r="E72" s="23">
        <v>0.97472924187725629</v>
      </c>
      <c r="F72" s="121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17">
        <v>2.1739130434782608E-2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64">
        <v>2.4213075060532689E-3</v>
      </c>
    </row>
    <row r="73" spans="1:16" x14ac:dyDescent="0.25">
      <c r="A73" s="3" t="s">
        <v>69</v>
      </c>
      <c r="B73" s="5">
        <v>5</v>
      </c>
      <c r="C73" s="21">
        <v>0</v>
      </c>
      <c r="D73" s="23">
        <v>0</v>
      </c>
      <c r="E73" s="23">
        <v>0</v>
      </c>
      <c r="F73" s="121">
        <v>0</v>
      </c>
      <c r="G73" s="5">
        <v>5</v>
      </c>
      <c r="H73" s="11">
        <v>5</v>
      </c>
      <c r="I73" s="13">
        <v>1</v>
      </c>
      <c r="J73" s="13">
        <v>1</v>
      </c>
      <c r="K73" s="117">
        <v>2.9620853080568723E-4</v>
      </c>
      <c r="L73" s="5">
        <v>5</v>
      </c>
      <c r="M73" s="50">
        <v>5</v>
      </c>
      <c r="N73" s="52">
        <v>1</v>
      </c>
      <c r="O73" s="52">
        <v>1</v>
      </c>
      <c r="P73" s="64">
        <v>5.4975261132490382E-4</v>
      </c>
    </row>
    <row r="74" spans="1:16" x14ac:dyDescent="0.25">
      <c r="A74" s="3" t="s">
        <v>70</v>
      </c>
      <c r="B74" s="5">
        <v>1003</v>
      </c>
      <c r="C74" s="21">
        <v>2</v>
      </c>
      <c r="D74" s="23">
        <v>1.9940179461615153E-3</v>
      </c>
      <c r="E74" s="23">
        <v>1.9940179461615153E-3</v>
      </c>
      <c r="F74" s="121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17">
        <v>1</v>
      </c>
      <c r="L74" s="5">
        <v>1003</v>
      </c>
      <c r="M74" s="50">
        <v>641</v>
      </c>
      <c r="N74" s="52">
        <v>0.6390827517447657</v>
      </c>
      <c r="O74" s="52">
        <v>0.6390827517447657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17">
        <v>0.16666666666666666</v>
      </c>
      <c r="L75" s="5">
        <v>95</v>
      </c>
      <c r="M75" s="50">
        <v>48</v>
      </c>
      <c r="N75" s="52">
        <v>0.50526315789473686</v>
      </c>
      <c r="O75" s="52">
        <v>0.50526315789473686</v>
      </c>
      <c r="P75" s="64">
        <v>0.05</v>
      </c>
    </row>
    <row r="76" spans="1:16" x14ac:dyDescent="0.25">
      <c r="A76" s="3" t="s">
        <v>72</v>
      </c>
      <c r="B76" s="5">
        <v>5</v>
      </c>
      <c r="C76" s="21">
        <v>4</v>
      </c>
      <c r="D76" s="23">
        <v>0.8</v>
      </c>
      <c r="E76" s="23">
        <v>0.8</v>
      </c>
      <c r="F76" s="121">
        <v>6.25E-2</v>
      </c>
      <c r="G76" s="5">
        <v>5</v>
      </c>
      <c r="H76" s="11">
        <v>1</v>
      </c>
      <c r="I76" s="13">
        <v>0.2</v>
      </c>
      <c r="J76" s="13">
        <v>0.2</v>
      </c>
      <c r="K76" s="117">
        <v>2.9325513196480938E-3</v>
      </c>
      <c r="L76" s="5">
        <v>5</v>
      </c>
      <c r="M76" s="50">
        <v>1</v>
      </c>
      <c r="N76" s="52">
        <v>0.2</v>
      </c>
      <c r="O76" s="52">
        <v>0.2</v>
      </c>
      <c r="P76" s="64">
        <v>3.1826861871419476E-4</v>
      </c>
    </row>
    <row r="77" spans="1:16" x14ac:dyDescent="0.25">
      <c r="A77" s="3" t="s">
        <v>73</v>
      </c>
      <c r="B77" s="5">
        <v>4079</v>
      </c>
      <c r="C77" s="21">
        <v>0</v>
      </c>
      <c r="D77" s="23">
        <v>0</v>
      </c>
      <c r="E77" s="23">
        <v>0</v>
      </c>
      <c r="F77" s="121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17">
        <v>0.5</v>
      </c>
      <c r="L77" s="5">
        <v>4079</v>
      </c>
      <c r="M77" s="50">
        <v>411</v>
      </c>
      <c r="N77" s="52">
        <v>0.10075999019367492</v>
      </c>
      <c r="O77" s="52">
        <v>0.10075999019367492</v>
      </c>
      <c r="P77" s="64">
        <v>0.5</v>
      </c>
    </row>
    <row r="78" spans="1:16" x14ac:dyDescent="0.25">
      <c r="A78" s="3" t="s">
        <v>74</v>
      </c>
      <c r="B78" s="5">
        <v>50</v>
      </c>
      <c r="C78" s="21">
        <v>3</v>
      </c>
      <c r="D78" s="23">
        <v>0.06</v>
      </c>
      <c r="E78" s="23">
        <v>0.06</v>
      </c>
      <c r="F78" s="121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17">
        <v>2.4527839097375519E-4</v>
      </c>
      <c r="L78" s="5">
        <v>50</v>
      </c>
      <c r="M78" s="50">
        <v>0</v>
      </c>
      <c r="N78" s="52">
        <v>0</v>
      </c>
      <c r="O78" s="52">
        <v>0</v>
      </c>
      <c r="P78" s="64">
        <v>0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3</v>
      </c>
      <c r="D80" s="23">
        <v>1</v>
      </c>
      <c r="E80" s="23">
        <v>1</v>
      </c>
      <c r="F80" s="121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17">
        <v>1.2642225031605564E-3</v>
      </c>
      <c r="L80" s="5">
        <v>3</v>
      </c>
      <c r="M80" s="50">
        <v>1</v>
      </c>
      <c r="N80" s="52">
        <v>0.33333333333333331</v>
      </c>
      <c r="O80" s="52">
        <v>0.33333333333333331</v>
      </c>
      <c r="P80" s="64">
        <v>2.7247956403269754E-3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8.5324232081911264E-4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5.6116722783389455E-4</v>
      </c>
    </row>
    <row r="82" spans="1:16" x14ac:dyDescent="0.25">
      <c r="A82" s="3" t="s">
        <v>78</v>
      </c>
      <c r="B82" s="5">
        <v>1763</v>
      </c>
      <c r="C82" s="21">
        <v>736</v>
      </c>
      <c r="D82" s="23">
        <v>0.41747022121384003</v>
      </c>
      <c r="E82" s="23">
        <v>0.41747022121384003</v>
      </c>
      <c r="F82" s="121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17">
        <v>0.16666666666666666</v>
      </c>
      <c r="L82" s="5">
        <v>1763</v>
      </c>
      <c r="M82" s="50">
        <v>156</v>
      </c>
      <c r="N82" s="52">
        <v>8.8485536018150873E-2</v>
      </c>
      <c r="O82" s="52">
        <v>8.8485536018150873E-2</v>
      </c>
      <c r="P82" s="64">
        <v>0.125</v>
      </c>
    </row>
    <row r="83" spans="1:16" x14ac:dyDescent="0.25">
      <c r="A83" s="3" t="s">
        <v>79</v>
      </c>
      <c r="B83" s="5">
        <v>2917</v>
      </c>
      <c r="C83" s="21">
        <v>811</v>
      </c>
      <c r="D83" s="25">
        <v>0.27802536852931092</v>
      </c>
      <c r="E83" s="23">
        <v>0.27802536852931092</v>
      </c>
      <c r="F83" s="121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17">
        <v>1.2195121951219513E-2</v>
      </c>
      <c r="L83" s="5">
        <v>2917</v>
      </c>
      <c r="M83" s="50">
        <v>102</v>
      </c>
      <c r="N83" s="54">
        <v>3.4967432293452179E-2</v>
      </c>
      <c r="O83" s="52">
        <v>3.4967432293452179E-2</v>
      </c>
      <c r="P83" s="64">
        <v>1.2048192771084338E-2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31200</v>
      </c>
      <c r="D84" s="69">
        <f t="shared" ref="D84:F84" si="0">AVERAGE(D14:D83)</f>
        <v>0.54215549187881951</v>
      </c>
      <c r="E84" s="69">
        <f t="shared" si="0"/>
        <v>0.5669286316045169</v>
      </c>
      <c r="F84" s="122">
        <f t="shared" si="0"/>
        <v>0.45167563640469416</v>
      </c>
      <c r="G84" s="37">
        <f>SUM(G14:G83)</f>
        <v>425476</v>
      </c>
      <c r="H84" s="118">
        <f>SUM(H14:H83)</f>
        <v>30925</v>
      </c>
      <c r="I84" s="119">
        <f t="shared" ref="I84:K84" si="1">AVERAGE(I14:I83)</f>
        <v>0.51686645947436338</v>
      </c>
      <c r="J84" s="119">
        <f t="shared" si="1"/>
        <v>0.55047241367747779</v>
      </c>
      <c r="K84" s="62">
        <f t="shared" si="1"/>
        <v>0.1752050375952601</v>
      </c>
      <c r="L84" s="37">
        <f>SUM(L14:L83)</f>
        <v>425476</v>
      </c>
      <c r="M84" s="67">
        <f>SUM(M14:M83)</f>
        <v>31358</v>
      </c>
      <c r="N84" s="70">
        <f t="shared" ref="N84:P84" si="2">AVERAGE(N14:N83)</f>
        <v>0.55115050140435129</v>
      </c>
      <c r="O84" s="70">
        <f t="shared" si="2"/>
        <v>0.58523710391035222</v>
      </c>
      <c r="P84" s="57">
        <f t="shared" si="2"/>
        <v>0.24190248383969909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0.54215549187881951</v>
      </c>
      <c r="C88" s="42"/>
      <c r="D88" s="42"/>
    </row>
    <row r="89" spans="1:16" x14ac:dyDescent="0.25">
      <c r="A89" s="28" t="s">
        <v>91</v>
      </c>
      <c r="B89" s="71">
        <f>E84</f>
        <v>0.5669286316045169</v>
      </c>
    </row>
    <row r="90" spans="1:16" x14ac:dyDescent="0.25">
      <c r="A90" s="28" t="s">
        <v>92</v>
      </c>
      <c r="B90" s="120">
        <f>F84</f>
        <v>0.45167563640469416</v>
      </c>
    </row>
    <row r="92" spans="1:16" ht="20.25" thickBot="1" x14ac:dyDescent="0.35">
      <c r="A92" s="45" t="str">
        <f>H1</f>
        <v>Using cosine similarity</v>
      </c>
      <c r="B92" s="45"/>
    </row>
    <row r="93" spans="1:16" ht="15.75" thickTop="1" x14ac:dyDescent="0.25">
      <c r="A93" s="35" t="s">
        <v>83</v>
      </c>
      <c r="B93" s="74">
        <f>I84</f>
        <v>0.51686645947436338</v>
      </c>
    </row>
    <row r="94" spans="1:16" x14ac:dyDescent="0.25">
      <c r="A94" s="35" t="s">
        <v>91</v>
      </c>
      <c r="B94" s="74">
        <f>J84</f>
        <v>0.55047241367747779</v>
      </c>
    </row>
    <row r="95" spans="1:16" x14ac:dyDescent="0.25">
      <c r="A95" s="35" t="s">
        <v>92</v>
      </c>
      <c r="B95" s="68">
        <f>K84</f>
        <v>0.1752050375952601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8" priority="4">
      <formula>"I14&gt;D14"</formula>
    </cfRule>
  </conditionalFormatting>
  <conditionalFormatting sqref="I16">
    <cfRule type="expression" dxfId="7" priority="3">
      <formula>"I16&gt;D16"</formula>
    </cfRule>
  </conditionalFormatting>
  <conditionalFormatting sqref="I27">
    <cfRule type="expression" dxfId="6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abSelected="1" topLeftCell="A34" zoomScaleNormal="100" workbookViewId="0">
      <selection activeCell="J4" sqref="J4:K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142</v>
      </c>
      <c r="B1" s="30"/>
      <c r="C1" s="141" t="s">
        <v>125</v>
      </c>
      <c r="D1" s="142"/>
      <c r="E1" s="142"/>
      <c r="F1" s="142"/>
      <c r="G1" s="30"/>
      <c r="H1" s="179" t="s">
        <v>143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88" t="s">
        <v>1</v>
      </c>
      <c r="D3" s="182"/>
      <c r="E3" s="182" t="s">
        <v>129</v>
      </c>
      <c r="F3" s="185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88" t="s">
        <v>2</v>
      </c>
      <c r="D4" s="182"/>
      <c r="E4" s="182">
        <v>5000</v>
      </c>
      <c r="F4" s="185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88" t="s">
        <v>3</v>
      </c>
      <c r="D5" s="182"/>
      <c r="E5" s="182" t="s">
        <v>128</v>
      </c>
      <c r="F5" s="185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88" t="s">
        <v>4</v>
      </c>
      <c r="D6" s="182"/>
      <c r="E6" s="182">
        <v>512</v>
      </c>
      <c r="F6" s="185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88" t="s">
        <v>5</v>
      </c>
      <c r="D7" s="182"/>
      <c r="E7" s="182" t="s">
        <v>102</v>
      </c>
      <c r="F7" s="185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88" t="s">
        <v>6</v>
      </c>
      <c r="D8" s="182"/>
      <c r="E8" s="182" t="s">
        <v>103</v>
      </c>
      <c r="F8" s="185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88" t="s">
        <v>7</v>
      </c>
      <c r="D9" s="182"/>
      <c r="E9" s="139">
        <v>10</v>
      </c>
      <c r="F9" s="140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88" t="s">
        <v>8</v>
      </c>
      <c r="D10" s="182"/>
      <c r="E10" s="182"/>
      <c r="F10" s="185"/>
      <c r="G10" s="31"/>
      <c r="H10" s="176" t="s">
        <v>8</v>
      </c>
      <c r="I10" s="150"/>
      <c r="J10" s="150" t="s">
        <v>144</v>
      </c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17">
        <v>1.968503937007874E-3</v>
      </c>
      <c r="L14" s="5">
        <v>9</v>
      </c>
      <c r="M14" s="50">
        <v>0</v>
      </c>
      <c r="N14" s="51">
        <v>0</v>
      </c>
      <c r="O14" s="52">
        <v>0</v>
      </c>
      <c r="P14" s="64">
        <v>0</v>
      </c>
    </row>
    <row r="15" spans="1:16" x14ac:dyDescent="0.25">
      <c r="A15" s="3" t="s">
        <v>11</v>
      </c>
      <c r="B15" s="5">
        <v>1160</v>
      </c>
      <c r="C15" s="21">
        <v>796</v>
      </c>
      <c r="D15" s="23">
        <v>0.68620689655172418</v>
      </c>
      <c r="E15" s="23">
        <v>0.68620689655172418</v>
      </c>
      <c r="F15" s="121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17">
        <v>2.7777777777777776E-2</v>
      </c>
      <c r="L15" s="5">
        <v>1160</v>
      </c>
      <c r="M15" s="50">
        <v>727</v>
      </c>
      <c r="N15" s="52">
        <v>0.62672413793103443</v>
      </c>
      <c r="O15" s="52">
        <v>0.62672413793103443</v>
      </c>
      <c r="P15" s="64">
        <v>3.125E-2</v>
      </c>
    </row>
    <row r="16" spans="1:16" x14ac:dyDescent="0.25">
      <c r="A16" s="3" t="s">
        <v>12</v>
      </c>
      <c r="B16" s="5">
        <v>1554</v>
      </c>
      <c r="C16" s="21">
        <v>117</v>
      </c>
      <c r="D16" s="23">
        <v>7.5289575289575292E-2</v>
      </c>
      <c r="E16" s="23">
        <v>7.5289575289575292E-2</v>
      </c>
      <c r="F16" s="121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17">
        <v>5.2631578947368418E-2</v>
      </c>
      <c r="L16" s="5">
        <v>1554</v>
      </c>
      <c r="M16" s="50">
        <v>760</v>
      </c>
      <c r="N16" s="52">
        <v>0.48906048906048905</v>
      </c>
      <c r="O16" s="52">
        <v>0.48906048906048905</v>
      </c>
      <c r="P16" s="64">
        <v>0.14285714285714285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3.0120481927710845E-3</v>
      </c>
      <c r="L17" s="5">
        <v>28</v>
      </c>
      <c r="M17" s="50">
        <v>1</v>
      </c>
      <c r="N17" s="52">
        <v>3.5714285714285712E-2</v>
      </c>
      <c r="O17" s="52">
        <v>3.5714285714285712E-2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153</v>
      </c>
      <c r="D18" s="23">
        <v>0.27667269439421338</v>
      </c>
      <c r="E18" s="23">
        <v>0.27667269439421338</v>
      </c>
      <c r="F18" s="121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17">
        <v>0.14285714285714285</v>
      </c>
      <c r="L18" s="5">
        <v>553</v>
      </c>
      <c r="M18" s="50">
        <v>46</v>
      </c>
      <c r="N18" s="52">
        <v>8.3182640144665462E-2</v>
      </c>
      <c r="O18" s="52">
        <v>8.3182640144665462E-2</v>
      </c>
      <c r="P18" s="64">
        <v>8.0645161290322578E-3</v>
      </c>
    </row>
    <row r="19" spans="1:16" x14ac:dyDescent="0.25">
      <c r="A19" s="3" t="s">
        <v>15</v>
      </c>
      <c r="B19" s="5">
        <v>431</v>
      </c>
      <c r="C19" s="21">
        <v>4</v>
      </c>
      <c r="D19" s="23">
        <v>9.2807424593967514E-3</v>
      </c>
      <c r="E19" s="23">
        <v>9.2807424593967514E-3</v>
      </c>
      <c r="F19" s="121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17">
        <v>1.6793457269047978E-5</v>
      </c>
      <c r="L19" s="5">
        <v>431</v>
      </c>
      <c r="M19" s="50">
        <v>30</v>
      </c>
      <c r="N19" s="52">
        <v>6.9605568445475635E-2</v>
      </c>
      <c r="O19" s="52">
        <v>6.9605568445475635E-2</v>
      </c>
      <c r="P19" s="64">
        <v>0.1</v>
      </c>
    </row>
    <row r="20" spans="1:16" x14ac:dyDescent="0.25">
      <c r="A20" s="3" t="s">
        <v>16</v>
      </c>
      <c r="B20" s="5">
        <v>97768</v>
      </c>
      <c r="C20" s="21">
        <v>0</v>
      </c>
      <c r="D20" s="23">
        <v>0</v>
      </c>
      <c r="E20" s="23">
        <v>0</v>
      </c>
      <c r="F20" s="121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17">
        <v>3.8910505836575876E-3</v>
      </c>
      <c r="L20" s="5">
        <v>97768</v>
      </c>
      <c r="M20" s="50">
        <v>1552</v>
      </c>
      <c r="N20" s="52">
        <v>1.5874314704197694E-2</v>
      </c>
      <c r="O20" s="52">
        <v>0.31040000000000001</v>
      </c>
      <c r="P20" s="64">
        <v>0.2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2.9239766081871346E-4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1.321003963011889E-3</v>
      </c>
    </row>
    <row r="22" spans="1:16" x14ac:dyDescent="0.25">
      <c r="A22" s="3" t="s">
        <v>18</v>
      </c>
      <c r="B22" s="5">
        <v>1554</v>
      </c>
      <c r="C22" s="21">
        <v>0</v>
      </c>
      <c r="D22" s="23">
        <v>0</v>
      </c>
      <c r="E22" s="23">
        <v>0</v>
      </c>
      <c r="F22" s="121">
        <v>0</v>
      </c>
      <c r="G22" s="5">
        <v>1554</v>
      </c>
      <c r="H22" s="11">
        <v>0</v>
      </c>
      <c r="I22" s="13">
        <v>0</v>
      </c>
      <c r="J22" s="13">
        <v>0</v>
      </c>
      <c r="K22" s="117">
        <v>0</v>
      </c>
      <c r="L22" s="5">
        <v>1554</v>
      </c>
      <c r="M22" s="50">
        <v>58</v>
      </c>
      <c r="N22" s="52">
        <v>3.7323037323037322E-2</v>
      </c>
      <c r="O22" s="52">
        <v>3.7323037323037322E-2</v>
      </c>
      <c r="P22" s="64">
        <v>1.8552875695732839E-3</v>
      </c>
    </row>
    <row r="23" spans="1:16" x14ac:dyDescent="0.25">
      <c r="A23" s="3" t="s">
        <v>19</v>
      </c>
      <c r="B23" s="5">
        <v>123</v>
      </c>
      <c r="C23" s="21">
        <v>121</v>
      </c>
      <c r="D23" s="23">
        <v>0.98373983739837401</v>
      </c>
      <c r="E23" s="23">
        <v>0.98373983739837401</v>
      </c>
      <c r="F23" s="121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17">
        <v>2.646202699126753E-4</v>
      </c>
      <c r="L23" s="5">
        <v>123</v>
      </c>
      <c r="M23" s="50">
        <v>122</v>
      </c>
      <c r="N23" s="52">
        <v>0.99186991869918695</v>
      </c>
      <c r="O23" s="52">
        <v>0.99186991869918695</v>
      </c>
      <c r="P23" s="64">
        <v>3.6900369003690036E-3</v>
      </c>
    </row>
    <row r="24" spans="1:16" x14ac:dyDescent="0.25">
      <c r="A24" s="3" t="s">
        <v>20</v>
      </c>
      <c r="B24" s="5">
        <v>40485</v>
      </c>
      <c r="C24" s="21">
        <v>3311</v>
      </c>
      <c r="D24" s="23">
        <v>8.1783376559219467E-2</v>
      </c>
      <c r="E24" s="23">
        <v>0.66220000000000001</v>
      </c>
      <c r="F24" s="121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17">
        <v>0.1</v>
      </c>
      <c r="L24" s="5">
        <v>40485</v>
      </c>
      <c r="M24" s="50">
        <v>3904</v>
      </c>
      <c r="N24" s="52">
        <v>9.6430776830925033E-2</v>
      </c>
      <c r="O24" s="52">
        <v>0.78080000000000005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25</v>
      </c>
      <c r="D25" s="23">
        <v>6.4432989690721643E-2</v>
      </c>
      <c r="E25" s="23">
        <v>6.4432989690721643E-2</v>
      </c>
      <c r="F25" s="121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17">
        <v>0.25</v>
      </c>
      <c r="L25" s="5">
        <v>388</v>
      </c>
      <c r="M25" s="50">
        <v>310</v>
      </c>
      <c r="N25" s="52">
        <v>0.7989690721649485</v>
      </c>
      <c r="O25" s="52">
        <v>0.7989690721649485</v>
      </c>
      <c r="P25" s="64">
        <v>4.3103448275862068E-3</v>
      </c>
    </row>
    <row r="26" spans="1:16" x14ac:dyDescent="0.25">
      <c r="A26" s="3" t="s">
        <v>22</v>
      </c>
      <c r="B26" s="5">
        <v>577</v>
      </c>
      <c r="C26" s="21">
        <v>63</v>
      </c>
      <c r="D26" s="23">
        <v>0.10918544194107452</v>
      </c>
      <c r="E26" s="23">
        <v>0.10918544194107452</v>
      </c>
      <c r="F26" s="121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17">
        <v>7.3746312684365781E-4</v>
      </c>
      <c r="L26" s="5">
        <v>577</v>
      </c>
      <c r="M26" s="50">
        <v>539</v>
      </c>
      <c r="N26" s="52">
        <v>0.9341421143847487</v>
      </c>
      <c r="O26" s="52">
        <v>0.9341421143847487</v>
      </c>
      <c r="P26" s="64">
        <v>0.1</v>
      </c>
    </row>
    <row r="27" spans="1:16" x14ac:dyDescent="0.25">
      <c r="A27" s="3" t="s">
        <v>23</v>
      </c>
      <c r="B27" s="5">
        <v>142</v>
      </c>
      <c r="C27" s="21">
        <v>127</v>
      </c>
      <c r="D27" s="23">
        <v>0.89436619718309862</v>
      </c>
      <c r="E27" s="23">
        <v>0.89436619718309862</v>
      </c>
      <c r="F27" s="121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17">
        <v>7.5187969924812026E-3</v>
      </c>
      <c r="L27" s="5">
        <v>142</v>
      </c>
      <c r="M27" s="50">
        <v>6</v>
      </c>
      <c r="N27" s="52">
        <v>4.2253521126760563E-2</v>
      </c>
      <c r="O27" s="52">
        <v>4.2253521126760563E-2</v>
      </c>
      <c r="P27" s="64">
        <v>5.3966540744738263E-4</v>
      </c>
    </row>
    <row r="28" spans="1:16" x14ac:dyDescent="0.25">
      <c r="A28" s="3" t="s">
        <v>24</v>
      </c>
      <c r="B28" s="5">
        <v>158355</v>
      </c>
      <c r="C28" s="21">
        <v>2197</v>
      </c>
      <c r="D28" s="23">
        <v>1.3873890941239619E-2</v>
      </c>
      <c r="E28" s="23">
        <v>0.43940000000000001</v>
      </c>
      <c r="F28" s="121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17">
        <v>1</v>
      </c>
      <c r="L28" s="5">
        <v>158355</v>
      </c>
      <c r="M28" s="50">
        <v>4868</v>
      </c>
      <c r="N28" s="52">
        <v>3.0741056487007042E-2</v>
      </c>
      <c r="O28" s="52">
        <v>0.97360000000000002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0</v>
      </c>
      <c r="D29" s="23">
        <v>0</v>
      </c>
      <c r="E29" s="23">
        <v>0</v>
      </c>
      <c r="F29" s="121">
        <v>0</v>
      </c>
      <c r="G29" s="5">
        <v>323</v>
      </c>
      <c r="H29" s="11">
        <v>0</v>
      </c>
      <c r="I29" s="13">
        <v>0</v>
      </c>
      <c r="J29" s="13">
        <v>0</v>
      </c>
      <c r="K29" s="117">
        <v>0</v>
      </c>
      <c r="L29" s="5">
        <v>323</v>
      </c>
      <c r="M29" s="50">
        <v>319</v>
      </c>
      <c r="N29" s="52">
        <v>0.9876160990712074</v>
      </c>
      <c r="O29" s="52">
        <v>0.9876160990712074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1</v>
      </c>
      <c r="G30" s="5">
        <v>5</v>
      </c>
      <c r="H30" s="11">
        <v>1</v>
      </c>
      <c r="I30" s="13">
        <v>0.2</v>
      </c>
      <c r="J30" s="13">
        <v>0.2</v>
      </c>
      <c r="K30" s="117">
        <v>1</v>
      </c>
      <c r="L30" s="5">
        <v>5</v>
      </c>
      <c r="M30" s="50">
        <v>4</v>
      </c>
      <c r="N30" s="52">
        <v>0.8</v>
      </c>
      <c r="O30" s="52">
        <v>0.8</v>
      </c>
      <c r="P30" s="64">
        <v>1.1764705882352941E-2</v>
      </c>
    </row>
    <row r="31" spans="1:16" x14ac:dyDescent="0.25">
      <c r="A31" s="3" t="s">
        <v>27</v>
      </c>
      <c r="B31" s="5">
        <v>13</v>
      </c>
      <c r="C31" s="21">
        <v>13</v>
      </c>
      <c r="D31" s="23">
        <v>1</v>
      </c>
      <c r="E31" s="23">
        <v>1</v>
      </c>
      <c r="F31" s="121">
        <v>1</v>
      </c>
      <c r="G31" s="5">
        <v>13</v>
      </c>
      <c r="H31" s="11">
        <v>13</v>
      </c>
      <c r="I31" s="13">
        <v>1</v>
      </c>
      <c r="J31" s="13">
        <v>1</v>
      </c>
      <c r="K31" s="117">
        <v>1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138</v>
      </c>
      <c r="D32" s="23">
        <v>0.87341772151898733</v>
      </c>
      <c r="E32" s="23">
        <v>0.87341772151898733</v>
      </c>
      <c r="F32" s="121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17">
        <v>1</v>
      </c>
      <c r="L32" s="5">
        <v>158</v>
      </c>
      <c r="M32" s="50">
        <v>149</v>
      </c>
      <c r="N32" s="52">
        <v>0.94303797468354433</v>
      </c>
      <c r="O32" s="52">
        <v>0.94303797468354433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143</v>
      </c>
      <c r="D33" s="23">
        <v>0.57894736842105265</v>
      </c>
      <c r="E33" s="23">
        <v>0.57894736842105265</v>
      </c>
      <c r="F33" s="121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17">
        <v>9.0661831368993653E-4</v>
      </c>
      <c r="L33" s="5">
        <v>247</v>
      </c>
      <c r="M33" s="50">
        <v>226</v>
      </c>
      <c r="N33" s="52">
        <v>0.91497975708502022</v>
      </c>
      <c r="O33" s="52">
        <v>0.91497975708502022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66</v>
      </c>
      <c r="D34" s="23">
        <v>0.79518072289156627</v>
      </c>
      <c r="E34" s="23">
        <v>0.79518072289156627</v>
      </c>
      <c r="F34" s="121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17">
        <v>5.8823529411764705E-3</v>
      </c>
      <c r="L34" s="5">
        <v>83</v>
      </c>
      <c r="M34" s="50">
        <v>79</v>
      </c>
      <c r="N34" s="52">
        <v>0.95180722891566261</v>
      </c>
      <c r="O34" s="52">
        <v>0.95180722891566261</v>
      </c>
      <c r="P34" s="64">
        <v>1.9047619047619048E-3</v>
      </c>
    </row>
    <row r="35" spans="1:16" x14ac:dyDescent="0.25">
      <c r="A35" s="3" t="s">
        <v>31</v>
      </c>
      <c r="B35" s="5">
        <v>16</v>
      </c>
      <c r="C35" s="21">
        <v>2</v>
      </c>
      <c r="D35" s="23">
        <v>0.125</v>
      </c>
      <c r="E35" s="23">
        <v>0.125</v>
      </c>
      <c r="F35" s="121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17">
        <v>4.0322580645161289E-3</v>
      </c>
      <c r="L35" s="5">
        <v>16</v>
      </c>
      <c r="M35" s="50">
        <v>16</v>
      </c>
      <c r="N35" s="52">
        <v>1</v>
      </c>
      <c r="O35" s="52">
        <v>1</v>
      </c>
      <c r="P35" s="64">
        <v>6.1349693251533744E-3</v>
      </c>
    </row>
    <row r="36" spans="1:16" x14ac:dyDescent="0.25">
      <c r="A36" s="3" t="s">
        <v>32</v>
      </c>
      <c r="B36" s="5">
        <v>24</v>
      </c>
      <c r="C36" s="21">
        <v>2</v>
      </c>
      <c r="D36" s="23">
        <v>8.3333333333333329E-2</v>
      </c>
      <c r="E36" s="23">
        <v>8.3333333333333329E-2</v>
      </c>
      <c r="F36" s="121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17">
        <v>1.5873015873015872E-2</v>
      </c>
      <c r="L36" s="5">
        <v>24</v>
      </c>
      <c r="M36" s="50">
        <v>15</v>
      </c>
      <c r="N36" s="52">
        <v>0.625</v>
      </c>
      <c r="O36" s="52">
        <v>0.625</v>
      </c>
      <c r="P36" s="64">
        <v>5.2910052910052907E-3</v>
      </c>
    </row>
    <row r="37" spans="1:16" x14ac:dyDescent="0.25">
      <c r="A37" s="3" t="s">
        <v>33</v>
      </c>
      <c r="B37" s="5">
        <v>35</v>
      </c>
      <c r="C37" s="21">
        <v>32</v>
      </c>
      <c r="D37" s="23">
        <v>0.91428571428571426</v>
      </c>
      <c r="E37" s="23">
        <v>0.91428571428571426</v>
      </c>
      <c r="F37" s="121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17">
        <v>4.5454545454545456E-2</v>
      </c>
      <c r="L37" s="5">
        <v>35</v>
      </c>
      <c r="M37" s="50">
        <v>22</v>
      </c>
      <c r="N37" s="52">
        <v>0.62857142857142856</v>
      </c>
      <c r="O37" s="52">
        <v>0.62857142857142856</v>
      </c>
      <c r="P37" s="64">
        <v>4.96031746031746E-4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29</v>
      </c>
      <c r="N38" s="52">
        <v>0.32954545454545453</v>
      </c>
      <c r="O38" s="52">
        <v>0.32954545454545453</v>
      </c>
      <c r="P38" s="64">
        <v>1.0351966873706005E-3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1.505502612047032E-5</v>
      </c>
      <c r="L39" s="5">
        <v>80</v>
      </c>
      <c r="M39" s="50">
        <v>52</v>
      </c>
      <c r="N39" s="52">
        <v>0.65</v>
      </c>
      <c r="O39" s="52">
        <v>0.65</v>
      </c>
      <c r="P39" s="64">
        <v>0.5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9.7312236040559734E-6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0.33333333333333331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2.4330900243309004E-4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3.7037037037037035E-2</v>
      </c>
    </row>
    <row r="42" spans="1:16" x14ac:dyDescent="0.25">
      <c r="A42" s="3" t="s">
        <v>38</v>
      </c>
      <c r="B42" s="5">
        <v>332</v>
      </c>
      <c r="C42" s="21">
        <v>19</v>
      </c>
      <c r="D42" s="23">
        <v>5.7228915662650599E-2</v>
      </c>
      <c r="E42" s="23">
        <v>5.7228915662650599E-2</v>
      </c>
      <c r="F42" s="121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17">
        <v>1.5151515151515152E-2</v>
      </c>
      <c r="L42" s="5">
        <v>332</v>
      </c>
      <c r="M42" s="50">
        <v>286</v>
      </c>
      <c r="N42" s="52">
        <v>0.86144578313253017</v>
      </c>
      <c r="O42" s="52">
        <v>0.86144578313253017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15</v>
      </c>
      <c r="D43" s="23">
        <v>0.38461538461538464</v>
      </c>
      <c r="E43" s="23">
        <v>0.38461538461538464</v>
      </c>
      <c r="F43" s="121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17">
        <v>0.5</v>
      </c>
      <c r="L43" s="5">
        <v>39</v>
      </c>
      <c r="M43" s="50">
        <v>29</v>
      </c>
      <c r="N43" s="52">
        <v>0.74358974358974361</v>
      </c>
      <c r="O43" s="52">
        <v>0.74358974358974361</v>
      </c>
      <c r="P43" s="64">
        <v>0.05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1</v>
      </c>
      <c r="I44" s="13">
        <v>1</v>
      </c>
      <c r="J44" s="13">
        <v>1</v>
      </c>
      <c r="K44" s="117">
        <v>1</v>
      </c>
      <c r="L44" s="5">
        <v>1</v>
      </c>
      <c r="M44" s="50">
        <v>1</v>
      </c>
      <c r="N44" s="52">
        <v>1</v>
      </c>
      <c r="O44" s="52">
        <v>1</v>
      </c>
      <c r="P44" s="64">
        <v>4.391743522178305E-4</v>
      </c>
    </row>
    <row r="45" spans="1:16" x14ac:dyDescent="0.25">
      <c r="A45" s="3" t="s">
        <v>41</v>
      </c>
      <c r="B45" s="5">
        <v>431</v>
      </c>
      <c r="C45" s="21">
        <v>414</v>
      </c>
      <c r="D45" s="23">
        <v>0.96055684454756385</v>
      </c>
      <c r="E45" s="23">
        <v>0.96055684454756385</v>
      </c>
      <c r="F45" s="121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17">
        <v>0.5</v>
      </c>
      <c r="L45" s="5">
        <v>431</v>
      </c>
      <c r="M45" s="50">
        <v>59</v>
      </c>
      <c r="N45" s="52">
        <v>0.1368909512761021</v>
      </c>
      <c r="O45" s="52">
        <v>0.1368909512761021</v>
      </c>
      <c r="P45" s="64">
        <v>1.4513788098693759E-3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17">
        <v>0.14285714285714285</v>
      </c>
      <c r="L46" s="5">
        <v>40</v>
      </c>
      <c r="M46" s="50">
        <v>36</v>
      </c>
      <c r="N46" s="52">
        <v>0.9</v>
      </c>
      <c r="O46" s="52">
        <v>0.9</v>
      </c>
      <c r="P46" s="64">
        <v>8.3612040133779263E-4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17">
        <v>0.14285714285714285</v>
      </c>
      <c r="L47" s="5">
        <v>40</v>
      </c>
      <c r="M47" s="50">
        <v>35</v>
      </c>
      <c r="N47" s="52">
        <v>0.875</v>
      </c>
      <c r="O47" s="52">
        <v>0.875</v>
      </c>
      <c r="P47" s="64">
        <v>4.0650406504065045E-3</v>
      </c>
    </row>
    <row r="48" spans="1:16" x14ac:dyDescent="0.25">
      <c r="A48" s="3" t="s">
        <v>44</v>
      </c>
      <c r="B48" s="5">
        <v>70752</v>
      </c>
      <c r="C48" s="21">
        <v>396</v>
      </c>
      <c r="D48" s="23">
        <v>5.597014925373134E-3</v>
      </c>
      <c r="E48" s="23">
        <v>7.9200000000000007E-2</v>
      </c>
      <c r="F48" s="121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17">
        <v>7.5187969924812026E-3</v>
      </c>
      <c r="L48" s="5">
        <v>70752</v>
      </c>
      <c r="M48" s="50">
        <v>482</v>
      </c>
      <c r="N48" s="52">
        <v>6.8125282677521486E-3</v>
      </c>
      <c r="O48" s="52">
        <v>9.64E-2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1776</v>
      </c>
      <c r="D49" s="23">
        <v>1</v>
      </c>
      <c r="E49" s="23">
        <v>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2.3255813953488372E-2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4943</v>
      </c>
      <c r="D50" s="23">
        <v>0.49919208240759444</v>
      </c>
      <c r="E50" s="23">
        <v>0.98860000000000003</v>
      </c>
      <c r="F50" s="121">
        <v>0.2</v>
      </c>
      <c r="G50" s="5">
        <v>9902</v>
      </c>
      <c r="H50" s="11">
        <v>9902</v>
      </c>
      <c r="I50" s="13">
        <v>1</v>
      </c>
      <c r="J50" s="13">
        <v>1</v>
      </c>
      <c r="K50" s="117">
        <v>0.25</v>
      </c>
      <c r="L50" s="5">
        <v>9902</v>
      </c>
      <c r="M50" s="50">
        <v>2641</v>
      </c>
      <c r="N50" s="52">
        <v>0.26671379519289035</v>
      </c>
      <c r="O50" s="52">
        <v>0.5282</v>
      </c>
      <c r="P50" s="64">
        <v>1.7241379310344827E-2</v>
      </c>
    </row>
    <row r="51" spans="1:16" x14ac:dyDescent="0.25">
      <c r="A51" s="3" t="s">
        <v>47</v>
      </c>
      <c r="B51" s="5">
        <v>5365</v>
      </c>
      <c r="C51" s="21">
        <v>3061</v>
      </c>
      <c r="D51" s="23">
        <v>0.57054986020503262</v>
      </c>
      <c r="E51" s="23">
        <v>0.61219999999999997</v>
      </c>
      <c r="F51" s="121">
        <v>0.25</v>
      </c>
      <c r="G51" s="5">
        <v>5365</v>
      </c>
      <c r="H51" s="11">
        <v>5365</v>
      </c>
      <c r="I51" s="13">
        <v>1</v>
      </c>
      <c r="J51" s="13">
        <v>1</v>
      </c>
      <c r="K51" s="117">
        <v>8.4033613445378148E-3</v>
      </c>
      <c r="L51" s="5">
        <v>5365</v>
      </c>
      <c r="M51" s="50">
        <v>1316</v>
      </c>
      <c r="N51" s="52">
        <v>0.24529356943150046</v>
      </c>
      <c r="O51" s="52">
        <v>0.26319999999999999</v>
      </c>
      <c r="P51" s="64">
        <v>0.5</v>
      </c>
    </row>
    <row r="52" spans="1:16" x14ac:dyDescent="0.25">
      <c r="A52" s="3" t="s">
        <v>48</v>
      </c>
      <c r="B52" s="5">
        <v>7322</v>
      </c>
      <c r="C52" s="21">
        <v>189</v>
      </c>
      <c r="D52" s="23">
        <v>2.5812619502868069E-2</v>
      </c>
      <c r="E52" s="23">
        <v>3.78E-2</v>
      </c>
      <c r="F52" s="121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17">
        <v>2.0833333333333332E-2</v>
      </c>
      <c r="L52" s="5">
        <v>7322</v>
      </c>
      <c r="M52" s="50">
        <v>1503</v>
      </c>
      <c r="N52" s="52">
        <v>0.20527178366566512</v>
      </c>
      <c r="O52" s="52">
        <v>0.30059999999999998</v>
      </c>
      <c r="P52" s="64">
        <v>0.5</v>
      </c>
    </row>
    <row r="53" spans="1:16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0.1</v>
      </c>
      <c r="G53" s="5">
        <v>760</v>
      </c>
      <c r="H53" s="11">
        <v>760</v>
      </c>
      <c r="I53" s="13">
        <v>1</v>
      </c>
      <c r="J53" s="13">
        <v>1</v>
      </c>
      <c r="K53" s="117">
        <v>8.771929824561403E-3</v>
      </c>
      <c r="L53" s="5">
        <v>760</v>
      </c>
      <c r="M53" s="50">
        <v>666</v>
      </c>
      <c r="N53" s="52">
        <v>0.87631578947368416</v>
      </c>
      <c r="O53" s="52">
        <v>0.87631578947368416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8.3333333333333329E-2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0.5</v>
      </c>
      <c r="L55" s="5">
        <v>5</v>
      </c>
      <c r="M55" s="50">
        <v>5</v>
      </c>
      <c r="N55" s="52">
        <v>1</v>
      </c>
      <c r="O55" s="52">
        <v>1</v>
      </c>
      <c r="P55" s="64">
        <v>1.6501650165016502E-3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0.5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1.0822510822510823E-3</v>
      </c>
    </row>
    <row r="57" spans="1:16" x14ac:dyDescent="0.25">
      <c r="A57" s="3" t="s">
        <v>53</v>
      </c>
      <c r="B57" s="5">
        <v>859</v>
      </c>
      <c r="C57" s="21">
        <v>687</v>
      </c>
      <c r="D57" s="23">
        <v>0.79976717112922002</v>
      </c>
      <c r="E57" s="23">
        <v>0.79976717112922002</v>
      </c>
      <c r="F57" s="121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17">
        <v>1</v>
      </c>
      <c r="L57" s="5">
        <v>859</v>
      </c>
      <c r="M57" s="50">
        <v>194</v>
      </c>
      <c r="N57" s="52">
        <v>0.22584400465657742</v>
      </c>
      <c r="O57" s="52">
        <v>0.22584400465657742</v>
      </c>
      <c r="P57" s="64">
        <v>2.0408163265306121E-2</v>
      </c>
    </row>
    <row r="58" spans="1:16" x14ac:dyDescent="0.25">
      <c r="A58" s="3" t="s">
        <v>54</v>
      </c>
      <c r="B58" s="5">
        <v>4043</v>
      </c>
      <c r="C58" s="21">
        <v>2945</v>
      </c>
      <c r="D58" s="23">
        <v>0.72841949047736831</v>
      </c>
      <c r="E58" s="23">
        <v>0.72841949047736831</v>
      </c>
      <c r="F58" s="121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17">
        <v>0.125</v>
      </c>
      <c r="L58" s="5">
        <v>4043</v>
      </c>
      <c r="M58" s="50">
        <v>829</v>
      </c>
      <c r="N58" s="52">
        <v>0.20504575810042047</v>
      </c>
      <c r="O58" s="52">
        <v>0.20504575810042047</v>
      </c>
      <c r="P58" s="64">
        <v>2.2222222222222223E-2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2.9069767441860465E-4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3.1645569620253164E-3</v>
      </c>
    </row>
    <row r="60" spans="1:16" x14ac:dyDescent="0.25">
      <c r="A60" s="3" t="s">
        <v>56</v>
      </c>
      <c r="B60" s="5">
        <v>670</v>
      </c>
      <c r="C60" s="21">
        <v>192</v>
      </c>
      <c r="D60" s="23">
        <v>0.28656716417910449</v>
      </c>
      <c r="E60" s="23">
        <v>0.28656716417910449</v>
      </c>
      <c r="F60" s="121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17">
        <v>1</v>
      </c>
      <c r="L60" s="5">
        <v>670</v>
      </c>
      <c r="M60" s="50">
        <v>623</v>
      </c>
      <c r="N60" s="52">
        <v>0.92985074626865671</v>
      </c>
      <c r="O60" s="52">
        <v>0.92985074626865671</v>
      </c>
      <c r="P60" s="64">
        <v>0.125</v>
      </c>
    </row>
    <row r="61" spans="1:16" x14ac:dyDescent="0.25">
      <c r="A61" s="3" t="s">
        <v>57</v>
      </c>
      <c r="B61" s="5">
        <v>21</v>
      </c>
      <c r="C61" s="21">
        <v>15</v>
      </c>
      <c r="D61" s="23">
        <v>0.7142857142857143</v>
      </c>
      <c r="E61" s="23">
        <v>0.7142857142857143</v>
      </c>
      <c r="F61" s="121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17">
        <v>7.1428571428571425E-2</v>
      </c>
      <c r="L61" s="5">
        <v>21</v>
      </c>
      <c r="M61" s="50">
        <v>8</v>
      </c>
      <c r="N61" s="52">
        <v>0.38095238095238093</v>
      </c>
      <c r="O61" s="52">
        <v>0.38095238095238093</v>
      </c>
      <c r="P61" s="64">
        <v>9.2421441774491681E-4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2</v>
      </c>
      <c r="I62" s="13">
        <v>1</v>
      </c>
      <c r="J62" s="13">
        <v>1</v>
      </c>
      <c r="K62" s="117">
        <v>1.0175631397928241E-5</v>
      </c>
      <c r="L62" s="5">
        <v>2</v>
      </c>
      <c r="M62" s="50">
        <v>1</v>
      </c>
      <c r="N62" s="52">
        <v>0.5</v>
      </c>
      <c r="O62" s="52">
        <v>0.5</v>
      </c>
      <c r="P62" s="64">
        <v>2.6560424966799468E-4</v>
      </c>
    </row>
    <row r="63" spans="1:16" x14ac:dyDescent="0.25">
      <c r="A63" s="3" t="s">
        <v>59</v>
      </c>
      <c r="B63" s="5">
        <v>38</v>
      </c>
      <c r="C63" s="21">
        <v>1</v>
      </c>
      <c r="D63" s="23">
        <v>2.6315789473684209E-2</v>
      </c>
      <c r="E63" s="23">
        <v>2.6315789473684209E-2</v>
      </c>
      <c r="F63" s="121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2.6455026455026454E-3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2.3696682464454978E-3</v>
      </c>
    </row>
    <row r="64" spans="1:16" x14ac:dyDescent="0.25">
      <c r="A64" s="3" t="s">
        <v>60</v>
      </c>
      <c r="B64" s="5">
        <v>34</v>
      </c>
      <c r="C64" s="21">
        <v>28</v>
      </c>
      <c r="D64" s="23">
        <v>0.82352941176470584</v>
      </c>
      <c r="E64" s="23">
        <v>0.82352941176470584</v>
      </c>
      <c r="F64" s="121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17">
        <v>0.5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5.8823529411764705E-2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1</v>
      </c>
      <c r="G65" s="5">
        <v>4</v>
      </c>
      <c r="H65" s="11">
        <v>3</v>
      </c>
      <c r="I65" s="13">
        <v>0.75</v>
      </c>
      <c r="J65" s="13">
        <v>0.75</v>
      </c>
      <c r="K65" s="117">
        <v>1</v>
      </c>
      <c r="L65" s="5">
        <v>4</v>
      </c>
      <c r="M65" s="50">
        <v>3</v>
      </c>
      <c r="N65" s="52">
        <v>0.75</v>
      </c>
      <c r="O65" s="52">
        <v>0.75</v>
      </c>
      <c r="P65" s="64">
        <v>0.05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1</v>
      </c>
      <c r="L66" s="5">
        <v>5</v>
      </c>
      <c r="M66" s="50">
        <v>5</v>
      </c>
      <c r="N66" s="52">
        <v>1</v>
      </c>
      <c r="O66" s="52">
        <v>1</v>
      </c>
      <c r="P66" s="64">
        <v>1.0752688172043012E-2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5.4644808743169399E-3</v>
      </c>
    </row>
    <row r="68" spans="1:16" x14ac:dyDescent="0.25">
      <c r="A68" s="3" t="s">
        <v>64</v>
      </c>
      <c r="B68" s="5">
        <v>89</v>
      </c>
      <c r="C68" s="21">
        <v>89</v>
      </c>
      <c r="D68" s="23">
        <v>1</v>
      </c>
      <c r="E68" s="23">
        <v>1</v>
      </c>
      <c r="F68" s="121">
        <v>1</v>
      </c>
      <c r="G68" s="5">
        <v>89</v>
      </c>
      <c r="H68" s="11">
        <v>89</v>
      </c>
      <c r="I68" s="13">
        <v>1</v>
      </c>
      <c r="J68" s="13">
        <v>1</v>
      </c>
      <c r="K68" s="117">
        <v>1</v>
      </c>
      <c r="L68" s="5">
        <v>89</v>
      </c>
      <c r="M68" s="50">
        <v>89</v>
      </c>
      <c r="N68" s="52">
        <v>1</v>
      </c>
      <c r="O68" s="52">
        <v>1</v>
      </c>
      <c r="P68" s="64">
        <v>2.2222222222222223E-2</v>
      </c>
    </row>
    <row r="69" spans="1:16" x14ac:dyDescent="0.25">
      <c r="A69" s="3" t="s">
        <v>65</v>
      </c>
      <c r="B69" s="5">
        <v>290</v>
      </c>
      <c r="C69" s="21">
        <v>191</v>
      </c>
      <c r="D69" s="23">
        <v>0.6586206896551724</v>
      </c>
      <c r="E69" s="23">
        <v>0.6586206896551724</v>
      </c>
      <c r="F69" s="121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17">
        <v>1</v>
      </c>
      <c r="L69" s="5">
        <v>290</v>
      </c>
      <c r="M69" s="50">
        <v>289</v>
      </c>
      <c r="N69" s="52">
        <v>0.99655172413793103</v>
      </c>
      <c r="O69" s="52">
        <v>0.99655172413793103</v>
      </c>
      <c r="P69" s="64">
        <v>0.33333333333333331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17">
        <v>0.16666666666666666</v>
      </c>
      <c r="L70" s="5">
        <v>3</v>
      </c>
      <c r="M70" s="50">
        <v>3</v>
      </c>
      <c r="N70" s="52">
        <v>1</v>
      </c>
      <c r="O70" s="52">
        <v>1</v>
      </c>
      <c r="P70" s="64">
        <v>1.6949152542372881E-2</v>
      </c>
    </row>
    <row r="71" spans="1:16" x14ac:dyDescent="0.25">
      <c r="A71" s="3" t="s">
        <v>67</v>
      </c>
      <c r="B71" s="5">
        <v>2955</v>
      </c>
      <c r="C71" s="21">
        <v>1636</v>
      </c>
      <c r="D71" s="23">
        <v>0.55363790186125217</v>
      </c>
      <c r="E71" s="23">
        <v>0.55363790186125217</v>
      </c>
      <c r="F71" s="121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17">
        <v>0.5</v>
      </c>
      <c r="L71" s="5">
        <v>2955</v>
      </c>
      <c r="M71" s="50">
        <v>2770</v>
      </c>
      <c r="N71" s="52">
        <v>0.93739424703891705</v>
      </c>
      <c r="O71" s="52">
        <v>0.93739424703891705</v>
      </c>
      <c r="P71" s="64">
        <v>0.5</v>
      </c>
    </row>
    <row r="72" spans="1:16" x14ac:dyDescent="0.25">
      <c r="A72" s="3" t="s">
        <v>68</v>
      </c>
      <c r="B72" s="5">
        <v>554</v>
      </c>
      <c r="C72" s="21">
        <v>0</v>
      </c>
      <c r="D72" s="23">
        <v>0</v>
      </c>
      <c r="E72" s="23">
        <v>0</v>
      </c>
      <c r="F72" s="121">
        <v>0</v>
      </c>
      <c r="G72" s="5">
        <v>554</v>
      </c>
      <c r="H72" s="11">
        <v>0</v>
      </c>
      <c r="I72" s="13">
        <v>0</v>
      </c>
      <c r="J72" s="13">
        <v>0</v>
      </c>
      <c r="K72" s="117">
        <v>0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64">
        <v>2.4213075060532689E-3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0.04</v>
      </c>
      <c r="G73" s="5">
        <v>5</v>
      </c>
      <c r="H73" s="11">
        <v>2</v>
      </c>
      <c r="I73" s="13">
        <v>0.4</v>
      </c>
      <c r="J73" s="13">
        <v>0.4</v>
      </c>
      <c r="K73" s="117">
        <v>0.04</v>
      </c>
      <c r="L73" s="5">
        <v>5</v>
      </c>
      <c r="M73" s="50">
        <v>5</v>
      </c>
      <c r="N73" s="52">
        <v>1</v>
      </c>
      <c r="O73" s="52">
        <v>1</v>
      </c>
      <c r="P73" s="64">
        <v>5.4975261132490382E-4</v>
      </c>
    </row>
    <row r="74" spans="1:16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9.9700897308075765E-4</v>
      </c>
      <c r="F74" s="121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17">
        <v>2.7731558513588466E-4</v>
      </c>
      <c r="L74" s="5">
        <v>1003</v>
      </c>
      <c r="M74" s="50">
        <v>641</v>
      </c>
      <c r="N74" s="52">
        <v>0.6390827517447657</v>
      </c>
      <c r="O74" s="52">
        <v>0.6390827517447657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48</v>
      </c>
      <c r="N75" s="52">
        <v>0.50526315789473686</v>
      </c>
      <c r="O75" s="52">
        <v>0.50526315789473686</v>
      </c>
      <c r="P75" s="64">
        <v>0.05</v>
      </c>
    </row>
    <row r="76" spans="1:16" x14ac:dyDescent="0.25">
      <c r="A76" s="3" t="s">
        <v>72</v>
      </c>
      <c r="B76" s="5">
        <v>5</v>
      </c>
      <c r="C76" s="21">
        <v>4</v>
      </c>
      <c r="D76" s="23">
        <v>0.8</v>
      </c>
      <c r="E76" s="23">
        <v>0.8</v>
      </c>
      <c r="F76" s="121">
        <v>0.1</v>
      </c>
      <c r="G76" s="5">
        <v>5</v>
      </c>
      <c r="H76" s="11">
        <v>4</v>
      </c>
      <c r="I76" s="13">
        <v>0.8</v>
      </c>
      <c r="J76" s="13">
        <v>0.8</v>
      </c>
      <c r="K76" s="117">
        <v>0.1</v>
      </c>
      <c r="L76" s="5">
        <v>5</v>
      </c>
      <c r="M76" s="50">
        <v>1</v>
      </c>
      <c r="N76" s="52">
        <v>0.2</v>
      </c>
      <c r="O76" s="52">
        <v>0.2</v>
      </c>
      <c r="P76" s="64">
        <v>3.1826861871419476E-4</v>
      </c>
    </row>
    <row r="77" spans="1:16" x14ac:dyDescent="0.25">
      <c r="A77" s="3" t="s">
        <v>73</v>
      </c>
      <c r="B77" s="5">
        <v>4079</v>
      </c>
      <c r="C77" s="21">
        <v>0</v>
      </c>
      <c r="D77" s="23">
        <v>0</v>
      </c>
      <c r="E77" s="23">
        <v>0</v>
      </c>
      <c r="F77" s="121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17">
        <v>8.0128205128205125E-4</v>
      </c>
      <c r="L77" s="5">
        <v>4079</v>
      </c>
      <c r="M77" s="50">
        <v>411</v>
      </c>
      <c r="N77" s="52">
        <v>0.10075999019367492</v>
      </c>
      <c r="O77" s="52">
        <v>0.10075999019367492</v>
      </c>
      <c r="P77" s="64">
        <v>0.5</v>
      </c>
    </row>
    <row r="78" spans="1:16" x14ac:dyDescent="0.25">
      <c r="A78" s="3" t="s">
        <v>74</v>
      </c>
      <c r="B78" s="5">
        <v>50</v>
      </c>
      <c r="C78" s="21">
        <v>0</v>
      </c>
      <c r="D78" s="23">
        <v>0</v>
      </c>
      <c r="E78" s="23">
        <v>0</v>
      </c>
      <c r="F78" s="121">
        <v>0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  <c r="L78" s="5">
        <v>50</v>
      </c>
      <c r="M78" s="50">
        <v>0</v>
      </c>
      <c r="N78" s="52">
        <v>0</v>
      </c>
      <c r="O78" s="52">
        <v>0</v>
      </c>
      <c r="P78" s="64">
        <v>0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17">
        <v>1.0345541071798055E-5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3</v>
      </c>
      <c r="D80" s="23">
        <v>1</v>
      </c>
      <c r="E80" s="23">
        <v>1</v>
      </c>
      <c r="F80" s="121">
        <v>1</v>
      </c>
      <c r="G80" s="5">
        <v>3</v>
      </c>
      <c r="H80" s="11">
        <v>3</v>
      </c>
      <c r="I80" s="13">
        <v>1</v>
      </c>
      <c r="J80" s="13">
        <v>1</v>
      </c>
      <c r="K80" s="117">
        <v>9.8106543706465218E-6</v>
      </c>
      <c r="L80" s="5">
        <v>3</v>
      </c>
      <c r="M80" s="50">
        <v>1</v>
      </c>
      <c r="N80" s="52">
        <v>0.33333333333333331</v>
      </c>
      <c r="O80" s="52">
        <v>0.33333333333333331</v>
      </c>
      <c r="P80" s="64">
        <v>2.7247956403269754E-3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5.6116722783389455E-4</v>
      </c>
    </row>
    <row r="82" spans="1:16" x14ac:dyDescent="0.25">
      <c r="A82" s="3" t="s">
        <v>78</v>
      </c>
      <c r="B82" s="5">
        <v>1763</v>
      </c>
      <c r="C82" s="21">
        <v>648</v>
      </c>
      <c r="D82" s="23">
        <v>0.36755530346001136</v>
      </c>
      <c r="E82" s="23">
        <v>0.36755530346001136</v>
      </c>
      <c r="F82" s="121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17">
        <v>2.5000000000000001E-2</v>
      </c>
      <c r="L82" s="5">
        <v>1763</v>
      </c>
      <c r="M82" s="50">
        <v>156</v>
      </c>
      <c r="N82" s="52">
        <v>8.8485536018150873E-2</v>
      </c>
      <c r="O82" s="52">
        <v>8.8485536018150873E-2</v>
      </c>
      <c r="P82" s="64">
        <v>0.125</v>
      </c>
    </row>
    <row r="83" spans="1:16" x14ac:dyDescent="0.25">
      <c r="A83" s="3" t="s">
        <v>79</v>
      </c>
      <c r="B83" s="5">
        <v>2917</v>
      </c>
      <c r="C83" s="21">
        <v>309</v>
      </c>
      <c r="D83" s="25">
        <v>0.10593075077134041</v>
      </c>
      <c r="E83" s="23">
        <v>0.10593075077134041</v>
      </c>
      <c r="F83" s="121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17">
        <v>0.125</v>
      </c>
      <c r="L83" s="5">
        <v>2917</v>
      </c>
      <c r="M83" s="50">
        <v>102</v>
      </c>
      <c r="N83" s="54">
        <v>3.4967432293452179E-2</v>
      </c>
      <c r="O83" s="52">
        <v>3.4967432293452179E-2</v>
      </c>
      <c r="P83" s="64">
        <v>1.2048192771084338E-2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v>28307</v>
      </c>
      <c r="D84" s="69">
        <v>0.53243859421117701</v>
      </c>
      <c r="E84" s="69">
        <v>0.55561846786058655</v>
      </c>
      <c r="F84" s="122">
        <v>0.4210662166040629</v>
      </c>
      <c r="G84" s="37">
        <f>SUM(G14:G83)</f>
        <v>425476</v>
      </c>
      <c r="H84" s="118">
        <f>SUM(H14:H83)</f>
        <v>97493</v>
      </c>
      <c r="I84" s="119">
        <f t="shared" ref="I84:K84" si="0">AVERAGE(I14:I83)</f>
        <v>0.5925057986971044</v>
      </c>
      <c r="J84" s="119">
        <f t="shared" si="0"/>
        <v>0.5925057986971044</v>
      </c>
      <c r="K84" s="62">
        <f t="shared" si="0"/>
        <v>0.24319296853183009</v>
      </c>
      <c r="L84" s="37">
        <f>SUM(L14:L83)</f>
        <v>425476</v>
      </c>
      <c r="M84" s="67">
        <f>SUM(M14:M83)</f>
        <v>31358</v>
      </c>
      <c r="N84" s="70">
        <f t="shared" ref="N84:P84" si="1">AVERAGE(N14:N83)</f>
        <v>0.55115050140435129</v>
      </c>
      <c r="O84" s="70">
        <f t="shared" si="1"/>
        <v>0.58523710391035222</v>
      </c>
      <c r="P84" s="57">
        <f t="shared" si="1"/>
        <v>0.24190248383969909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0.53243859421117701</v>
      </c>
      <c r="C88" s="42"/>
      <c r="D88" s="42"/>
    </row>
    <row r="89" spans="1:16" x14ac:dyDescent="0.25">
      <c r="A89" s="28" t="s">
        <v>91</v>
      </c>
      <c r="B89" s="71">
        <f>E84</f>
        <v>0.55561846786058655</v>
      </c>
    </row>
    <row r="90" spans="1:16" x14ac:dyDescent="0.25">
      <c r="A90" s="28" t="s">
        <v>92</v>
      </c>
      <c r="B90" s="120">
        <f>F84</f>
        <v>0.4210662166040629</v>
      </c>
    </row>
    <row r="92" spans="1:16" ht="20.25" thickBot="1" x14ac:dyDescent="0.35">
      <c r="A92" s="45" t="str">
        <f>H1</f>
        <v>Using range search</v>
      </c>
      <c r="B92" s="45"/>
    </row>
    <row r="93" spans="1:16" ht="15.75" thickTop="1" x14ac:dyDescent="0.25">
      <c r="A93" s="35" t="s">
        <v>83</v>
      </c>
      <c r="B93" s="74">
        <f>I84</f>
        <v>0.5925057986971044</v>
      </c>
    </row>
    <row r="94" spans="1:16" x14ac:dyDescent="0.25">
      <c r="A94" s="35" t="s">
        <v>91</v>
      </c>
      <c r="B94" s="74">
        <f>J84</f>
        <v>0.5925057986971044</v>
      </c>
    </row>
    <row r="95" spans="1:16" x14ac:dyDescent="0.25">
      <c r="A95" s="35" t="s">
        <v>92</v>
      </c>
      <c r="B95" s="68">
        <f>K84</f>
        <v>0.24319296853183009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Using range search</v>
      </c>
    </row>
    <row r="103" spans="1:2" x14ac:dyDescent="0.25">
      <c r="A103" t="s">
        <v>95</v>
      </c>
      <c r="B103" t="str">
        <f>IF(AND(B89 &gt; B94,B89 &gt; B99), A87, IF(B94 &gt; B99, A92, A97))</f>
        <v>Using range search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C8:D8"/>
    <mergeCell ref="E8:F8"/>
    <mergeCell ref="H8:I8"/>
    <mergeCell ref="J8:K8"/>
    <mergeCell ref="M8:N8"/>
    <mergeCell ref="O8:P8"/>
    <mergeCell ref="C7:D7"/>
    <mergeCell ref="E7:F7"/>
    <mergeCell ref="H7:I7"/>
    <mergeCell ref="J7:K7"/>
    <mergeCell ref="M7:N7"/>
    <mergeCell ref="O7:P7"/>
    <mergeCell ref="C6:D6"/>
    <mergeCell ref="E6:F6"/>
    <mergeCell ref="H6:I6"/>
    <mergeCell ref="J6:K6"/>
    <mergeCell ref="M6:N6"/>
    <mergeCell ref="O6:P6"/>
    <mergeCell ref="C5:D5"/>
    <mergeCell ref="E5:F5"/>
    <mergeCell ref="H5:I5"/>
    <mergeCell ref="J5:K5"/>
    <mergeCell ref="M5:N5"/>
    <mergeCell ref="O5:P5"/>
    <mergeCell ref="C4:D4"/>
    <mergeCell ref="E4:F4"/>
    <mergeCell ref="H4:I4"/>
    <mergeCell ref="J4:K4"/>
    <mergeCell ref="M4:N4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2B9E-FD7A-4A2F-ABF7-2F5405C5F103}">
  <sheetPr>
    <tabColor theme="1" tint="0.14999847407452621"/>
  </sheetPr>
  <dimension ref="A1:AZ104"/>
  <sheetViews>
    <sheetView topLeftCell="A64" workbookViewId="0">
      <selection activeCell="B105" sqref="B105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  <col min="36" max="36" width="14.5703125" customWidth="1"/>
  </cols>
  <sheetData>
    <row r="1" spans="1:52" ht="23.25" x14ac:dyDescent="0.35">
      <c r="A1" s="32" t="s">
        <v>0</v>
      </c>
      <c r="B1" s="30"/>
      <c r="C1" s="141" t="s">
        <v>88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30"/>
      <c r="T1" s="143" t="s">
        <v>89</v>
      </c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30"/>
      <c r="AK1" s="170" t="s">
        <v>97</v>
      </c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</row>
    <row r="2" spans="1:52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1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</row>
    <row r="3" spans="1:52" x14ac:dyDescent="0.25">
      <c r="A3" s="3"/>
      <c r="B3" s="31"/>
      <c r="C3" s="21"/>
      <c r="D3" s="24"/>
      <c r="E3" s="24"/>
      <c r="F3" s="24"/>
      <c r="G3" s="24"/>
      <c r="H3" s="24"/>
      <c r="I3" s="147" t="s">
        <v>1</v>
      </c>
      <c r="J3" s="147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50" t="s">
        <v>1</v>
      </c>
      <c r="AA3" s="150"/>
      <c r="AB3" s="35"/>
      <c r="AC3" s="35"/>
      <c r="AD3" s="35"/>
      <c r="AE3" s="35"/>
      <c r="AF3" s="35"/>
      <c r="AG3" s="35"/>
      <c r="AH3" s="35"/>
      <c r="AI3" s="35"/>
      <c r="AJ3" s="31"/>
      <c r="AK3" s="46"/>
      <c r="AL3" s="46"/>
      <c r="AM3" s="46"/>
      <c r="AN3" s="46"/>
      <c r="AO3" s="46"/>
      <c r="AP3" s="46"/>
      <c r="AQ3" s="149" t="s">
        <v>1</v>
      </c>
      <c r="AR3" s="149"/>
      <c r="AS3" s="46"/>
      <c r="AT3" s="46"/>
      <c r="AU3" s="46"/>
      <c r="AV3" s="46"/>
      <c r="AW3" s="46"/>
      <c r="AX3" s="46"/>
      <c r="AY3" s="46"/>
      <c r="AZ3" s="46"/>
    </row>
    <row r="4" spans="1:52" x14ac:dyDescent="0.25">
      <c r="A4" s="3"/>
      <c r="B4" s="31"/>
      <c r="C4" s="21"/>
      <c r="D4" s="24"/>
      <c r="E4" s="24"/>
      <c r="F4" s="24"/>
      <c r="G4" s="24"/>
      <c r="H4" s="24"/>
      <c r="I4" s="147" t="s">
        <v>2</v>
      </c>
      <c r="J4" s="147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50" t="s">
        <v>2</v>
      </c>
      <c r="AA4" s="150"/>
      <c r="AB4" s="35"/>
      <c r="AC4" s="35"/>
      <c r="AD4" s="35"/>
      <c r="AE4" s="35"/>
      <c r="AF4" s="35"/>
      <c r="AG4" s="35"/>
      <c r="AH4" s="35"/>
      <c r="AI4" s="35"/>
      <c r="AJ4" s="31"/>
      <c r="AK4" s="46"/>
      <c r="AL4" s="46"/>
      <c r="AM4" s="46"/>
      <c r="AN4" s="46"/>
      <c r="AO4" s="46"/>
      <c r="AP4" s="46"/>
      <c r="AQ4" s="149" t="s">
        <v>2</v>
      </c>
      <c r="AR4" s="149"/>
      <c r="AS4" s="46"/>
      <c r="AT4" s="46"/>
      <c r="AU4" s="46"/>
      <c r="AV4" s="46"/>
      <c r="AW4" s="46"/>
      <c r="AX4" s="46"/>
      <c r="AY4" s="46"/>
      <c r="AZ4" s="46"/>
    </row>
    <row r="5" spans="1:52" x14ac:dyDescent="0.25">
      <c r="A5" s="3"/>
      <c r="B5" s="31"/>
      <c r="C5" s="21"/>
      <c r="D5" s="24"/>
      <c r="E5" s="24"/>
      <c r="F5" s="24"/>
      <c r="G5" s="24"/>
      <c r="H5" s="24"/>
      <c r="I5" s="147" t="s">
        <v>3</v>
      </c>
      <c r="J5" s="147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50" t="s">
        <v>3</v>
      </c>
      <c r="AA5" s="150"/>
      <c r="AB5" s="35"/>
      <c r="AC5" s="35"/>
      <c r="AD5" s="35"/>
      <c r="AE5" s="35"/>
      <c r="AF5" s="35"/>
      <c r="AG5" s="35"/>
      <c r="AH5" s="35"/>
      <c r="AI5" s="35"/>
      <c r="AJ5" s="31"/>
      <c r="AK5" s="46"/>
      <c r="AL5" s="46"/>
      <c r="AM5" s="46"/>
      <c r="AN5" s="46"/>
      <c r="AO5" s="46"/>
      <c r="AP5" s="46"/>
      <c r="AQ5" s="149" t="s">
        <v>3</v>
      </c>
      <c r="AR5" s="149"/>
      <c r="AS5" s="46"/>
      <c r="AT5" s="46"/>
      <c r="AU5" s="46"/>
      <c r="AV5" s="46"/>
      <c r="AW5" s="46"/>
      <c r="AX5" s="46"/>
      <c r="AY5" s="46"/>
      <c r="AZ5" s="46"/>
    </row>
    <row r="6" spans="1:52" x14ac:dyDescent="0.25">
      <c r="A6" s="3"/>
      <c r="B6" s="31"/>
      <c r="C6" s="21"/>
      <c r="D6" s="24"/>
      <c r="E6" s="24"/>
      <c r="F6" s="24"/>
      <c r="G6" s="24"/>
      <c r="H6" s="24"/>
      <c r="I6" s="147" t="s">
        <v>4</v>
      </c>
      <c r="J6" s="147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50" t="s">
        <v>4</v>
      </c>
      <c r="AA6" s="150"/>
      <c r="AB6" s="35"/>
      <c r="AC6" s="35"/>
      <c r="AD6" s="35"/>
      <c r="AE6" s="35"/>
      <c r="AF6" s="35"/>
      <c r="AG6" s="35"/>
      <c r="AH6" s="35"/>
      <c r="AI6" s="35"/>
      <c r="AJ6" s="31"/>
      <c r="AK6" s="46"/>
      <c r="AL6" s="46"/>
      <c r="AM6" s="46"/>
      <c r="AN6" s="46"/>
      <c r="AO6" s="46"/>
      <c r="AP6" s="46"/>
      <c r="AQ6" s="149" t="s">
        <v>4</v>
      </c>
      <c r="AR6" s="149"/>
      <c r="AS6" s="46"/>
      <c r="AT6" s="46"/>
      <c r="AU6" s="46"/>
      <c r="AV6" s="46"/>
      <c r="AW6" s="46"/>
      <c r="AX6" s="46"/>
      <c r="AY6" s="46"/>
      <c r="AZ6" s="46"/>
    </row>
    <row r="7" spans="1:52" x14ac:dyDescent="0.25">
      <c r="A7" s="3"/>
      <c r="B7" s="31"/>
      <c r="C7" s="21"/>
      <c r="D7" s="24"/>
      <c r="E7" s="24"/>
      <c r="F7" s="24"/>
      <c r="G7" s="24"/>
      <c r="H7" s="24"/>
      <c r="I7" s="147" t="s">
        <v>5</v>
      </c>
      <c r="J7" s="147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50" t="s">
        <v>5</v>
      </c>
      <c r="AA7" s="150"/>
      <c r="AB7" s="35"/>
      <c r="AC7" s="35"/>
      <c r="AD7" s="35"/>
      <c r="AE7" s="35"/>
      <c r="AF7" s="35"/>
      <c r="AG7" s="35"/>
      <c r="AH7" s="35"/>
      <c r="AI7" s="35"/>
      <c r="AJ7" s="31"/>
      <c r="AK7" s="46"/>
      <c r="AL7" s="46"/>
      <c r="AM7" s="46"/>
      <c r="AN7" s="46"/>
      <c r="AO7" s="46"/>
      <c r="AP7" s="46"/>
      <c r="AQ7" s="149" t="s">
        <v>5</v>
      </c>
      <c r="AR7" s="149"/>
      <c r="AS7" s="46"/>
      <c r="AT7" s="46"/>
      <c r="AU7" s="46"/>
      <c r="AV7" s="46"/>
      <c r="AW7" s="46"/>
      <c r="AX7" s="46"/>
      <c r="AY7" s="46"/>
      <c r="AZ7" s="46"/>
    </row>
    <row r="8" spans="1:52" x14ac:dyDescent="0.25">
      <c r="A8" s="3"/>
      <c r="B8" s="31"/>
      <c r="C8" s="21"/>
      <c r="D8" s="24"/>
      <c r="E8" s="24"/>
      <c r="F8" s="24"/>
      <c r="G8" s="24"/>
      <c r="H8" s="24"/>
      <c r="I8" s="147" t="s">
        <v>6</v>
      </c>
      <c r="J8" s="147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50" t="s">
        <v>6</v>
      </c>
      <c r="AA8" s="150"/>
      <c r="AB8" s="35"/>
      <c r="AC8" s="35"/>
      <c r="AD8" s="35"/>
      <c r="AE8" s="35"/>
      <c r="AF8" s="35"/>
      <c r="AG8" s="35"/>
      <c r="AH8" s="35"/>
      <c r="AI8" s="35"/>
      <c r="AJ8" s="31"/>
      <c r="AK8" s="46"/>
      <c r="AL8" s="46"/>
      <c r="AM8" s="46"/>
      <c r="AN8" s="46"/>
      <c r="AO8" s="46"/>
      <c r="AP8" s="46"/>
      <c r="AQ8" s="149" t="s">
        <v>6</v>
      </c>
      <c r="AR8" s="149"/>
      <c r="AS8" s="46"/>
      <c r="AT8" s="46"/>
      <c r="AU8" s="46"/>
      <c r="AV8" s="46"/>
      <c r="AW8" s="46"/>
      <c r="AX8" s="46"/>
      <c r="AY8" s="46"/>
      <c r="AZ8" s="46"/>
    </row>
    <row r="9" spans="1:52" x14ac:dyDescent="0.25">
      <c r="A9" s="3"/>
      <c r="B9" s="31"/>
      <c r="C9" s="21"/>
      <c r="D9" s="24"/>
      <c r="E9" s="24"/>
      <c r="F9" s="24"/>
      <c r="G9" s="24"/>
      <c r="H9" s="24"/>
      <c r="I9" s="147" t="s">
        <v>7</v>
      </c>
      <c r="J9" s="147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50" t="s">
        <v>7</v>
      </c>
      <c r="AA9" s="150"/>
      <c r="AB9" s="35"/>
      <c r="AC9" s="35"/>
      <c r="AD9" s="35"/>
      <c r="AE9" s="35"/>
      <c r="AF9" s="35"/>
      <c r="AG9" s="35"/>
      <c r="AH9" s="35"/>
      <c r="AI9" s="35"/>
      <c r="AJ9" s="31"/>
      <c r="AK9" s="46"/>
      <c r="AL9" s="46"/>
      <c r="AM9" s="46"/>
      <c r="AN9" s="46"/>
      <c r="AO9" s="46"/>
      <c r="AP9" s="46"/>
      <c r="AQ9" s="149" t="s">
        <v>7</v>
      </c>
      <c r="AR9" s="149"/>
      <c r="AS9" s="46"/>
      <c r="AT9" s="46"/>
      <c r="AU9" s="46"/>
      <c r="AV9" s="46"/>
      <c r="AW9" s="46"/>
      <c r="AX9" s="46"/>
      <c r="AY9" s="46"/>
      <c r="AZ9" s="46"/>
    </row>
    <row r="10" spans="1:52" x14ac:dyDescent="0.25">
      <c r="A10" s="3"/>
      <c r="B10" s="31"/>
      <c r="C10" s="21"/>
      <c r="D10" s="24"/>
      <c r="E10" s="24"/>
      <c r="F10" s="24"/>
      <c r="G10" s="24"/>
      <c r="H10" s="24"/>
      <c r="I10" s="147" t="s">
        <v>8</v>
      </c>
      <c r="J10" s="147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50" t="s">
        <v>8</v>
      </c>
      <c r="AA10" s="150"/>
      <c r="AB10" s="35"/>
      <c r="AC10" s="35"/>
      <c r="AD10" s="35"/>
      <c r="AE10" s="35"/>
      <c r="AF10" s="35"/>
      <c r="AG10" s="35"/>
      <c r="AH10" s="35"/>
      <c r="AI10" s="35"/>
      <c r="AJ10" s="31"/>
      <c r="AK10" s="46"/>
      <c r="AL10" s="46"/>
      <c r="AM10" s="46"/>
      <c r="AN10" s="46"/>
      <c r="AO10" s="46"/>
      <c r="AP10" s="46"/>
      <c r="AQ10" s="149" t="s">
        <v>8</v>
      </c>
      <c r="AR10" s="149"/>
      <c r="AS10" s="46"/>
      <c r="AT10" s="46"/>
      <c r="AU10" s="46"/>
      <c r="AV10" s="46"/>
      <c r="AW10" s="46"/>
      <c r="AX10" s="46"/>
      <c r="AY10" s="46"/>
      <c r="AZ10" s="46"/>
    </row>
    <row r="11" spans="1:52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1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151">
        <v>2</v>
      </c>
      <c r="H12" s="152"/>
      <c r="I12" s="152"/>
      <c r="J12" s="153"/>
      <c r="K12" s="151">
        <v>3</v>
      </c>
      <c r="L12" s="152"/>
      <c r="M12" s="152"/>
      <c r="N12" s="153"/>
      <c r="O12" s="151">
        <v>4</v>
      </c>
      <c r="P12" s="152"/>
      <c r="Q12" s="152"/>
      <c r="R12" s="152"/>
      <c r="S12" s="34" t="s">
        <v>86</v>
      </c>
      <c r="T12" s="154">
        <v>1</v>
      </c>
      <c r="U12" s="154"/>
      <c r="V12" s="154"/>
      <c r="W12" s="155"/>
      <c r="X12" s="177">
        <v>2</v>
      </c>
      <c r="Y12" s="154"/>
      <c r="Z12" s="154"/>
      <c r="AA12" s="155"/>
      <c r="AB12" s="177">
        <v>3</v>
      </c>
      <c r="AC12" s="154"/>
      <c r="AD12" s="154"/>
      <c r="AE12" s="155"/>
      <c r="AF12" s="177">
        <v>4</v>
      </c>
      <c r="AG12" s="154"/>
      <c r="AH12" s="154"/>
      <c r="AI12" s="155"/>
      <c r="AJ12" s="34" t="s">
        <v>86</v>
      </c>
      <c r="AK12" s="157">
        <v>1</v>
      </c>
      <c r="AL12" s="157"/>
      <c r="AM12" s="157"/>
      <c r="AN12" s="158"/>
      <c r="AO12" s="156">
        <v>2</v>
      </c>
      <c r="AP12" s="157"/>
      <c r="AQ12" s="157"/>
      <c r="AR12" s="158"/>
      <c r="AS12" s="156">
        <v>3</v>
      </c>
      <c r="AT12" s="157"/>
      <c r="AU12" s="157"/>
      <c r="AV12" s="158"/>
      <c r="AW12" s="156">
        <v>4</v>
      </c>
      <c r="AX12" s="157"/>
      <c r="AY12" s="157"/>
      <c r="AZ12" s="158"/>
    </row>
    <row r="13" spans="1:52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  <c r="AJ13" s="7" t="s">
        <v>80</v>
      </c>
      <c r="AK13" s="47" t="s">
        <v>82</v>
      </c>
      <c r="AL13" s="48" t="s">
        <v>83</v>
      </c>
      <c r="AM13" s="48" t="s">
        <v>84</v>
      </c>
      <c r="AN13" s="48" t="s">
        <v>85</v>
      </c>
      <c r="AO13" s="47" t="s">
        <v>82</v>
      </c>
      <c r="AP13" s="48" t="s">
        <v>83</v>
      </c>
      <c r="AQ13" s="48" t="s">
        <v>84</v>
      </c>
      <c r="AR13" s="49" t="s">
        <v>85</v>
      </c>
      <c r="AS13" s="47" t="s">
        <v>82</v>
      </c>
      <c r="AT13" s="48" t="s">
        <v>83</v>
      </c>
      <c r="AU13" s="48" t="s">
        <v>84</v>
      </c>
      <c r="AV13" s="49" t="s">
        <v>85</v>
      </c>
      <c r="AW13" s="47" t="s">
        <v>82</v>
      </c>
      <c r="AX13" s="48" t="s">
        <v>83</v>
      </c>
      <c r="AY13" s="48" t="s">
        <v>84</v>
      </c>
      <c r="AZ13" s="49" t="s">
        <v>85</v>
      </c>
    </row>
    <row r="14" spans="1:52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  <c r="AJ14" s="5">
        <v>9</v>
      </c>
      <c r="AK14" s="50">
        <v>0</v>
      </c>
      <c r="AL14" s="51">
        <f>AK14/AJ14</f>
        <v>0</v>
      </c>
      <c r="AM14" s="52">
        <v>0</v>
      </c>
      <c r="AN14" s="53">
        <v>0</v>
      </c>
      <c r="AO14" s="50">
        <v>0</v>
      </c>
      <c r="AP14" s="51">
        <f>AO14/AJ14</f>
        <v>0</v>
      </c>
      <c r="AQ14" s="52">
        <v>0</v>
      </c>
      <c r="AR14" s="53">
        <v>0</v>
      </c>
      <c r="AS14" s="50">
        <v>0</v>
      </c>
      <c r="AT14" s="51">
        <f>AS14/AJ14</f>
        <v>0</v>
      </c>
      <c r="AU14" s="52">
        <v>0</v>
      </c>
      <c r="AV14" s="53">
        <v>0</v>
      </c>
      <c r="AW14" s="50">
        <v>0</v>
      </c>
      <c r="AX14" s="51">
        <f>AW14/AJ14</f>
        <v>0</v>
      </c>
      <c r="AY14" s="52">
        <v>0</v>
      </c>
      <c r="AZ14" s="53">
        <v>0</v>
      </c>
    </row>
    <row r="15" spans="1:52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78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  <c r="AJ15" s="5">
        <v>1160</v>
      </c>
      <c r="AK15" s="50">
        <v>0</v>
      </c>
      <c r="AL15" s="52">
        <f t="shared" ref="AL15:AL78" si="4">AK15/AJ15</f>
        <v>0</v>
      </c>
      <c r="AM15" s="52">
        <v>0</v>
      </c>
      <c r="AN15" s="53">
        <v>0</v>
      </c>
      <c r="AO15" s="50">
        <v>0</v>
      </c>
      <c r="AP15" s="52">
        <f>AO15/AJ15</f>
        <v>0</v>
      </c>
      <c r="AQ15" s="52">
        <v>0</v>
      </c>
      <c r="AR15" s="53">
        <v>0</v>
      </c>
      <c r="AS15" s="50">
        <v>0</v>
      </c>
      <c r="AT15" s="52">
        <f>AS14/AJ14</f>
        <v>0</v>
      </c>
      <c r="AU15" s="52">
        <v>0</v>
      </c>
      <c r="AV15" s="53">
        <v>0</v>
      </c>
      <c r="AW15" s="50">
        <v>0</v>
      </c>
      <c r="AX15" s="52">
        <f t="shared" ref="AX15:AX78" si="5">AW15/AJ15</f>
        <v>0</v>
      </c>
      <c r="AY15" s="52">
        <v>0</v>
      </c>
      <c r="AZ15" s="53">
        <v>0</v>
      </c>
    </row>
    <row r="16" spans="1:52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6">G16/B16</f>
        <v>0</v>
      </c>
      <c r="I16" s="23">
        <v>0</v>
      </c>
      <c r="J16" s="24">
        <v>0</v>
      </c>
      <c r="K16" s="21">
        <v>0</v>
      </c>
      <c r="L16" s="23">
        <f t="shared" ref="L16:L79" si="7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8">X16/S16</f>
        <v>0</v>
      </c>
      <c r="Z16" s="13">
        <v>0</v>
      </c>
      <c r="AA16" s="14">
        <v>0</v>
      </c>
      <c r="AB16" s="11">
        <v>0</v>
      </c>
      <c r="AC16" s="13">
        <f t="shared" ref="AC16:AC79" si="9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  <c r="AJ16" s="5">
        <v>1554</v>
      </c>
      <c r="AK16" s="50">
        <v>0</v>
      </c>
      <c r="AL16" s="52">
        <f t="shared" si="4"/>
        <v>0</v>
      </c>
      <c r="AM16" s="52">
        <v>0</v>
      </c>
      <c r="AN16" s="53">
        <v>0</v>
      </c>
      <c r="AO16" s="50">
        <v>0</v>
      </c>
      <c r="AP16" s="52">
        <f t="shared" ref="AP16:AP79" si="10">AO16/AJ16</f>
        <v>0</v>
      </c>
      <c r="AQ16" s="52">
        <v>0</v>
      </c>
      <c r="AR16" s="53">
        <v>0</v>
      </c>
      <c r="AS16" s="50">
        <v>0</v>
      </c>
      <c r="AT16" s="52">
        <f t="shared" ref="AT16:AT79" si="11">AS16/AJ16</f>
        <v>0</v>
      </c>
      <c r="AU16" s="52">
        <v>0</v>
      </c>
      <c r="AV16" s="53">
        <v>0</v>
      </c>
      <c r="AW16" s="50">
        <v>0</v>
      </c>
      <c r="AX16" s="52">
        <f t="shared" si="5"/>
        <v>0</v>
      </c>
      <c r="AY16" s="52">
        <v>0</v>
      </c>
      <c r="AZ16" s="53">
        <v>0</v>
      </c>
    </row>
    <row r="17" spans="1:52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6"/>
        <v>0</v>
      </c>
      <c r="I17" s="23">
        <v>0</v>
      </c>
      <c r="J17" s="24">
        <v>0</v>
      </c>
      <c r="K17" s="21">
        <v>0</v>
      </c>
      <c r="L17" s="23">
        <f t="shared" si="7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8"/>
        <v>0</v>
      </c>
      <c r="Z17" s="13">
        <v>0</v>
      </c>
      <c r="AA17" s="14">
        <v>0</v>
      </c>
      <c r="AB17" s="11">
        <v>0</v>
      </c>
      <c r="AC17" s="13">
        <f t="shared" si="9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  <c r="AJ17" s="5">
        <v>28</v>
      </c>
      <c r="AK17" s="50">
        <v>0</v>
      </c>
      <c r="AL17" s="52">
        <f t="shared" si="4"/>
        <v>0</v>
      </c>
      <c r="AM17" s="52">
        <v>0</v>
      </c>
      <c r="AN17" s="53">
        <v>0</v>
      </c>
      <c r="AO17" s="50">
        <v>0</v>
      </c>
      <c r="AP17" s="52">
        <f t="shared" si="10"/>
        <v>0</v>
      </c>
      <c r="AQ17" s="52">
        <v>0</v>
      </c>
      <c r="AR17" s="53">
        <v>0</v>
      </c>
      <c r="AS17" s="50">
        <v>0</v>
      </c>
      <c r="AT17" s="52">
        <f t="shared" si="11"/>
        <v>0</v>
      </c>
      <c r="AU17" s="52">
        <v>0</v>
      </c>
      <c r="AV17" s="53">
        <v>0</v>
      </c>
      <c r="AW17" s="50">
        <v>0</v>
      </c>
      <c r="AX17" s="52">
        <f t="shared" si="5"/>
        <v>0</v>
      </c>
      <c r="AY17" s="52">
        <v>0</v>
      </c>
      <c r="AZ17" s="53">
        <v>0</v>
      </c>
    </row>
    <row r="18" spans="1:52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6"/>
        <v>0</v>
      </c>
      <c r="I18" s="23">
        <v>0</v>
      </c>
      <c r="J18" s="24">
        <v>0</v>
      </c>
      <c r="K18" s="21">
        <v>0</v>
      </c>
      <c r="L18" s="23">
        <f t="shared" si="7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8"/>
        <v>0</v>
      </c>
      <c r="Z18" s="13">
        <v>0</v>
      </c>
      <c r="AA18" s="14">
        <v>0</v>
      </c>
      <c r="AB18" s="11">
        <v>0</v>
      </c>
      <c r="AC18" s="13">
        <f t="shared" si="9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  <c r="AJ18" s="5">
        <v>553</v>
      </c>
      <c r="AK18" s="50">
        <v>0</v>
      </c>
      <c r="AL18" s="52">
        <f t="shared" si="4"/>
        <v>0</v>
      </c>
      <c r="AM18" s="52">
        <v>0</v>
      </c>
      <c r="AN18" s="53">
        <v>0</v>
      </c>
      <c r="AO18" s="50">
        <v>0</v>
      </c>
      <c r="AP18" s="52">
        <f t="shared" si="10"/>
        <v>0</v>
      </c>
      <c r="AQ18" s="52">
        <v>0</v>
      </c>
      <c r="AR18" s="53">
        <v>0</v>
      </c>
      <c r="AS18" s="50">
        <v>0</v>
      </c>
      <c r="AT18" s="52">
        <f t="shared" si="11"/>
        <v>0</v>
      </c>
      <c r="AU18" s="52">
        <v>0</v>
      </c>
      <c r="AV18" s="53">
        <v>0</v>
      </c>
      <c r="AW18" s="50">
        <v>0</v>
      </c>
      <c r="AX18" s="52">
        <f t="shared" si="5"/>
        <v>0</v>
      </c>
      <c r="AY18" s="52">
        <v>0</v>
      </c>
      <c r="AZ18" s="53">
        <v>0</v>
      </c>
    </row>
    <row r="19" spans="1:52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6"/>
        <v>0</v>
      </c>
      <c r="I19" s="23">
        <v>0</v>
      </c>
      <c r="J19" s="24">
        <v>0</v>
      </c>
      <c r="K19" s="21">
        <v>0</v>
      </c>
      <c r="L19" s="23">
        <f t="shared" si="7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8"/>
        <v>0</v>
      </c>
      <c r="Z19" s="13">
        <v>0</v>
      </c>
      <c r="AA19" s="14">
        <v>0</v>
      </c>
      <c r="AB19" s="11">
        <v>0</v>
      </c>
      <c r="AC19" s="13">
        <f t="shared" si="9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  <c r="AJ19" s="5">
        <v>431</v>
      </c>
      <c r="AK19" s="50">
        <v>0</v>
      </c>
      <c r="AL19" s="52">
        <f t="shared" si="4"/>
        <v>0</v>
      </c>
      <c r="AM19" s="52">
        <v>0</v>
      </c>
      <c r="AN19" s="53">
        <v>0</v>
      </c>
      <c r="AO19" s="50">
        <v>0</v>
      </c>
      <c r="AP19" s="52">
        <f t="shared" si="10"/>
        <v>0</v>
      </c>
      <c r="AQ19" s="52">
        <v>0</v>
      </c>
      <c r="AR19" s="53">
        <v>0</v>
      </c>
      <c r="AS19" s="50">
        <v>0</v>
      </c>
      <c r="AT19" s="52">
        <f t="shared" si="11"/>
        <v>0</v>
      </c>
      <c r="AU19" s="52">
        <v>0</v>
      </c>
      <c r="AV19" s="53">
        <v>0</v>
      </c>
      <c r="AW19" s="50">
        <v>0</v>
      </c>
      <c r="AX19" s="52">
        <f t="shared" si="5"/>
        <v>0</v>
      </c>
      <c r="AY19" s="52">
        <v>0</v>
      </c>
      <c r="AZ19" s="53">
        <v>0</v>
      </c>
    </row>
    <row r="20" spans="1:52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6"/>
        <v>0</v>
      </c>
      <c r="I20" s="23">
        <v>0</v>
      </c>
      <c r="J20" s="24">
        <v>0</v>
      </c>
      <c r="K20" s="21">
        <v>0</v>
      </c>
      <c r="L20" s="23">
        <f t="shared" si="7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8"/>
        <v>0</v>
      </c>
      <c r="Z20" s="13">
        <v>0</v>
      </c>
      <c r="AA20" s="14">
        <v>0</v>
      </c>
      <c r="AB20" s="11">
        <v>0</v>
      </c>
      <c r="AC20" s="13">
        <f t="shared" si="9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  <c r="AJ20" s="5">
        <v>97768</v>
      </c>
      <c r="AK20" s="50">
        <v>0</v>
      </c>
      <c r="AL20" s="52">
        <f t="shared" si="4"/>
        <v>0</v>
      </c>
      <c r="AM20" s="52">
        <v>0</v>
      </c>
      <c r="AN20" s="53">
        <v>0</v>
      </c>
      <c r="AO20" s="50">
        <v>0</v>
      </c>
      <c r="AP20" s="52">
        <f t="shared" si="10"/>
        <v>0</v>
      </c>
      <c r="AQ20" s="52">
        <v>0</v>
      </c>
      <c r="AR20" s="53">
        <v>0</v>
      </c>
      <c r="AS20" s="50">
        <v>0</v>
      </c>
      <c r="AT20" s="52">
        <f t="shared" si="11"/>
        <v>0</v>
      </c>
      <c r="AU20" s="52">
        <v>0</v>
      </c>
      <c r="AV20" s="53">
        <v>0</v>
      </c>
      <c r="AW20" s="50">
        <v>0</v>
      </c>
      <c r="AX20" s="52">
        <f t="shared" si="5"/>
        <v>0</v>
      </c>
      <c r="AY20" s="52">
        <v>0</v>
      </c>
      <c r="AZ20" s="53">
        <v>0</v>
      </c>
    </row>
    <row r="21" spans="1:52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6"/>
        <v>0</v>
      </c>
      <c r="I21" s="23">
        <v>0</v>
      </c>
      <c r="J21" s="24">
        <v>0</v>
      </c>
      <c r="K21" s="21">
        <v>0</v>
      </c>
      <c r="L21" s="23">
        <f t="shared" si="7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8"/>
        <v>0</v>
      </c>
      <c r="Z21" s="13">
        <v>0</v>
      </c>
      <c r="AA21" s="14">
        <v>0</v>
      </c>
      <c r="AB21" s="11">
        <v>0</v>
      </c>
      <c r="AC21" s="13">
        <f t="shared" si="9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  <c r="AJ21" s="5">
        <v>28</v>
      </c>
      <c r="AK21" s="50">
        <v>0</v>
      </c>
      <c r="AL21" s="52">
        <f t="shared" si="4"/>
        <v>0</v>
      </c>
      <c r="AM21" s="52">
        <v>0</v>
      </c>
      <c r="AN21" s="53">
        <v>0</v>
      </c>
      <c r="AO21" s="50">
        <v>0</v>
      </c>
      <c r="AP21" s="52">
        <f t="shared" si="10"/>
        <v>0</v>
      </c>
      <c r="AQ21" s="52">
        <v>0</v>
      </c>
      <c r="AR21" s="53">
        <v>0</v>
      </c>
      <c r="AS21" s="50">
        <v>0</v>
      </c>
      <c r="AT21" s="52">
        <f t="shared" si="11"/>
        <v>0</v>
      </c>
      <c r="AU21" s="52">
        <v>0</v>
      </c>
      <c r="AV21" s="53">
        <v>0</v>
      </c>
      <c r="AW21" s="50">
        <v>0</v>
      </c>
      <c r="AX21" s="52">
        <f t="shared" si="5"/>
        <v>0</v>
      </c>
      <c r="AY21" s="52">
        <v>0</v>
      </c>
      <c r="AZ21" s="53">
        <v>0</v>
      </c>
    </row>
    <row r="22" spans="1:52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6"/>
        <v>0</v>
      </c>
      <c r="I22" s="23">
        <v>0</v>
      </c>
      <c r="J22" s="24">
        <v>0</v>
      </c>
      <c r="K22" s="21">
        <v>0</v>
      </c>
      <c r="L22" s="23">
        <f t="shared" si="7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8"/>
        <v>0</v>
      </c>
      <c r="Z22" s="13">
        <v>0</v>
      </c>
      <c r="AA22" s="14">
        <v>0</v>
      </c>
      <c r="AB22" s="11">
        <v>0</v>
      </c>
      <c r="AC22" s="13">
        <f t="shared" si="9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  <c r="AJ22" s="5">
        <v>1554</v>
      </c>
      <c r="AK22" s="50">
        <v>0</v>
      </c>
      <c r="AL22" s="52">
        <f t="shared" si="4"/>
        <v>0</v>
      </c>
      <c r="AM22" s="52">
        <v>0</v>
      </c>
      <c r="AN22" s="53">
        <v>0</v>
      </c>
      <c r="AO22" s="50">
        <v>0</v>
      </c>
      <c r="AP22" s="52">
        <f t="shared" si="10"/>
        <v>0</v>
      </c>
      <c r="AQ22" s="52">
        <v>0</v>
      </c>
      <c r="AR22" s="53">
        <v>0</v>
      </c>
      <c r="AS22" s="50">
        <v>0</v>
      </c>
      <c r="AT22" s="52">
        <f t="shared" si="11"/>
        <v>0</v>
      </c>
      <c r="AU22" s="52">
        <v>0</v>
      </c>
      <c r="AV22" s="53">
        <v>0</v>
      </c>
      <c r="AW22" s="50">
        <v>0</v>
      </c>
      <c r="AX22" s="52">
        <f t="shared" si="5"/>
        <v>0</v>
      </c>
      <c r="AY22" s="52">
        <v>0</v>
      </c>
      <c r="AZ22" s="53">
        <v>0</v>
      </c>
    </row>
    <row r="23" spans="1:52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6"/>
        <v>0</v>
      </c>
      <c r="I23" s="23">
        <v>0</v>
      </c>
      <c r="J23" s="24">
        <v>0</v>
      </c>
      <c r="K23" s="21">
        <v>0</v>
      </c>
      <c r="L23" s="23">
        <f t="shared" si="7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8"/>
        <v>0</v>
      </c>
      <c r="Z23" s="13">
        <v>0</v>
      </c>
      <c r="AA23" s="14">
        <v>0</v>
      </c>
      <c r="AB23" s="11">
        <v>0</v>
      </c>
      <c r="AC23" s="13">
        <f t="shared" si="9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  <c r="AJ23" s="5">
        <v>123</v>
      </c>
      <c r="AK23" s="50">
        <v>0</v>
      </c>
      <c r="AL23" s="52">
        <f t="shared" si="4"/>
        <v>0</v>
      </c>
      <c r="AM23" s="52">
        <v>0</v>
      </c>
      <c r="AN23" s="53">
        <v>0</v>
      </c>
      <c r="AO23" s="50">
        <v>0</v>
      </c>
      <c r="AP23" s="52">
        <f t="shared" si="10"/>
        <v>0</v>
      </c>
      <c r="AQ23" s="52">
        <v>0</v>
      </c>
      <c r="AR23" s="53">
        <v>0</v>
      </c>
      <c r="AS23" s="50">
        <v>0</v>
      </c>
      <c r="AT23" s="52">
        <f t="shared" si="11"/>
        <v>0</v>
      </c>
      <c r="AU23" s="52">
        <v>0</v>
      </c>
      <c r="AV23" s="53">
        <v>0</v>
      </c>
      <c r="AW23" s="50">
        <v>0</v>
      </c>
      <c r="AX23" s="52">
        <f t="shared" si="5"/>
        <v>0</v>
      </c>
      <c r="AY23" s="52">
        <v>0</v>
      </c>
      <c r="AZ23" s="53">
        <v>0</v>
      </c>
    </row>
    <row r="24" spans="1:52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6"/>
        <v>0</v>
      </c>
      <c r="I24" s="23">
        <v>0</v>
      </c>
      <c r="J24" s="24">
        <v>0</v>
      </c>
      <c r="K24" s="21">
        <v>0</v>
      </c>
      <c r="L24" s="23">
        <f t="shared" si="7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8"/>
        <v>0</v>
      </c>
      <c r="Z24" s="13">
        <v>0</v>
      </c>
      <c r="AA24" s="14">
        <v>0</v>
      </c>
      <c r="AB24" s="11">
        <v>0</v>
      </c>
      <c r="AC24" s="13">
        <f t="shared" si="9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  <c r="AJ24" s="5">
        <v>40485</v>
      </c>
      <c r="AK24" s="50">
        <v>0</v>
      </c>
      <c r="AL24" s="52">
        <f t="shared" si="4"/>
        <v>0</v>
      </c>
      <c r="AM24" s="52">
        <v>0</v>
      </c>
      <c r="AN24" s="53">
        <v>0</v>
      </c>
      <c r="AO24" s="50">
        <v>0</v>
      </c>
      <c r="AP24" s="52">
        <f t="shared" si="10"/>
        <v>0</v>
      </c>
      <c r="AQ24" s="52">
        <v>0</v>
      </c>
      <c r="AR24" s="53">
        <v>0</v>
      </c>
      <c r="AS24" s="50">
        <v>0</v>
      </c>
      <c r="AT24" s="52">
        <f t="shared" si="11"/>
        <v>0</v>
      </c>
      <c r="AU24" s="52">
        <v>0</v>
      </c>
      <c r="AV24" s="53">
        <v>0</v>
      </c>
      <c r="AW24" s="50">
        <v>0</v>
      </c>
      <c r="AX24" s="52">
        <f t="shared" si="5"/>
        <v>0</v>
      </c>
      <c r="AY24" s="52">
        <v>0</v>
      </c>
      <c r="AZ24" s="53">
        <v>0</v>
      </c>
    </row>
    <row r="25" spans="1:52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6"/>
        <v>0</v>
      </c>
      <c r="I25" s="23">
        <v>0</v>
      </c>
      <c r="J25" s="24">
        <v>0</v>
      </c>
      <c r="K25" s="21">
        <v>0</v>
      </c>
      <c r="L25" s="23">
        <f t="shared" si="7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8"/>
        <v>0</v>
      </c>
      <c r="Z25" s="13">
        <v>0</v>
      </c>
      <c r="AA25" s="14">
        <v>0</v>
      </c>
      <c r="AB25" s="11">
        <v>0</v>
      </c>
      <c r="AC25" s="13">
        <f t="shared" si="9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  <c r="AJ25" s="5">
        <v>388</v>
      </c>
      <c r="AK25" s="50">
        <v>0</v>
      </c>
      <c r="AL25" s="52">
        <f t="shared" si="4"/>
        <v>0</v>
      </c>
      <c r="AM25" s="52">
        <v>0</v>
      </c>
      <c r="AN25" s="53">
        <v>0</v>
      </c>
      <c r="AO25" s="50">
        <v>0</v>
      </c>
      <c r="AP25" s="52">
        <f t="shared" si="10"/>
        <v>0</v>
      </c>
      <c r="AQ25" s="52">
        <v>0</v>
      </c>
      <c r="AR25" s="53">
        <v>0</v>
      </c>
      <c r="AS25" s="50">
        <v>0</v>
      </c>
      <c r="AT25" s="52">
        <f t="shared" si="11"/>
        <v>0</v>
      </c>
      <c r="AU25" s="52">
        <v>0</v>
      </c>
      <c r="AV25" s="53">
        <v>0</v>
      </c>
      <c r="AW25" s="50">
        <v>0</v>
      </c>
      <c r="AX25" s="52">
        <f t="shared" si="5"/>
        <v>0</v>
      </c>
      <c r="AY25" s="52">
        <v>0</v>
      </c>
      <c r="AZ25" s="53">
        <v>0</v>
      </c>
    </row>
    <row r="26" spans="1:52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6"/>
        <v>0</v>
      </c>
      <c r="I26" s="23">
        <v>0</v>
      </c>
      <c r="J26" s="24">
        <v>0</v>
      </c>
      <c r="K26" s="21">
        <v>0</v>
      </c>
      <c r="L26" s="23">
        <f t="shared" si="7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8"/>
        <v>0</v>
      </c>
      <c r="Z26" s="13">
        <v>0</v>
      </c>
      <c r="AA26" s="14">
        <v>0</v>
      </c>
      <c r="AB26" s="11">
        <v>0</v>
      </c>
      <c r="AC26" s="13">
        <f t="shared" si="9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  <c r="AJ26" s="5">
        <v>577</v>
      </c>
      <c r="AK26" s="50">
        <v>0</v>
      </c>
      <c r="AL26" s="52">
        <f t="shared" si="4"/>
        <v>0</v>
      </c>
      <c r="AM26" s="52">
        <v>0</v>
      </c>
      <c r="AN26" s="53">
        <v>0</v>
      </c>
      <c r="AO26" s="50">
        <v>0</v>
      </c>
      <c r="AP26" s="52">
        <f t="shared" si="10"/>
        <v>0</v>
      </c>
      <c r="AQ26" s="52">
        <v>0</v>
      </c>
      <c r="AR26" s="53">
        <v>0</v>
      </c>
      <c r="AS26" s="50">
        <v>0</v>
      </c>
      <c r="AT26" s="52">
        <f t="shared" si="11"/>
        <v>0</v>
      </c>
      <c r="AU26" s="52">
        <v>0</v>
      </c>
      <c r="AV26" s="53">
        <v>0</v>
      </c>
      <c r="AW26" s="50">
        <v>0</v>
      </c>
      <c r="AX26" s="52">
        <f t="shared" si="5"/>
        <v>0</v>
      </c>
      <c r="AY26" s="52">
        <v>0</v>
      </c>
      <c r="AZ26" s="53">
        <v>0</v>
      </c>
    </row>
    <row r="27" spans="1:52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6"/>
        <v>0</v>
      </c>
      <c r="I27" s="23">
        <v>0</v>
      </c>
      <c r="J27" s="24">
        <v>0</v>
      </c>
      <c r="K27" s="21">
        <v>0</v>
      </c>
      <c r="L27" s="23">
        <f t="shared" si="7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8"/>
        <v>0</v>
      </c>
      <c r="Z27" s="13">
        <v>0</v>
      </c>
      <c r="AA27" s="14">
        <v>0</v>
      </c>
      <c r="AB27" s="11">
        <v>0</v>
      </c>
      <c r="AC27" s="13">
        <f t="shared" si="9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  <c r="AJ27" s="5">
        <v>142</v>
      </c>
      <c r="AK27" s="50">
        <v>0</v>
      </c>
      <c r="AL27" s="52">
        <f t="shared" si="4"/>
        <v>0</v>
      </c>
      <c r="AM27" s="52">
        <v>0</v>
      </c>
      <c r="AN27" s="53">
        <v>0</v>
      </c>
      <c r="AO27" s="50">
        <v>0</v>
      </c>
      <c r="AP27" s="52">
        <f t="shared" si="10"/>
        <v>0</v>
      </c>
      <c r="AQ27" s="52">
        <v>0</v>
      </c>
      <c r="AR27" s="53">
        <v>0</v>
      </c>
      <c r="AS27" s="50">
        <v>0</v>
      </c>
      <c r="AT27" s="52">
        <f t="shared" si="11"/>
        <v>0</v>
      </c>
      <c r="AU27" s="52">
        <v>0</v>
      </c>
      <c r="AV27" s="53">
        <v>0</v>
      </c>
      <c r="AW27" s="50">
        <v>0</v>
      </c>
      <c r="AX27" s="52">
        <f t="shared" si="5"/>
        <v>0</v>
      </c>
      <c r="AY27" s="52">
        <v>0</v>
      </c>
      <c r="AZ27" s="53">
        <v>0</v>
      </c>
    </row>
    <row r="28" spans="1:52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6"/>
        <v>0</v>
      </c>
      <c r="I28" s="23">
        <v>0</v>
      </c>
      <c r="J28" s="24">
        <v>0</v>
      </c>
      <c r="K28" s="21">
        <v>0</v>
      </c>
      <c r="L28" s="23">
        <f t="shared" si="7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8"/>
        <v>0</v>
      </c>
      <c r="Z28" s="13">
        <v>0</v>
      </c>
      <c r="AA28" s="14">
        <v>0</v>
      </c>
      <c r="AB28" s="11">
        <v>0</v>
      </c>
      <c r="AC28" s="13">
        <f t="shared" si="9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  <c r="AJ28" s="5">
        <v>158355</v>
      </c>
      <c r="AK28" s="50">
        <v>0</v>
      </c>
      <c r="AL28" s="52">
        <f t="shared" si="4"/>
        <v>0</v>
      </c>
      <c r="AM28" s="52">
        <v>0</v>
      </c>
      <c r="AN28" s="53">
        <v>0</v>
      </c>
      <c r="AO28" s="50">
        <v>0</v>
      </c>
      <c r="AP28" s="52">
        <f t="shared" si="10"/>
        <v>0</v>
      </c>
      <c r="AQ28" s="52">
        <v>0</v>
      </c>
      <c r="AR28" s="53">
        <v>0</v>
      </c>
      <c r="AS28" s="50">
        <v>0</v>
      </c>
      <c r="AT28" s="52">
        <f t="shared" si="11"/>
        <v>0</v>
      </c>
      <c r="AU28" s="52">
        <v>0</v>
      </c>
      <c r="AV28" s="53">
        <v>0</v>
      </c>
      <c r="AW28" s="50">
        <v>0</v>
      </c>
      <c r="AX28" s="52">
        <f t="shared" si="5"/>
        <v>0</v>
      </c>
      <c r="AY28" s="52">
        <v>0</v>
      </c>
      <c r="AZ28" s="53">
        <v>0</v>
      </c>
    </row>
    <row r="29" spans="1:52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6"/>
        <v>0</v>
      </c>
      <c r="I29" s="23">
        <v>0</v>
      </c>
      <c r="J29" s="24">
        <v>0</v>
      </c>
      <c r="K29" s="21">
        <v>0</v>
      </c>
      <c r="L29" s="23">
        <f t="shared" si="7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8"/>
        <v>0</v>
      </c>
      <c r="Z29" s="13">
        <v>0</v>
      </c>
      <c r="AA29" s="14">
        <v>0</v>
      </c>
      <c r="AB29" s="11">
        <v>0</v>
      </c>
      <c r="AC29" s="13">
        <f t="shared" si="9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  <c r="AJ29" s="5">
        <v>323</v>
      </c>
      <c r="AK29" s="50">
        <v>0</v>
      </c>
      <c r="AL29" s="52">
        <f t="shared" si="4"/>
        <v>0</v>
      </c>
      <c r="AM29" s="52">
        <v>0</v>
      </c>
      <c r="AN29" s="53">
        <v>0</v>
      </c>
      <c r="AO29" s="50">
        <v>0</v>
      </c>
      <c r="AP29" s="52">
        <f t="shared" si="10"/>
        <v>0</v>
      </c>
      <c r="AQ29" s="52">
        <v>0</v>
      </c>
      <c r="AR29" s="53">
        <v>0</v>
      </c>
      <c r="AS29" s="50">
        <v>0</v>
      </c>
      <c r="AT29" s="52">
        <f t="shared" si="11"/>
        <v>0</v>
      </c>
      <c r="AU29" s="52">
        <v>0</v>
      </c>
      <c r="AV29" s="53">
        <v>0</v>
      </c>
      <c r="AW29" s="50">
        <v>0</v>
      </c>
      <c r="AX29" s="52">
        <f t="shared" si="5"/>
        <v>0</v>
      </c>
      <c r="AY29" s="52">
        <v>0</v>
      </c>
      <c r="AZ29" s="53">
        <v>0</v>
      </c>
    </row>
    <row r="30" spans="1:52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6"/>
        <v>0</v>
      </c>
      <c r="I30" s="23">
        <v>0</v>
      </c>
      <c r="J30" s="24">
        <v>0</v>
      </c>
      <c r="K30" s="21">
        <v>0</v>
      </c>
      <c r="L30" s="23">
        <f t="shared" si="7"/>
        <v>0</v>
      </c>
      <c r="M30" s="23">
        <v>0</v>
      </c>
      <c r="N30" s="24">
        <v>0</v>
      </c>
      <c r="O30" s="21">
        <v>0</v>
      </c>
      <c r="P30" s="23">
        <f t="shared" si="1"/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8"/>
        <v>0</v>
      </c>
      <c r="Z30" s="13">
        <v>0</v>
      </c>
      <c r="AA30" s="14">
        <v>0</v>
      </c>
      <c r="AB30" s="11">
        <v>0</v>
      </c>
      <c r="AC30" s="13">
        <f t="shared" si="9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  <c r="AJ30" s="5">
        <v>5</v>
      </c>
      <c r="AK30" s="50">
        <v>0</v>
      </c>
      <c r="AL30" s="52">
        <f t="shared" si="4"/>
        <v>0</v>
      </c>
      <c r="AM30" s="52">
        <v>0</v>
      </c>
      <c r="AN30" s="53">
        <v>0</v>
      </c>
      <c r="AO30" s="50">
        <v>0</v>
      </c>
      <c r="AP30" s="52">
        <f t="shared" si="10"/>
        <v>0</v>
      </c>
      <c r="AQ30" s="52">
        <v>0</v>
      </c>
      <c r="AR30" s="53">
        <v>0</v>
      </c>
      <c r="AS30" s="50">
        <v>0</v>
      </c>
      <c r="AT30" s="52">
        <f t="shared" si="11"/>
        <v>0</v>
      </c>
      <c r="AU30" s="52">
        <v>0</v>
      </c>
      <c r="AV30" s="53">
        <v>0</v>
      </c>
      <c r="AW30" s="50">
        <v>0</v>
      </c>
      <c r="AX30" s="52">
        <f t="shared" si="5"/>
        <v>0</v>
      </c>
      <c r="AY30" s="52">
        <v>0</v>
      </c>
      <c r="AZ30" s="53">
        <v>0</v>
      </c>
    </row>
    <row r="31" spans="1:52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6"/>
        <v>0</v>
      </c>
      <c r="I31" s="23">
        <v>0</v>
      </c>
      <c r="J31" s="24">
        <v>0</v>
      </c>
      <c r="K31" s="21">
        <v>0</v>
      </c>
      <c r="L31" s="23">
        <f t="shared" si="7"/>
        <v>0</v>
      </c>
      <c r="M31" s="23">
        <v>0</v>
      </c>
      <c r="N31" s="24">
        <v>0</v>
      </c>
      <c r="O31" s="21">
        <v>0</v>
      </c>
      <c r="P31" s="23">
        <f t="shared" si="1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8"/>
        <v>0</v>
      </c>
      <c r="Z31" s="13">
        <v>0</v>
      </c>
      <c r="AA31" s="14">
        <v>0</v>
      </c>
      <c r="AB31" s="11">
        <v>0</v>
      </c>
      <c r="AC31" s="13">
        <f t="shared" si="9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  <c r="AJ31" s="5">
        <v>13</v>
      </c>
      <c r="AK31" s="50">
        <v>0</v>
      </c>
      <c r="AL31" s="52">
        <f t="shared" si="4"/>
        <v>0</v>
      </c>
      <c r="AM31" s="52">
        <v>0</v>
      </c>
      <c r="AN31" s="53">
        <v>0</v>
      </c>
      <c r="AO31" s="50">
        <v>0</v>
      </c>
      <c r="AP31" s="52">
        <f t="shared" si="10"/>
        <v>0</v>
      </c>
      <c r="AQ31" s="52">
        <v>0</v>
      </c>
      <c r="AR31" s="53">
        <v>0</v>
      </c>
      <c r="AS31" s="50">
        <v>0</v>
      </c>
      <c r="AT31" s="52">
        <f t="shared" si="11"/>
        <v>0</v>
      </c>
      <c r="AU31" s="52">
        <v>0</v>
      </c>
      <c r="AV31" s="53">
        <v>0</v>
      </c>
      <c r="AW31" s="50">
        <v>0</v>
      </c>
      <c r="AX31" s="52">
        <f t="shared" si="5"/>
        <v>0</v>
      </c>
      <c r="AY31" s="52">
        <v>0</v>
      </c>
      <c r="AZ31" s="53">
        <v>0</v>
      </c>
    </row>
    <row r="32" spans="1:52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6"/>
        <v>0</v>
      </c>
      <c r="I32" s="23">
        <v>0</v>
      </c>
      <c r="J32" s="24">
        <v>0</v>
      </c>
      <c r="K32" s="21">
        <v>0</v>
      </c>
      <c r="L32" s="23">
        <f t="shared" si="7"/>
        <v>0</v>
      </c>
      <c r="M32" s="23">
        <v>0</v>
      </c>
      <c r="N32" s="24">
        <v>0</v>
      </c>
      <c r="O32" s="21">
        <v>0</v>
      </c>
      <c r="P32" s="23">
        <f t="shared" si="1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8"/>
        <v>0</v>
      </c>
      <c r="Z32" s="13">
        <v>0</v>
      </c>
      <c r="AA32" s="14">
        <v>0</v>
      </c>
      <c r="AB32" s="11">
        <v>0</v>
      </c>
      <c r="AC32" s="13">
        <f t="shared" si="9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  <c r="AJ32" s="5">
        <v>158</v>
      </c>
      <c r="AK32" s="50">
        <v>0</v>
      </c>
      <c r="AL32" s="52">
        <f t="shared" si="4"/>
        <v>0</v>
      </c>
      <c r="AM32" s="52">
        <v>0</v>
      </c>
      <c r="AN32" s="53">
        <v>0</v>
      </c>
      <c r="AO32" s="50">
        <v>0</v>
      </c>
      <c r="AP32" s="52">
        <f t="shared" si="10"/>
        <v>0</v>
      </c>
      <c r="AQ32" s="52">
        <v>0</v>
      </c>
      <c r="AR32" s="53">
        <v>0</v>
      </c>
      <c r="AS32" s="50">
        <v>0</v>
      </c>
      <c r="AT32" s="52">
        <f t="shared" si="11"/>
        <v>0</v>
      </c>
      <c r="AU32" s="52">
        <v>0</v>
      </c>
      <c r="AV32" s="53">
        <v>0</v>
      </c>
      <c r="AW32" s="50">
        <v>0</v>
      </c>
      <c r="AX32" s="52">
        <f t="shared" si="5"/>
        <v>0</v>
      </c>
      <c r="AY32" s="52">
        <v>0</v>
      </c>
      <c r="AZ32" s="53">
        <v>0</v>
      </c>
    </row>
    <row r="33" spans="1:52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6"/>
        <v>0</v>
      </c>
      <c r="I33" s="23">
        <v>0</v>
      </c>
      <c r="J33" s="24">
        <v>0</v>
      </c>
      <c r="K33" s="21">
        <v>0</v>
      </c>
      <c r="L33" s="23">
        <f t="shared" si="7"/>
        <v>0</v>
      </c>
      <c r="M33" s="23">
        <v>0</v>
      </c>
      <c r="N33" s="24">
        <v>0</v>
      </c>
      <c r="O33" s="21">
        <v>0</v>
      </c>
      <c r="P33" s="23">
        <f t="shared" si="1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8"/>
        <v>0</v>
      </c>
      <c r="Z33" s="13">
        <v>0</v>
      </c>
      <c r="AA33" s="14">
        <v>0</v>
      </c>
      <c r="AB33" s="11">
        <v>0</v>
      </c>
      <c r="AC33" s="13">
        <f t="shared" si="9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  <c r="AJ33" s="5">
        <v>247</v>
      </c>
      <c r="AK33" s="50">
        <v>0</v>
      </c>
      <c r="AL33" s="52">
        <f t="shared" si="4"/>
        <v>0</v>
      </c>
      <c r="AM33" s="52">
        <v>0</v>
      </c>
      <c r="AN33" s="53">
        <v>0</v>
      </c>
      <c r="AO33" s="50">
        <v>0</v>
      </c>
      <c r="AP33" s="52">
        <f t="shared" si="10"/>
        <v>0</v>
      </c>
      <c r="AQ33" s="52">
        <v>0</v>
      </c>
      <c r="AR33" s="53">
        <v>0</v>
      </c>
      <c r="AS33" s="50">
        <v>0</v>
      </c>
      <c r="AT33" s="52">
        <f t="shared" si="11"/>
        <v>0</v>
      </c>
      <c r="AU33" s="52">
        <v>0</v>
      </c>
      <c r="AV33" s="53">
        <v>0</v>
      </c>
      <c r="AW33" s="50">
        <v>0</v>
      </c>
      <c r="AX33" s="52">
        <f t="shared" si="5"/>
        <v>0</v>
      </c>
      <c r="AY33" s="52">
        <v>0</v>
      </c>
      <c r="AZ33" s="53">
        <v>0</v>
      </c>
    </row>
    <row r="34" spans="1:52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6"/>
        <v>0</v>
      </c>
      <c r="I34" s="23">
        <v>0</v>
      </c>
      <c r="J34" s="24">
        <v>0</v>
      </c>
      <c r="K34" s="21">
        <v>0</v>
      </c>
      <c r="L34" s="23">
        <f t="shared" si="7"/>
        <v>0</v>
      </c>
      <c r="M34" s="23">
        <v>0</v>
      </c>
      <c r="N34" s="24">
        <v>0</v>
      </c>
      <c r="O34" s="21">
        <v>0</v>
      </c>
      <c r="P34" s="23">
        <f t="shared" si="1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8"/>
        <v>0</v>
      </c>
      <c r="Z34" s="13">
        <v>0</v>
      </c>
      <c r="AA34" s="14">
        <v>0</v>
      </c>
      <c r="AB34" s="11">
        <v>0</v>
      </c>
      <c r="AC34" s="13">
        <f t="shared" si="9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  <c r="AJ34" s="5">
        <v>83</v>
      </c>
      <c r="AK34" s="50">
        <v>0</v>
      </c>
      <c r="AL34" s="52">
        <f t="shared" si="4"/>
        <v>0</v>
      </c>
      <c r="AM34" s="52">
        <v>0</v>
      </c>
      <c r="AN34" s="53">
        <v>0</v>
      </c>
      <c r="AO34" s="50">
        <v>0</v>
      </c>
      <c r="AP34" s="52">
        <f t="shared" si="10"/>
        <v>0</v>
      </c>
      <c r="AQ34" s="52">
        <v>0</v>
      </c>
      <c r="AR34" s="53">
        <v>0</v>
      </c>
      <c r="AS34" s="50">
        <v>0</v>
      </c>
      <c r="AT34" s="52">
        <f t="shared" si="11"/>
        <v>0</v>
      </c>
      <c r="AU34" s="52">
        <v>0</v>
      </c>
      <c r="AV34" s="53">
        <v>0</v>
      </c>
      <c r="AW34" s="50">
        <v>0</v>
      </c>
      <c r="AX34" s="52">
        <f t="shared" si="5"/>
        <v>0</v>
      </c>
      <c r="AY34" s="52">
        <v>0</v>
      </c>
      <c r="AZ34" s="53">
        <v>0</v>
      </c>
    </row>
    <row r="35" spans="1:52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6"/>
        <v>0</v>
      </c>
      <c r="I35" s="23">
        <v>0</v>
      </c>
      <c r="J35" s="24">
        <v>0</v>
      </c>
      <c r="K35" s="21">
        <v>0</v>
      </c>
      <c r="L35" s="23">
        <f t="shared" si="7"/>
        <v>0</v>
      </c>
      <c r="M35" s="23">
        <v>0</v>
      </c>
      <c r="N35" s="24">
        <v>0</v>
      </c>
      <c r="O35" s="21">
        <v>0</v>
      </c>
      <c r="P35" s="23">
        <f t="shared" si="1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8"/>
        <v>0</v>
      </c>
      <c r="Z35" s="13">
        <v>0</v>
      </c>
      <c r="AA35" s="14">
        <v>0</v>
      </c>
      <c r="AB35" s="11">
        <v>0</v>
      </c>
      <c r="AC35" s="13">
        <f t="shared" si="9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  <c r="AJ35" s="5">
        <v>16</v>
      </c>
      <c r="AK35" s="50">
        <v>0</v>
      </c>
      <c r="AL35" s="52">
        <f t="shared" si="4"/>
        <v>0</v>
      </c>
      <c r="AM35" s="52">
        <v>0</v>
      </c>
      <c r="AN35" s="53">
        <v>0</v>
      </c>
      <c r="AO35" s="50">
        <v>0</v>
      </c>
      <c r="AP35" s="52">
        <f t="shared" si="10"/>
        <v>0</v>
      </c>
      <c r="AQ35" s="52">
        <v>0</v>
      </c>
      <c r="AR35" s="53">
        <v>0</v>
      </c>
      <c r="AS35" s="50">
        <v>0</v>
      </c>
      <c r="AT35" s="52">
        <f t="shared" si="11"/>
        <v>0</v>
      </c>
      <c r="AU35" s="52">
        <v>0</v>
      </c>
      <c r="AV35" s="53">
        <v>0</v>
      </c>
      <c r="AW35" s="50">
        <v>0</v>
      </c>
      <c r="AX35" s="52">
        <f t="shared" si="5"/>
        <v>0</v>
      </c>
      <c r="AY35" s="52">
        <v>0</v>
      </c>
      <c r="AZ35" s="53">
        <v>0</v>
      </c>
    </row>
    <row r="36" spans="1:52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6"/>
        <v>0</v>
      </c>
      <c r="I36" s="23">
        <v>0</v>
      </c>
      <c r="J36" s="24">
        <v>0</v>
      </c>
      <c r="K36" s="21">
        <v>0</v>
      </c>
      <c r="L36" s="23">
        <f t="shared" si="7"/>
        <v>0</v>
      </c>
      <c r="M36" s="23">
        <v>0</v>
      </c>
      <c r="N36" s="24">
        <v>0</v>
      </c>
      <c r="O36" s="21">
        <v>0</v>
      </c>
      <c r="P36" s="23">
        <f t="shared" si="1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8"/>
        <v>0</v>
      </c>
      <c r="Z36" s="13">
        <v>0</v>
      </c>
      <c r="AA36" s="14">
        <v>0</v>
      </c>
      <c r="AB36" s="11">
        <v>0</v>
      </c>
      <c r="AC36" s="13">
        <f t="shared" si="9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  <c r="AJ36" s="5">
        <v>24</v>
      </c>
      <c r="AK36" s="50">
        <v>0</v>
      </c>
      <c r="AL36" s="52">
        <f t="shared" si="4"/>
        <v>0</v>
      </c>
      <c r="AM36" s="52">
        <v>0</v>
      </c>
      <c r="AN36" s="53">
        <v>0</v>
      </c>
      <c r="AO36" s="50">
        <v>0</v>
      </c>
      <c r="AP36" s="52">
        <f t="shared" si="10"/>
        <v>0</v>
      </c>
      <c r="AQ36" s="52">
        <v>0</v>
      </c>
      <c r="AR36" s="53">
        <v>0</v>
      </c>
      <c r="AS36" s="50">
        <v>0</v>
      </c>
      <c r="AT36" s="52">
        <f t="shared" si="11"/>
        <v>0</v>
      </c>
      <c r="AU36" s="52">
        <v>0</v>
      </c>
      <c r="AV36" s="53">
        <v>0</v>
      </c>
      <c r="AW36" s="50">
        <v>0</v>
      </c>
      <c r="AX36" s="52">
        <f t="shared" si="5"/>
        <v>0</v>
      </c>
      <c r="AY36" s="52">
        <v>0</v>
      </c>
      <c r="AZ36" s="53">
        <v>0</v>
      </c>
    </row>
    <row r="37" spans="1:52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6"/>
        <v>0</v>
      </c>
      <c r="I37" s="23">
        <v>0</v>
      </c>
      <c r="J37" s="24">
        <v>0</v>
      </c>
      <c r="K37" s="21">
        <v>0</v>
      </c>
      <c r="L37" s="23">
        <f t="shared" si="7"/>
        <v>0</v>
      </c>
      <c r="M37" s="23">
        <v>0</v>
      </c>
      <c r="N37" s="24">
        <v>0</v>
      </c>
      <c r="O37" s="21">
        <v>0</v>
      </c>
      <c r="P37" s="23">
        <f t="shared" si="1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8"/>
        <v>0</v>
      </c>
      <c r="Z37" s="13">
        <v>0</v>
      </c>
      <c r="AA37" s="14">
        <v>0</v>
      </c>
      <c r="AB37" s="11">
        <v>0</v>
      </c>
      <c r="AC37" s="13">
        <f t="shared" si="9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  <c r="AJ37" s="5">
        <v>35</v>
      </c>
      <c r="AK37" s="50">
        <v>0</v>
      </c>
      <c r="AL37" s="52">
        <f t="shared" si="4"/>
        <v>0</v>
      </c>
      <c r="AM37" s="52">
        <v>0</v>
      </c>
      <c r="AN37" s="53">
        <v>0</v>
      </c>
      <c r="AO37" s="50">
        <v>0</v>
      </c>
      <c r="AP37" s="52">
        <f t="shared" si="10"/>
        <v>0</v>
      </c>
      <c r="AQ37" s="52">
        <v>0</v>
      </c>
      <c r="AR37" s="53">
        <v>0</v>
      </c>
      <c r="AS37" s="50">
        <v>0</v>
      </c>
      <c r="AT37" s="52">
        <f t="shared" si="11"/>
        <v>0</v>
      </c>
      <c r="AU37" s="52">
        <v>0</v>
      </c>
      <c r="AV37" s="53">
        <v>0</v>
      </c>
      <c r="AW37" s="50">
        <v>0</v>
      </c>
      <c r="AX37" s="52">
        <f t="shared" si="5"/>
        <v>0</v>
      </c>
      <c r="AY37" s="52">
        <v>0</v>
      </c>
      <c r="AZ37" s="53">
        <v>0</v>
      </c>
    </row>
    <row r="38" spans="1:52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6"/>
        <v>0</v>
      </c>
      <c r="I38" s="23">
        <v>0</v>
      </c>
      <c r="J38" s="24">
        <v>0</v>
      </c>
      <c r="K38" s="21">
        <v>0</v>
      </c>
      <c r="L38" s="23">
        <f t="shared" si="7"/>
        <v>0</v>
      </c>
      <c r="M38" s="23">
        <v>0</v>
      </c>
      <c r="N38" s="24">
        <v>0</v>
      </c>
      <c r="O38" s="21">
        <v>0</v>
      </c>
      <c r="P38" s="23">
        <f t="shared" si="1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8"/>
        <v>0</v>
      </c>
      <c r="Z38" s="13">
        <v>0</v>
      </c>
      <c r="AA38" s="14">
        <v>0</v>
      </c>
      <c r="AB38" s="11">
        <v>0</v>
      </c>
      <c r="AC38" s="13">
        <f t="shared" si="9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  <c r="AJ38" s="5">
        <v>88</v>
      </c>
      <c r="AK38" s="50">
        <v>0</v>
      </c>
      <c r="AL38" s="52">
        <f t="shared" si="4"/>
        <v>0</v>
      </c>
      <c r="AM38" s="52">
        <v>0</v>
      </c>
      <c r="AN38" s="53">
        <v>0</v>
      </c>
      <c r="AO38" s="50">
        <v>0</v>
      </c>
      <c r="AP38" s="52">
        <f t="shared" si="10"/>
        <v>0</v>
      </c>
      <c r="AQ38" s="52">
        <v>0</v>
      </c>
      <c r="AR38" s="53">
        <v>0</v>
      </c>
      <c r="AS38" s="50">
        <v>0</v>
      </c>
      <c r="AT38" s="52">
        <f t="shared" si="11"/>
        <v>0</v>
      </c>
      <c r="AU38" s="52">
        <v>0</v>
      </c>
      <c r="AV38" s="53">
        <v>0</v>
      </c>
      <c r="AW38" s="50">
        <v>0</v>
      </c>
      <c r="AX38" s="52">
        <f t="shared" si="5"/>
        <v>0</v>
      </c>
      <c r="AY38" s="52">
        <v>0</v>
      </c>
      <c r="AZ38" s="53">
        <v>0</v>
      </c>
    </row>
    <row r="39" spans="1:52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6"/>
        <v>0</v>
      </c>
      <c r="I39" s="23">
        <v>0</v>
      </c>
      <c r="J39" s="24">
        <v>0</v>
      </c>
      <c r="K39" s="21">
        <v>0</v>
      </c>
      <c r="L39" s="23">
        <f t="shared" si="7"/>
        <v>0</v>
      </c>
      <c r="M39" s="23">
        <v>0</v>
      </c>
      <c r="N39" s="24">
        <v>0</v>
      </c>
      <c r="O39" s="21">
        <v>0</v>
      </c>
      <c r="P39" s="23">
        <f t="shared" si="1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8"/>
        <v>0</v>
      </c>
      <c r="Z39" s="13">
        <v>0</v>
      </c>
      <c r="AA39" s="14">
        <v>0</v>
      </c>
      <c r="AB39" s="11">
        <v>0</v>
      </c>
      <c r="AC39" s="13">
        <f t="shared" si="9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  <c r="AJ39" s="5">
        <v>80</v>
      </c>
      <c r="AK39" s="50">
        <v>0</v>
      </c>
      <c r="AL39" s="52">
        <f t="shared" si="4"/>
        <v>0</v>
      </c>
      <c r="AM39" s="52">
        <v>0</v>
      </c>
      <c r="AN39" s="53">
        <v>0</v>
      </c>
      <c r="AO39" s="50">
        <v>0</v>
      </c>
      <c r="AP39" s="52">
        <f t="shared" si="10"/>
        <v>0</v>
      </c>
      <c r="AQ39" s="52">
        <v>0</v>
      </c>
      <c r="AR39" s="53">
        <v>0</v>
      </c>
      <c r="AS39" s="50">
        <v>0</v>
      </c>
      <c r="AT39" s="52">
        <f t="shared" si="11"/>
        <v>0</v>
      </c>
      <c r="AU39" s="52">
        <v>0</v>
      </c>
      <c r="AV39" s="53">
        <v>0</v>
      </c>
      <c r="AW39" s="50">
        <v>0</v>
      </c>
      <c r="AX39" s="52">
        <f t="shared" si="5"/>
        <v>0</v>
      </c>
      <c r="AY39" s="52">
        <v>0</v>
      </c>
      <c r="AZ39" s="53">
        <v>0</v>
      </c>
    </row>
    <row r="40" spans="1:52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6"/>
        <v>0</v>
      </c>
      <c r="I40" s="23">
        <v>0</v>
      </c>
      <c r="J40" s="24">
        <v>0</v>
      </c>
      <c r="K40" s="21">
        <v>0</v>
      </c>
      <c r="L40" s="23">
        <f t="shared" si="7"/>
        <v>0</v>
      </c>
      <c r="M40" s="23">
        <v>0</v>
      </c>
      <c r="N40" s="24">
        <v>0</v>
      </c>
      <c r="O40" s="21">
        <v>0</v>
      </c>
      <c r="P40" s="23">
        <f t="shared" si="1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8"/>
        <v>0</v>
      </c>
      <c r="Z40" s="13">
        <v>0</v>
      </c>
      <c r="AA40" s="14">
        <v>0</v>
      </c>
      <c r="AB40" s="11">
        <v>0</v>
      </c>
      <c r="AC40" s="13">
        <f t="shared" si="9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  <c r="AJ40" s="5">
        <v>66</v>
      </c>
      <c r="AK40" s="50">
        <v>0</v>
      </c>
      <c r="AL40" s="52">
        <f t="shared" si="4"/>
        <v>0</v>
      </c>
      <c r="AM40" s="52">
        <v>0</v>
      </c>
      <c r="AN40" s="53">
        <v>0</v>
      </c>
      <c r="AO40" s="50">
        <v>0</v>
      </c>
      <c r="AP40" s="52">
        <f t="shared" si="10"/>
        <v>0</v>
      </c>
      <c r="AQ40" s="52">
        <v>0</v>
      </c>
      <c r="AR40" s="53">
        <v>0</v>
      </c>
      <c r="AS40" s="50">
        <v>0</v>
      </c>
      <c r="AT40" s="52">
        <f t="shared" si="11"/>
        <v>0</v>
      </c>
      <c r="AU40" s="52">
        <v>0</v>
      </c>
      <c r="AV40" s="53">
        <v>0</v>
      </c>
      <c r="AW40" s="50">
        <v>0</v>
      </c>
      <c r="AX40" s="52">
        <f t="shared" si="5"/>
        <v>0</v>
      </c>
      <c r="AY40" s="52">
        <v>0</v>
      </c>
      <c r="AZ40" s="53">
        <v>0</v>
      </c>
    </row>
    <row r="41" spans="1:52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6"/>
        <v>0</v>
      </c>
      <c r="I41" s="23">
        <v>0</v>
      </c>
      <c r="J41" s="24">
        <v>0</v>
      </c>
      <c r="K41" s="21">
        <v>0</v>
      </c>
      <c r="L41" s="23">
        <f t="shared" si="7"/>
        <v>0</v>
      </c>
      <c r="M41" s="23">
        <v>0</v>
      </c>
      <c r="N41" s="24">
        <v>0</v>
      </c>
      <c r="O41" s="21">
        <v>0</v>
      </c>
      <c r="P41" s="23">
        <f t="shared" si="1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8"/>
        <v>0</v>
      </c>
      <c r="Z41" s="13">
        <v>0</v>
      </c>
      <c r="AA41" s="14">
        <v>0</v>
      </c>
      <c r="AB41" s="11">
        <v>0</v>
      </c>
      <c r="AC41" s="13">
        <f t="shared" si="9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  <c r="AJ41" s="5">
        <v>15</v>
      </c>
      <c r="AK41" s="50">
        <v>0</v>
      </c>
      <c r="AL41" s="52">
        <f t="shared" si="4"/>
        <v>0</v>
      </c>
      <c r="AM41" s="52">
        <v>0</v>
      </c>
      <c r="AN41" s="53">
        <v>0</v>
      </c>
      <c r="AO41" s="50">
        <v>0</v>
      </c>
      <c r="AP41" s="52">
        <f t="shared" si="10"/>
        <v>0</v>
      </c>
      <c r="AQ41" s="52">
        <v>0</v>
      </c>
      <c r="AR41" s="53">
        <v>0</v>
      </c>
      <c r="AS41" s="50">
        <v>0</v>
      </c>
      <c r="AT41" s="52">
        <f t="shared" si="11"/>
        <v>0</v>
      </c>
      <c r="AU41" s="52">
        <v>0</v>
      </c>
      <c r="AV41" s="53">
        <v>0</v>
      </c>
      <c r="AW41" s="50">
        <v>0</v>
      </c>
      <c r="AX41" s="52">
        <f t="shared" si="5"/>
        <v>0</v>
      </c>
      <c r="AY41" s="52">
        <v>0</v>
      </c>
      <c r="AZ41" s="53">
        <v>0</v>
      </c>
    </row>
    <row r="42" spans="1:52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6"/>
        <v>0</v>
      </c>
      <c r="I42" s="23">
        <v>0</v>
      </c>
      <c r="J42" s="24">
        <v>0</v>
      </c>
      <c r="K42" s="21">
        <v>0</v>
      </c>
      <c r="L42" s="23">
        <f t="shared" si="7"/>
        <v>0</v>
      </c>
      <c r="M42" s="23">
        <v>0</v>
      </c>
      <c r="N42" s="24">
        <v>0</v>
      </c>
      <c r="O42" s="21">
        <v>0</v>
      </c>
      <c r="P42" s="23">
        <f t="shared" si="1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8"/>
        <v>0</v>
      </c>
      <c r="Z42" s="13">
        <v>0</v>
      </c>
      <c r="AA42" s="14">
        <v>0</v>
      </c>
      <c r="AB42" s="11">
        <v>0</v>
      </c>
      <c r="AC42" s="13">
        <f t="shared" si="9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  <c r="AJ42" s="5">
        <v>332</v>
      </c>
      <c r="AK42" s="50">
        <v>0</v>
      </c>
      <c r="AL42" s="52">
        <f t="shared" si="4"/>
        <v>0</v>
      </c>
      <c r="AM42" s="52">
        <v>0</v>
      </c>
      <c r="AN42" s="53">
        <v>0</v>
      </c>
      <c r="AO42" s="50">
        <v>0</v>
      </c>
      <c r="AP42" s="52">
        <f t="shared" si="10"/>
        <v>0</v>
      </c>
      <c r="AQ42" s="52">
        <v>0</v>
      </c>
      <c r="AR42" s="53">
        <v>0</v>
      </c>
      <c r="AS42" s="50">
        <v>0</v>
      </c>
      <c r="AT42" s="52">
        <f t="shared" si="11"/>
        <v>0</v>
      </c>
      <c r="AU42" s="52">
        <v>0</v>
      </c>
      <c r="AV42" s="53">
        <v>0</v>
      </c>
      <c r="AW42" s="50">
        <v>0</v>
      </c>
      <c r="AX42" s="52">
        <f t="shared" si="5"/>
        <v>0</v>
      </c>
      <c r="AY42" s="52">
        <v>0</v>
      </c>
      <c r="AZ42" s="53">
        <v>0</v>
      </c>
    </row>
    <row r="43" spans="1:52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6"/>
        <v>0</v>
      </c>
      <c r="I43" s="23">
        <v>0</v>
      </c>
      <c r="J43" s="24">
        <v>0</v>
      </c>
      <c r="K43" s="21">
        <v>0</v>
      </c>
      <c r="L43" s="23">
        <f t="shared" si="7"/>
        <v>0</v>
      </c>
      <c r="M43" s="23">
        <v>0</v>
      </c>
      <c r="N43" s="24">
        <v>0</v>
      </c>
      <c r="O43" s="21">
        <v>0</v>
      </c>
      <c r="P43" s="23">
        <f t="shared" si="1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8"/>
        <v>0</v>
      </c>
      <c r="Z43" s="13">
        <v>0</v>
      </c>
      <c r="AA43" s="14">
        <v>0</v>
      </c>
      <c r="AB43" s="11">
        <v>0</v>
      </c>
      <c r="AC43" s="13">
        <f t="shared" si="9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  <c r="AJ43" s="5">
        <v>39</v>
      </c>
      <c r="AK43" s="50">
        <v>0</v>
      </c>
      <c r="AL43" s="52">
        <f t="shared" si="4"/>
        <v>0</v>
      </c>
      <c r="AM43" s="52">
        <v>0</v>
      </c>
      <c r="AN43" s="53">
        <v>0</v>
      </c>
      <c r="AO43" s="50">
        <v>0</v>
      </c>
      <c r="AP43" s="52">
        <f t="shared" si="10"/>
        <v>0</v>
      </c>
      <c r="AQ43" s="52">
        <v>0</v>
      </c>
      <c r="AR43" s="53">
        <v>0</v>
      </c>
      <c r="AS43" s="50">
        <v>0</v>
      </c>
      <c r="AT43" s="52">
        <f t="shared" si="11"/>
        <v>0</v>
      </c>
      <c r="AU43" s="52">
        <v>0</v>
      </c>
      <c r="AV43" s="53">
        <v>0</v>
      </c>
      <c r="AW43" s="50">
        <v>0</v>
      </c>
      <c r="AX43" s="52">
        <f t="shared" si="5"/>
        <v>0</v>
      </c>
      <c r="AY43" s="52">
        <v>0</v>
      </c>
      <c r="AZ43" s="53">
        <v>0</v>
      </c>
    </row>
    <row r="44" spans="1:52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6"/>
        <v>0</v>
      </c>
      <c r="I44" s="23">
        <v>0</v>
      </c>
      <c r="J44" s="24">
        <v>0</v>
      </c>
      <c r="K44" s="21">
        <v>0</v>
      </c>
      <c r="L44" s="23">
        <f t="shared" si="7"/>
        <v>0</v>
      </c>
      <c r="M44" s="23">
        <v>0</v>
      </c>
      <c r="N44" s="24">
        <v>0</v>
      </c>
      <c r="O44" s="21">
        <v>0</v>
      </c>
      <c r="P44" s="23">
        <f t="shared" si="1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8"/>
        <v>0</v>
      </c>
      <c r="Z44" s="13">
        <v>0</v>
      </c>
      <c r="AA44" s="14">
        <v>0</v>
      </c>
      <c r="AB44" s="11">
        <v>0</v>
      </c>
      <c r="AC44" s="13">
        <f t="shared" si="9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  <c r="AJ44" s="5">
        <v>1</v>
      </c>
      <c r="AK44" s="50">
        <v>0</v>
      </c>
      <c r="AL44" s="52">
        <f t="shared" si="4"/>
        <v>0</v>
      </c>
      <c r="AM44" s="52">
        <v>0</v>
      </c>
      <c r="AN44" s="53">
        <v>0</v>
      </c>
      <c r="AO44" s="50">
        <v>0</v>
      </c>
      <c r="AP44" s="52">
        <f t="shared" si="10"/>
        <v>0</v>
      </c>
      <c r="AQ44" s="52">
        <v>0</v>
      </c>
      <c r="AR44" s="53">
        <v>0</v>
      </c>
      <c r="AS44" s="50">
        <v>0</v>
      </c>
      <c r="AT44" s="52">
        <f t="shared" si="11"/>
        <v>0</v>
      </c>
      <c r="AU44" s="52">
        <v>0</v>
      </c>
      <c r="AV44" s="53">
        <v>0</v>
      </c>
      <c r="AW44" s="50">
        <v>0</v>
      </c>
      <c r="AX44" s="52">
        <f t="shared" si="5"/>
        <v>0</v>
      </c>
      <c r="AY44" s="52">
        <v>0</v>
      </c>
      <c r="AZ44" s="53">
        <v>0</v>
      </c>
    </row>
    <row r="45" spans="1:52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6"/>
        <v>0</v>
      </c>
      <c r="I45" s="23">
        <v>0</v>
      </c>
      <c r="J45" s="24">
        <v>0</v>
      </c>
      <c r="K45" s="21">
        <v>0</v>
      </c>
      <c r="L45" s="23">
        <f t="shared" si="7"/>
        <v>0</v>
      </c>
      <c r="M45" s="23">
        <v>0</v>
      </c>
      <c r="N45" s="24">
        <v>0</v>
      </c>
      <c r="O45" s="21">
        <v>0</v>
      </c>
      <c r="P45" s="23">
        <f t="shared" si="1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8"/>
        <v>0</v>
      </c>
      <c r="Z45" s="13">
        <v>0</v>
      </c>
      <c r="AA45" s="14">
        <v>0</v>
      </c>
      <c r="AB45" s="11">
        <v>0</v>
      </c>
      <c r="AC45" s="13">
        <f t="shared" si="9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  <c r="AJ45" s="5">
        <v>431</v>
      </c>
      <c r="AK45" s="50">
        <v>0</v>
      </c>
      <c r="AL45" s="52">
        <f t="shared" si="4"/>
        <v>0</v>
      </c>
      <c r="AM45" s="52">
        <v>0</v>
      </c>
      <c r="AN45" s="53">
        <v>0</v>
      </c>
      <c r="AO45" s="50">
        <v>0</v>
      </c>
      <c r="AP45" s="52">
        <f t="shared" si="10"/>
        <v>0</v>
      </c>
      <c r="AQ45" s="52">
        <v>0</v>
      </c>
      <c r="AR45" s="53">
        <v>0</v>
      </c>
      <c r="AS45" s="50">
        <v>0</v>
      </c>
      <c r="AT45" s="52">
        <f t="shared" si="11"/>
        <v>0</v>
      </c>
      <c r="AU45" s="52">
        <v>0</v>
      </c>
      <c r="AV45" s="53">
        <v>0</v>
      </c>
      <c r="AW45" s="50">
        <v>0</v>
      </c>
      <c r="AX45" s="52">
        <f t="shared" si="5"/>
        <v>0</v>
      </c>
      <c r="AY45" s="52">
        <v>0</v>
      </c>
      <c r="AZ45" s="53">
        <v>0</v>
      </c>
    </row>
    <row r="46" spans="1:52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6"/>
        <v>0</v>
      </c>
      <c r="I46" s="23">
        <v>0</v>
      </c>
      <c r="J46" s="24">
        <v>0</v>
      </c>
      <c r="K46" s="21">
        <v>0</v>
      </c>
      <c r="L46" s="23">
        <f t="shared" si="7"/>
        <v>0</v>
      </c>
      <c r="M46" s="23">
        <v>0</v>
      </c>
      <c r="N46" s="24">
        <v>0</v>
      </c>
      <c r="O46" s="21">
        <v>0</v>
      </c>
      <c r="P46" s="23">
        <f t="shared" si="1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8"/>
        <v>0</v>
      </c>
      <c r="Z46" s="13">
        <v>0</v>
      </c>
      <c r="AA46" s="14">
        <v>0</v>
      </c>
      <c r="AB46" s="11">
        <v>0</v>
      </c>
      <c r="AC46" s="13">
        <f t="shared" si="9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  <c r="AJ46" s="5">
        <v>40</v>
      </c>
      <c r="AK46" s="50">
        <v>0</v>
      </c>
      <c r="AL46" s="52">
        <f t="shared" si="4"/>
        <v>0</v>
      </c>
      <c r="AM46" s="52">
        <v>0</v>
      </c>
      <c r="AN46" s="53">
        <v>0</v>
      </c>
      <c r="AO46" s="50">
        <v>0</v>
      </c>
      <c r="AP46" s="52">
        <f t="shared" si="10"/>
        <v>0</v>
      </c>
      <c r="AQ46" s="52">
        <v>0</v>
      </c>
      <c r="AR46" s="53">
        <v>0</v>
      </c>
      <c r="AS46" s="50">
        <v>0</v>
      </c>
      <c r="AT46" s="52">
        <f t="shared" si="11"/>
        <v>0</v>
      </c>
      <c r="AU46" s="52">
        <v>0</v>
      </c>
      <c r="AV46" s="53">
        <v>0</v>
      </c>
      <c r="AW46" s="50">
        <v>0</v>
      </c>
      <c r="AX46" s="52">
        <f t="shared" si="5"/>
        <v>0</v>
      </c>
      <c r="AY46" s="52">
        <v>0</v>
      </c>
      <c r="AZ46" s="53">
        <v>0</v>
      </c>
    </row>
    <row r="47" spans="1:52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6"/>
        <v>0</v>
      </c>
      <c r="I47" s="23">
        <v>0</v>
      </c>
      <c r="J47" s="24">
        <v>0</v>
      </c>
      <c r="K47" s="21">
        <v>0</v>
      </c>
      <c r="L47" s="23">
        <f t="shared" si="7"/>
        <v>0</v>
      </c>
      <c r="M47" s="23">
        <v>0</v>
      </c>
      <c r="N47" s="24">
        <v>0</v>
      </c>
      <c r="O47" s="21">
        <v>0</v>
      </c>
      <c r="P47" s="23">
        <f t="shared" si="1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8"/>
        <v>0</v>
      </c>
      <c r="Z47" s="13">
        <v>0</v>
      </c>
      <c r="AA47" s="14">
        <v>0</v>
      </c>
      <c r="AB47" s="11">
        <v>0</v>
      </c>
      <c r="AC47" s="13">
        <f t="shared" si="9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  <c r="AJ47" s="5">
        <v>40</v>
      </c>
      <c r="AK47" s="50">
        <v>0</v>
      </c>
      <c r="AL47" s="52">
        <f t="shared" si="4"/>
        <v>0</v>
      </c>
      <c r="AM47" s="52">
        <v>0</v>
      </c>
      <c r="AN47" s="53">
        <v>0</v>
      </c>
      <c r="AO47" s="50">
        <v>0</v>
      </c>
      <c r="AP47" s="52">
        <f t="shared" si="10"/>
        <v>0</v>
      </c>
      <c r="AQ47" s="52">
        <v>0</v>
      </c>
      <c r="AR47" s="53">
        <v>0</v>
      </c>
      <c r="AS47" s="50">
        <v>0</v>
      </c>
      <c r="AT47" s="52">
        <f t="shared" si="11"/>
        <v>0</v>
      </c>
      <c r="AU47" s="52">
        <v>0</v>
      </c>
      <c r="AV47" s="53">
        <v>0</v>
      </c>
      <c r="AW47" s="50">
        <v>0</v>
      </c>
      <c r="AX47" s="52">
        <f t="shared" si="5"/>
        <v>0</v>
      </c>
      <c r="AY47" s="52">
        <v>0</v>
      </c>
      <c r="AZ47" s="53">
        <v>0</v>
      </c>
    </row>
    <row r="48" spans="1:52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6"/>
        <v>0</v>
      </c>
      <c r="I48" s="23">
        <v>0</v>
      </c>
      <c r="J48" s="24">
        <v>0</v>
      </c>
      <c r="K48" s="21">
        <v>0</v>
      </c>
      <c r="L48" s="23">
        <f t="shared" si="7"/>
        <v>0</v>
      </c>
      <c r="M48" s="23">
        <v>0</v>
      </c>
      <c r="N48" s="24">
        <v>0</v>
      </c>
      <c r="O48" s="21">
        <v>0</v>
      </c>
      <c r="P48" s="23">
        <f t="shared" si="1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8"/>
        <v>0</v>
      </c>
      <c r="Z48" s="13">
        <v>0</v>
      </c>
      <c r="AA48" s="14">
        <v>0</v>
      </c>
      <c r="AB48" s="11">
        <v>0</v>
      </c>
      <c r="AC48" s="13">
        <f t="shared" si="9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  <c r="AJ48" s="5">
        <v>70752</v>
      </c>
      <c r="AK48" s="50">
        <v>0</v>
      </c>
      <c r="AL48" s="52">
        <f t="shared" si="4"/>
        <v>0</v>
      </c>
      <c r="AM48" s="52">
        <v>0</v>
      </c>
      <c r="AN48" s="53">
        <v>0</v>
      </c>
      <c r="AO48" s="50">
        <v>0</v>
      </c>
      <c r="AP48" s="52">
        <f t="shared" si="10"/>
        <v>0</v>
      </c>
      <c r="AQ48" s="52">
        <v>0</v>
      </c>
      <c r="AR48" s="53">
        <v>0</v>
      </c>
      <c r="AS48" s="50">
        <v>0</v>
      </c>
      <c r="AT48" s="52">
        <f t="shared" si="11"/>
        <v>0</v>
      </c>
      <c r="AU48" s="52">
        <v>0</v>
      </c>
      <c r="AV48" s="53">
        <v>0</v>
      </c>
      <c r="AW48" s="50">
        <v>0</v>
      </c>
      <c r="AX48" s="52">
        <f t="shared" si="5"/>
        <v>0</v>
      </c>
      <c r="AY48" s="52">
        <v>0</v>
      </c>
      <c r="AZ48" s="53">
        <v>0</v>
      </c>
    </row>
    <row r="49" spans="1:52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6"/>
        <v>0</v>
      </c>
      <c r="I49" s="23">
        <v>0</v>
      </c>
      <c r="J49" s="24">
        <v>0</v>
      </c>
      <c r="K49" s="21">
        <v>0</v>
      </c>
      <c r="L49" s="23">
        <f t="shared" si="7"/>
        <v>0</v>
      </c>
      <c r="M49" s="23">
        <v>0</v>
      </c>
      <c r="N49" s="24">
        <v>0</v>
      </c>
      <c r="O49" s="21">
        <v>0</v>
      </c>
      <c r="P49" s="23">
        <f t="shared" si="1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8"/>
        <v>0</v>
      </c>
      <c r="Z49" s="13">
        <v>0</v>
      </c>
      <c r="AA49" s="14">
        <v>0</v>
      </c>
      <c r="AB49" s="11">
        <v>0</v>
      </c>
      <c r="AC49" s="13">
        <f t="shared" si="9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  <c r="AJ49" s="5">
        <v>1776</v>
      </c>
      <c r="AK49" s="50">
        <v>0</v>
      </c>
      <c r="AL49" s="52">
        <f t="shared" si="4"/>
        <v>0</v>
      </c>
      <c r="AM49" s="52">
        <v>0</v>
      </c>
      <c r="AN49" s="53">
        <v>0</v>
      </c>
      <c r="AO49" s="50">
        <v>0</v>
      </c>
      <c r="AP49" s="52">
        <f t="shared" si="10"/>
        <v>0</v>
      </c>
      <c r="AQ49" s="52">
        <v>0</v>
      </c>
      <c r="AR49" s="53">
        <v>0</v>
      </c>
      <c r="AS49" s="50">
        <v>0</v>
      </c>
      <c r="AT49" s="52">
        <f t="shared" si="11"/>
        <v>0</v>
      </c>
      <c r="AU49" s="52">
        <v>0</v>
      </c>
      <c r="AV49" s="53">
        <v>0</v>
      </c>
      <c r="AW49" s="50">
        <v>0</v>
      </c>
      <c r="AX49" s="52">
        <f t="shared" si="5"/>
        <v>0</v>
      </c>
      <c r="AY49" s="52">
        <v>0</v>
      </c>
      <c r="AZ49" s="53">
        <v>0</v>
      </c>
    </row>
    <row r="50" spans="1:52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6"/>
        <v>0</v>
      </c>
      <c r="I50" s="23">
        <v>0</v>
      </c>
      <c r="J50" s="24">
        <v>0</v>
      </c>
      <c r="K50" s="21">
        <v>0</v>
      </c>
      <c r="L50" s="23">
        <f t="shared" si="7"/>
        <v>0</v>
      </c>
      <c r="M50" s="23">
        <v>0</v>
      </c>
      <c r="N50" s="24">
        <v>0</v>
      </c>
      <c r="O50" s="21">
        <v>0</v>
      </c>
      <c r="P50" s="23">
        <f t="shared" si="1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8"/>
        <v>0</v>
      </c>
      <c r="Z50" s="13">
        <v>0</v>
      </c>
      <c r="AA50" s="14">
        <v>0</v>
      </c>
      <c r="AB50" s="11">
        <v>0</v>
      </c>
      <c r="AC50" s="13">
        <f t="shared" si="9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  <c r="AJ50" s="5">
        <v>9902</v>
      </c>
      <c r="AK50" s="50">
        <v>0</v>
      </c>
      <c r="AL50" s="52">
        <f t="shared" si="4"/>
        <v>0</v>
      </c>
      <c r="AM50" s="52">
        <v>0</v>
      </c>
      <c r="AN50" s="53">
        <v>0</v>
      </c>
      <c r="AO50" s="50">
        <v>0</v>
      </c>
      <c r="AP50" s="52">
        <f t="shared" si="10"/>
        <v>0</v>
      </c>
      <c r="AQ50" s="52">
        <v>0</v>
      </c>
      <c r="AR50" s="53">
        <v>0</v>
      </c>
      <c r="AS50" s="50">
        <v>0</v>
      </c>
      <c r="AT50" s="52">
        <f t="shared" si="11"/>
        <v>0</v>
      </c>
      <c r="AU50" s="52">
        <v>0</v>
      </c>
      <c r="AV50" s="53">
        <v>0</v>
      </c>
      <c r="AW50" s="50">
        <v>0</v>
      </c>
      <c r="AX50" s="52">
        <f t="shared" si="5"/>
        <v>0</v>
      </c>
      <c r="AY50" s="52">
        <v>0</v>
      </c>
      <c r="AZ50" s="53">
        <v>0</v>
      </c>
    </row>
    <row r="51" spans="1:52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6"/>
        <v>0</v>
      </c>
      <c r="I51" s="23">
        <v>0</v>
      </c>
      <c r="J51" s="24">
        <v>0</v>
      </c>
      <c r="K51" s="21">
        <v>0</v>
      </c>
      <c r="L51" s="23">
        <f t="shared" si="7"/>
        <v>0</v>
      </c>
      <c r="M51" s="23">
        <v>0</v>
      </c>
      <c r="N51" s="24">
        <v>0</v>
      </c>
      <c r="O51" s="21">
        <v>0</v>
      </c>
      <c r="P51" s="23">
        <f t="shared" si="1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8"/>
        <v>0</v>
      </c>
      <c r="Z51" s="13">
        <v>0</v>
      </c>
      <c r="AA51" s="14">
        <v>0</v>
      </c>
      <c r="AB51" s="11">
        <v>0</v>
      </c>
      <c r="AC51" s="13">
        <f t="shared" si="9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  <c r="AJ51" s="5">
        <v>5365</v>
      </c>
      <c r="AK51" s="50">
        <v>0</v>
      </c>
      <c r="AL51" s="52">
        <f t="shared" si="4"/>
        <v>0</v>
      </c>
      <c r="AM51" s="52">
        <v>0</v>
      </c>
      <c r="AN51" s="53">
        <v>0</v>
      </c>
      <c r="AO51" s="50">
        <v>0</v>
      </c>
      <c r="AP51" s="52">
        <f t="shared" si="10"/>
        <v>0</v>
      </c>
      <c r="AQ51" s="52">
        <v>0</v>
      </c>
      <c r="AR51" s="53">
        <v>0</v>
      </c>
      <c r="AS51" s="50">
        <v>0</v>
      </c>
      <c r="AT51" s="52">
        <f t="shared" si="11"/>
        <v>0</v>
      </c>
      <c r="AU51" s="52">
        <v>0</v>
      </c>
      <c r="AV51" s="53">
        <v>0</v>
      </c>
      <c r="AW51" s="50">
        <v>0</v>
      </c>
      <c r="AX51" s="52">
        <f t="shared" si="5"/>
        <v>0</v>
      </c>
      <c r="AY51" s="52">
        <v>0</v>
      </c>
      <c r="AZ51" s="53">
        <v>0</v>
      </c>
    </row>
    <row r="52" spans="1:52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6"/>
        <v>0</v>
      </c>
      <c r="I52" s="23">
        <v>0</v>
      </c>
      <c r="J52" s="24">
        <v>0</v>
      </c>
      <c r="K52" s="21">
        <v>0</v>
      </c>
      <c r="L52" s="23">
        <f t="shared" si="7"/>
        <v>0</v>
      </c>
      <c r="M52" s="23">
        <v>0</v>
      </c>
      <c r="N52" s="24">
        <v>0</v>
      </c>
      <c r="O52" s="21">
        <v>0</v>
      </c>
      <c r="P52" s="23">
        <f t="shared" si="1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8"/>
        <v>0</v>
      </c>
      <c r="Z52" s="13">
        <v>0</v>
      </c>
      <c r="AA52" s="14">
        <v>0</v>
      </c>
      <c r="AB52" s="11">
        <v>0</v>
      </c>
      <c r="AC52" s="13">
        <f t="shared" si="9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  <c r="AJ52" s="5">
        <v>7322</v>
      </c>
      <c r="AK52" s="50">
        <v>0</v>
      </c>
      <c r="AL52" s="52">
        <f t="shared" si="4"/>
        <v>0</v>
      </c>
      <c r="AM52" s="52">
        <v>0</v>
      </c>
      <c r="AN52" s="53">
        <v>0</v>
      </c>
      <c r="AO52" s="50">
        <v>0</v>
      </c>
      <c r="AP52" s="52">
        <f t="shared" si="10"/>
        <v>0</v>
      </c>
      <c r="AQ52" s="52">
        <v>0</v>
      </c>
      <c r="AR52" s="53">
        <v>0</v>
      </c>
      <c r="AS52" s="50">
        <v>0</v>
      </c>
      <c r="AT52" s="52">
        <f t="shared" si="11"/>
        <v>0</v>
      </c>
      <c r="AU52" s="52">
        <v>0</v>
      </c>
      <c r="AV52" s="53">
        <v>0</v>
      </c>
      <c r="AW52" s="50">
        <v>0</v>
      </c>
      <c r="AX52" s="52">
        <f t="shared" si="5"/>
        <v>0</v>
      </c>
      <c r="AY52" s="52">
        <v>0</v>
      </c>
      <c r="AZ52" s="53">
        <v>0</v>
      </c>
    </row>
    <row r="53" spans="1:52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6"/>
        <v>0</v>
      </c>
      <c r="I53" s="23">
        <v>0</v>
      </c>
      <c r="J53" s="24">
        <v>0</v>
      </c>
      <c r="K53" s="21">
        <v>0</v>
      </c>
      <c r="L53" s="23">
        <f t="shared" si="7"/>
        <v>0</v>
      </c>
      <c r="M53" s="23">
        <v>0</v>
      </c>
      <c r="N53" s="24">
        <v>0</v>
      </c>
      <c r="O53" s="21">
        <v>0</v>
      </c>
      <c r="P53" s="23">
        <f t="shared" si="1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8"/>
        <v>0</v>
      </c>
      <c r="Z53" s="13">
        <v>0</v>
      </c>
      <c r="AA53" s="14">
        <v>0</v>
      </c>
      <c r="AB53" s="11">
        <v>0</v>
      </c>
      <c r="AC53" s="13">
        <f t="shared" si="9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  <c r="AJ53" s="5">
        <v>760</v>
      </c>
      <c r="AK53" s="50">
        <v>0</v>
      </c>
      <c r="AL53" s="52">
        <f t="shared" si="4"/>
        <v>0</v>
      </c>
      <c r="AM53" s="52">
        <v>0</v>
      </c>
      <c r="AN53" s="53">
        <v>0</v>
      </c>
      <c r="AO53" s="50">
        <v>0</v>
      </c>
      <c r="AP53" s="52">
        <f t="shared" si="10"/>
        <v>0</v>
      </c>
      <c r="AQ53" s="52">
        <v>0</v>
      </c>
      <c r="AR53" s="53">
        <v>0</v>
      </c>
      <c r="AS53" s="50">
        <v>0</v>
      </c>
      <c r="AT53" s="52">
        <f t="shared" si="11"/>
        <v>0</v>
      </c>
      <c r="AU53" s="52">
        <v>0</v>
      </c>
      <c r="AV53" s="53">
        <v>0</v>
      </c>
      <c r="AW53" s="50">
        <v>0</v>
      </c>
      <c r="AX53" s="52">
        <f t="shared" si="5"/>
        <v>0</v>
      </c>
      <c r="AY53" s="52">
        <v>0</v>
      </c>
      <c r="AZ53" s="53">
        <v>0</v>
      </c>
    </row>
    <row r="54" spans="1:52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6"/>
        <v>0</v>
      </c>
      <c r="I54" s="23">
        <v>0</v>
      </c>
      <c r="J54" s="24">
        <v>0</v>
      </c>
      <c r="K54" s="21">
        <v>0</v>
      </c>
      <c r="L54" s="23">
        <f t="shared" si="7"/>
        <v>0</v>
      </c>
      <c r="M54" s="23">
        <v>0</v>
      </c>
      <c r="N54" s="24">
        <v>0</v>
      </c>
      <c r="O54" s="21">
        <v>0</v>
      </c>
      <c r="P54" s="23">
        <f t="shared" si="1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8"/>
        <v>0</v>
      </c>
      <c r="Z54" s="13">
        <v>0</v>
      </c>
      <c r="AA54" s="14">
        <v>0</v>
      </c>
      <c r="AB54" s="11">
        <v>0</v>
      </c>
      <c r="AC54" s="13">
        <f t="shared" si="9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  <c r="AJ54" s="5">
        <v>2379</v>
      </c>
      <c r="AK54" s="50">
        <v>0</v>
      </c>
      <c r="AL54" s="52">
        <f t="shared" si="4"/>
        <v>0</v>
      </c>
      <c r="AM54" s="52">
        <v>0</v>
      </c>
      <c r="AN54" s="53">
        <v>0</v>
      </c>
      <c r="AO54" s="50">
        <v>0</v>
      </c>
      <c r="AP54" s="52">
        <f t="shared" si="10"/>
        <v>0</v>
      </c>
      <c r="AQ54" s="52">
        <v>0</v>
      </c>
      <c r="AR54" s="53">
        <v>0</v>
      </c>
      <c r="AS54" s="50">
        <v>0</v>
      </c>
      <c r="AT54" s="52">
        <f t="shared" si="11"/>
        <v>0</v>
      </c>
      <c r="AU54" s="52">
        <v>0</v>
      </c>
      <c r="AV54" s="53">
        <v>0</v>
      </c>
      <c r="AW54" s="50">
        <v>0</v>
      </c>
      <c r="AX54" s="52">
        <f t="shared" si="5"/>
        <v>0</v>
      </c>
      <c r="AY54" s="52">
        <v>0</v>
      </c>
      <c r="AZ54" s="53">
        <v>0</v>
      </c>
    </row>
    <row r="55" spans="1:52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6"/>
        <v>0</v>
      </c>
      <c r="I55" s="23">
        <v>0</v>
      </c>
      <c r="J55" s="24">
        <v>0</v>
      </c>
      <c r="K55" s="21">
        <v>0</v>
      </c>
      <c r="L55" s="23">
        <f t="shared" si="7"/>
        <v>0</v>
      </c>
      <c r="M55" s="23">
        <v>0</v>
      </c>
      <c r="N55" s="24">
        <v>0</v>
      </c>
      <c r="O55" s="21">
        <v>0</v>
      </c>
      <c r="P55" s="23">
        <f t="shared" si="1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8"/>
        <v>0</v>
      </c>
      <c r="Z55" s="13">
        <v>0</v>
      </c>
      <c r="AA55" s="14">
        <v>0</v>
      </c>
      <c r="AB55" s="11">
        <v>0</v>
      </c>
      <c r="AC55" s="13">
        <f t="shared" si="9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  <c r="AJ55" s="5">
        <v>5</v>
      </c>
      <c r="AK55" s="50">
        <v>0</v>
      </c>
      <c r="AL55" s="52">
        <f t="shared" si="4"/>
        <v>0</v>
      </c>
      <c r="AM55" s="52">
        <v>0</v>
      </c>
      <c r="AN55" s="53">
        <v>0</v>
      </c>
      <c r="AO55" s="50">
        <v>0</v>
      </c>
      <c r="AP55" s="52">
        <f t="shared" si="10"/>
        <v>0</v>
      </c>
      <c r="AQ55" s="52">
        <v>0</v>
      </c>
      <c r="AR55" s="53">
        <v>0</v>
      </c>
      <c r="AS55" s="50">
        <v>0</v>
      </c>
      <c r="AT55" s="52">
        <f t="shared" si="11"/>
        <v>0</v>
      </c>
      <c r="AU55" s="52">
        <v>0</v>
      </c>
      <c r="AV55" s="53">
        <v>0</v>
      </c>
      <c r="AW55" s="50">
        <v>0</v>
      </c>
      <c r="AX55" s="52">
        <f t="shared" si="5"/>
        <v>0</v>
      </c>
      <c r="AY55" s="52">
        <v>0</v>
      </c>
      <c r="AZ55" s="53">
        <v>0</v>
      </c>
    </row>
    <row r="56" spans="1:52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6"/>
        <v>0</v>
      </c>
      <c r="I56" s="23">
        <v>0</v>
      </c>
      <c r="J56" s="24">
        <v>0</v>
      </c>
      <c r="K56" s="21">
        <v>0</v>
      </c>
      <c r="L56" s="23">
        <f t="shared" si="7"/>
        <v>0</v>
      </c>
      <c r="M56" s="23">
        <v>0</v>
      </c>
      <c r="N56" s="24">
        <v>0</v>
      </c>
      <c r="O56" s="21">
        <v>0</v>
      </c>
      <c r="P56" s="23">
        <f t="shared" si="1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8"/>
        <v>0</v>
      </c>
      <c r="Z56" s="13">
        <v>0</v>
      </c>
      <c r="AA56" s="14">
        <v>0</v>
      </c>
      <c r="AB56" s="11">
        <v>0</v>
      </c>
      <c r="AC56" s="13">
        <f t="shared" si="9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  <c r="AJ56" s="5">
        <v>7</v>
      </c>
      <c r="AK56" s="50">
        <v>0</v>
      </c>
      <c r="AL56" s="52">
        <f t="shared" si="4"/>
        <v>0</v>
      </c>
      <c r="AM56" s="52">
        <v>0</v>
      </c>
      <c r="AN56" s="53">
        <v>0</v>
      </c>
      <c r="AO56" s="50">
        <v>0</v>
      </c>
      <c r="AP56" s="52">
        <f t="shared" si="10"/>
        <v>0</v>
      </c>
      <c r="AQ56" s="52">
        <v>0</v>
      </c>
      <c r="AR56" s="53">
        <v>0</v>
      </c>
      <c r="AS56" s="50">
        <v>0</v>
      </c>
      <c r="AT56" s="52">
        <f t="shared" si="11"/>
        <v>0</v>
      </c>
      <c r="AU56" s="52">
        <v>0</v>
      </c>
      <c r="AV56" s="53">
        <v>0</v>
      </c>
      <c r="AW56" s="50">
        <v>0</v>
      </c>
      <c r="AX56" s="52">
        <f t="shared" si="5"/>
        <v>0</v>
      </c>
      <c r="AY56" s="52">
        <v>0</v>
      </c>
      <c r="AZ56" s="53">
        <v>0</v>
      </c>
    </row>
    <row r="57" spans="1:52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6"/>
        <v>0</v>
      </c>
      <c r="I57" s="23">
        <v>0</v>
      </c>
      <c r="J57" s="24">
        <v>0</v>
      </c>
      <c r="K57" s="21">
        <v>0</v>
      </c>
      <c r="L57" s="23">
        <f t="shared" si="7"/>
        <v>0</v>
      </c>
      <c r="M57" s="23">
        <v>0</v>
      </c>
      <c r="N57" s="24">
        <v>0</v>
      </c>
      <c r="O57" s="21">
        <v>0</v>
      </c>
      <c r="P57" s="23">
        <f t="shared" si="1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8"/>
        <v>0</v>
      </c>
      <c r="Z57" s="13">
        <v>0</v>
      </c>
      <c r="AA57" s="14">
        <v>0</v>
      </c>
      <c r="AB57" s="11">
        <v>0</v>
      </c>
      <c r="AC57" s="13">
        <f t="shared" si="9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  <c r="AJ57" s="5">
        <v>859</v>
      </c>
      <c r="AK57" s="50">
        <v>0</v>
      </c>
      <c r="AL57" s="52">
        <f t="shared" si="4"/>
        <v>0</v>
      </c>
      <c r="AM57" s="52">
        <v>0</v>
      </c>
      <c r="AN57" s="53">
        <v>0</v>
      </c>
      <c r="AO57" s="50">
        <v>0</v>
      </c>
      <c r="AP57" s="52">
        <f t="shared" si="10"/>
        <v>0</v>
      </c>
      <c r="AQ57" s="52">
        <v>0</v>
      </c>
      <c r="AR57" s="53">
        <v>0</v>
      </c>
      <c r="AS57" s="50">
        <v>0</v>
      </c>
      <c r="AT57" s="52">
        <f t="shared" si="11"/>
        <v>0</v>
      </c>
      <c r="AU57" s="52">
        <v>0</v>
      </c>
      <c r="AV57" s="53">
        <v>0</v>
      </c>
      <c r="AW57" s="50">
        <v>0</v>
      </c>
      <c r="AX57" s="52">
        <f t="shared" si="5"/>
        <v>0</v>
      </c>
      <c r="AY57" s="52">
        <v>0</v>
      </c>
      <c r="AZ57" s="53">
        <v>0</v>
      </c>
    </row>
    <row r="58" spans="1:52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6"/>
        <v>0</v>
      </c>
      <c r="I58" s="23">
        <v>0</v>
      </c>
      <c r="J58" s="24">
        <v>0</v>
      </c>
      <c r="K58" s="21">
        <v>0</v>
      </c>
      <c r="L58" s="23">
        <f t="shared" si="7"/>
        <v>0</v>
      </c>
      <c r="M58" s="23">
        <v>0</v>
      </c>
      <c r="N58" s="24">
        <v>0</v>
      </c>
      <c r="O58" s="21">
        <v>0</v>
      </c>
      <c r="P58" s="23">
        <f t="shared" si="1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8"/>
        <v>0</v>
      </c>
      <c r="Z58" s="13">
        <v>0</v>
      </c>
      <c r="AA58" s="14">
        <v>0</v>
      </c>
      <c r="AB58" s="11">
        <v>0</v>
      </c>
      <c r="AC58" s="13">
        <f t="shared" si="9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  <c r="AJ58" s="5">
        <v>4043</v>
      </c>
      <c r="AK58" s="50">
        <v>0</v>
      </c>
      <c r="AL58" s="52">
        <f t="shared" si="4"/>
        <v>0</v>
      </c>
      <c r="AM58" s="52">
        <v>0</v>
      </c>
      <c r="AN58" s="53">
        <v>0</v>
      </c>
      <c r="AO58" s="50">
        <v>0</v>
      </c>
      <c r="AP58" s="52">
        <f t="shared" si="10"/>
        <v>0</v>
      </c>
      <c r="AQ58" s="52">
        <v>0</v>
      </c>
      <c r="AR58" s="53">
        <v>0</v>
      </c>
      <c r="AS58" s="50">
        <v>0</v>
      </c>
      <c r="AT58" s="52">
        <f t="shared" si="11"/>
        <v>0</v>
      </c>
      <c r="AU58" s="52">
        <v>0</v>
      </c>
      <c r="AV58" s="53">
        <v>0</v>
      </c>
      <c r="AW58" s="50">
        <v>0</v>
      </c>
      <c r="AX58" s="52">
        <f t="shared" si="5"/>
        <v>0</v>
      </c>
      <c r="AY58" s="52">
        <v>0</v>
      </c>
      <c r="AZ58" s="53">
        <v>0</v>
      </c>
    </row>
    <row r="59" spans="1:52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6"/>
        <v>0</v>
      </c>
      <c r="I59" s="23">
        <v>0</v>
      </c>
      <c r="J59" s="24">
        <v>0</v>
      </c>
      <c r="K59" s="21">
        <v>0</v>
      </c>
      <c r="L59" s="23">
        <f t="shared" si="7"/>
        <v>0</v>
      </c>
      <c r="M59" s="23">
        <v>0</v>
      </c>
      <c r="N59" s="24">
        <v>0</v>
      </c>
      <c r="O59" s="21">
        <v>0</v>
      </c>
      <c r="P59" s="23">
        <f t="shared" si="1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8"/>
        <v>0</v>
      </c>
      <c r="Z59" s="13">
        <v>0</v>
      </c>
      <c r="AA59" s="14">
        <v>0</v>
      </c>
      <c r="AB59" s="11">
        <v>0</v>
      </c>
      <c r="AC59" s="13">
        <f t="shared" si="9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  <c r="AJ59" s="5">
        <v>11</v>
      </c>
      <c r="AK59" s="50">
        <v>0</v>
      </c>
      <c r="AL59" s="52">
        <f t="shared" si="4"/>
        <v>0</v>
      </c>
      <c r="AM59" s="52">
        <v>0</v>
      </c>
      <c r="AN59" s="53">
        <v>0</v>
      </c>
      <c r="AO59" s="50">
        <v>0</v>
      </c>
      <c r="AP59" s="52">
        <f t="shared" si="10"/>
        <v>0</v>
      </c>
      <c r="AQ59" s="52">
        <v>0</v>
      </c>
      <c r="AR59" s="53">
        <v>0</v>
      </c>
      <c r="AS59" s="50">
        <v>0</v>
      </c>
      <c r="AT59" s="52">
        <f t="shared" si="11"/>
        <v>0</v>
      </c>
      <c r="AU59" s="52">
        <v>0</v>
      </c>
      <c r="AV59" s="53">
        <v>0</v>
      </c>
      <c r="AW59" s="50">
        <v>0</v>
      </c>
      <c r="AX59" s="52">
        <f t="shared" si="5"/>
        <v>0</v>
      </c>
      <c r="AY59" s="52">
        <v>0</v>
      </c>
      <c r="AZ59" s="53">
        <v>0</v>
      </c>
    </row>
    <row r="60" spans="1:52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6"/>
        <v>0</v>
      </c>
      <c r="I60" s="23">
        <v>0</v>
      </c>
      <c r="J60" s="24">
        <v>0</v>
      </c>
      <c r="K60" s="21">
        <v>0</v>
      </c>
      <c r="L60" s="23">
        <f t="shared" si="7"/>
        <v>0</v>
      </c>
      <c r="M60" s="23">
        <v>0</v>
      </c>
      <c r="N60" s="24">
        <v>0</v>
      </c>
      <c r="O60" s="21">
        <v>0</v>
      </c>
      <c r="P60" s="23">
        <f t="shared" si="1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8"/>
        <v>0</v>
      </c>
      <c r="Z60" s="13">
        <v>0</v>
      </c>
      <c r="AA60" s="14">
        <v>0</v>
      </c>
      <c r="AB60" s="11">
        <v>0</v>
      </c>
      <c r="AC60" s="13">
        <f t="shared" si="9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  <c r="AJ60" s="5">
        <v>670</v>
      </c>
      <c r="AK60" s="50">
        <v>0</v>
      </c>
      <c r="AL60" s="52">
        <f t="shared" si="4"/>
        <v>0</v>
      </c>
      <c r="AM60" s="52">
        <v>0</v>
      </c>
      <c r="AN60" s="53">
        <v>0</v>
      </c>
      <c r="AO60" s="50">
        <v>0</v>
      </c>
      <c r="AP60" s="52">
        <f t="shared" si="10"/>
        <v>0</v>
      </c>
      <c r="AQ60" s="52">
        <v>0</v>
      </c>
      <c r="AR60" s="53">
        <v>0</v>
      </c>
      <c r="AS60" s="50">
        <v>0</v>
      </c>
      <c r="AT60" s="52">
        <f t="shared" si="11"/>
        <v>0</v>
      </c>
      <c r="AU60" s="52">
        <v>0</v>
      </c>
      <c r="AV60" s="53">
        <v>0</v>
      </c>
      <c r="AW60" s="50">
        <v>0</v>
      </c>
      <c r="AX60" s="52">
        <f t="shared" si="5"/>
        <v>0</v>
      </c>
      <c r="AY60" s="52">
        <v>0</v>
      </c>
      <c r="AZ60" s="53">
        <v>0</v>
      </c>
    </row>
    <row r="61" spans="1:52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6"/>
        <v>0</v>
      </c>
      <c r="I61" s="23">
        <v>0</v>
      </c>
      <c r="J61" s="24">
        <v>0</v>
      </c>
      <c r="K61" s="21">
        <v>0</v>
      </c>
      <c r="L61" s="23">
        <f t="shared" si="7"/>
        <v>0</v>
      </c>
      <c r="M61" s="23">
        <v>0</v>
      </c>
      <c r="N61" s="24">
        <v>0</v>
      </c>
      <c r="O61" s="21">
        <v>0</v>
      </c>
      <c r="P61" s="23">
        <f t="shared" si="1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8"/>
        <v>0</v>
      </c>
      <c r="Z61" s="13">
        <v>0</v>
      </c>
      <c r="AA61" s="14">
        <v>0</v>
      </c>
      <c r="AB61" s="11">
        <v>0</v>
      </c>
      <c r="AC61" s="13">
        <f t="shared" si="9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  <c r="AJ61" s="5">
        <v>21</v>
      </c>
      <c r="AK61" s="50">
        <v>0</v>
      </c>
      <c r="AL61" s="52">
        <f t="shared" si="4"/>
        <v>0</v>
      </c>
      <c r="AM61" s="52">
        <v>0</v>
      </c>
      <c r="AN61" s="53">
        <v>0</v>
      </c>
      <c r="AO61" s="50">
        <v>0</v>
      </c>
      <c r="AP61" s="52">
        <f t="shared" si="10"/>
        <v>0</v>
      </c>
      <c r="AQ61" s="52">
        <v>0</v>
      </c>
      <c r="AR61" s="53">
        <v>0</v>
      </c>
      <c r="AS61" s="50">
        <v>0</v>
      </c>
      <c r="AT61" s="52">
        <f t="shared" si="11"/>
        <v>0</v>
      </c>
      <c r="AU61" s="52">
        <v>0</v>
      </c>
      <c r="AV61" s="53">
        <v>0</v>
      </c>
      <c r="AW61" s="50">
        <v>0</v>
      </c>
      <c r="AX61" s="52">
        <f t="shared" si="5"/>
        <v>0</v>
      </c>
      <c r="AY61" s="52">
        <v>0</v>
      </c>
      <c r="AZ61" s="53">
        <v>0</v>
      </c>
    </row>
    <row r="62" spans="1:52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6"/>
        <v>0</v>
      </c>
      <c r="I62" s="23">
        <v>0</v>
      </c>
      <c r="J62" s="24">
        <v>0</v>
      </c>
      <c r="K62" s="21">
        <v>0</v>
      </c>
      <c r="L62" s="23">
        <f t="shared" si="7"/>
        <v>0</v>
      </c>
      <c r="M62" s="23">
        <v>0</v>
      </c>
      <c r="N62" s="24">
        <v>0</v>
      </c>
      <c r="O62" s="21">
        <v>0</v>
      </c>
      <c r="P62" s="23">
        <f t="shared" si="1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8"/>
        <v>0</v>
      </c>
      <c r="Z62" s="13">
        <v>0</v>
      </c>
      <c r="AA62" s="14">
        <v>0</v>
      </c>
      <c r="AB62" s="11">
        <v>0</v>
      </c>
      <c r="AC62" s="13">
        <f t="shared" si="9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  <c r="AJ62" s="5">
        <v>2</v>
      </c>
      <c r="AK62" s="50">
        <v>0</v>
      </c>
      <c r="AL62" s="52">
        <f t="shared" si="4"/>
        <v>0</v>
      </c>
      <c r="AM62" s="52">
        <v>0</v>
      </c>
      <c r="AN62" s="53">
        <v>0</v>
      </c>
      <c r="AO62" s="50">
        <v>0</v>
      </c>
      <c r="AP62" s="52">
        <f t="shared" si="10"/>
        <v>0</v>
      </c>
      <c r="AQ62" s="52">
        <v>0</v>
      </c>
      <c r="AR62" s="53">
        <v>0</v>
      </c>
      <c r="AS62" s="50">
        <v>0</v>
      </c>
      <c r="AT62" s="52">
        <f t="shared" si="11"/>
        <v>0</v>
      </c>
      <c r="AU62" s="52">
        <v>0</v>
      </c>
      <c r="AV62" s="53">
        <v>0</v>
      </c>
      <c r="AW62" s="50">
        <v>0</v>
      </c>
      <c r="AX62" s="52">
        <f t="shared" si="5"/>
        <v>0</v>
      </c>
      <c r="AY62" s="52">
        <v>0</v>
      </c>
      <c r="AZ62" s="53">
        <v>0</v>
      </c>
    </row>
    <row r="63" spans="1:52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6"/>
        <v>0</v>
      </c>
      <c r="I63" s="23">
        <v>0</v>
      </c>
      <c r="J63" s="24">
        <v>0</v>
      </c>
      <c r="K63" s="21">
        <v>0</v>
      </c>
      <c r="L63" s="23">
        <f t="shared" si="7"/>
        <v>0</v>
      </c>
      <c r="M63" s="23">
        <v>0</v>
      </c>
      <c r="N63" s="24">
        <v>0</v>
      </c>
      <c r="O63" s="21">
        <v>0</v>
      </c>
      <c r="P63" s="23">
        <f t="shared" si="1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8"/>
        <v>0</v>
      </c>
      <c r="Z63" s="13">
        <v>0</v>
      </c>
      <c r="AA63" s="14">
        <v>0</v>
      </c>
      <c r="AB63" s="11">
        <v>0</v>
      </c>
      <c r="AC63" s="13">
        <f t="shared" si="9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  <c r="AJ63" s="5">
        <v>38</v>
      </c>
      <c r="AK63" s="50">
        <v>0</v>
      </c>
      <c r="AL63" s="52">
        <f t="shared" si="4"/>
        <v>0</v>
      </c>
      <c r="AM63" s="52">
        <v>0</v>
      </c>
      <c r="AN63" s="53">
        <v>0</v>
      </c>
      <c r="AO63" s="50">
        <v>0</v>
      </c>
      <c r="AP63" s="52">
        <f t="shared" si="10"/>
        <v>0</v>
      </c>
      <c r="AQ63" s="52">
        <v>0</v>
      </c>
      <c r="AR63" s="53">
        <v>0</v>
      </c>
      <c r="AS63" s="50">
        <v>0</v>
      </c>
      <c r="AT63" s="52">
        <f t="shared" si="11"/>
        <v>0</v>
      </c>
      <c r="AU63" s="52">
        <v>0</v>
      </c>
      <c r="AV63" s="53">
        <v>0</v>
      </c>
      <c r="AW63" s="50">
        <v>0</v>
      </c>
      <c r="AX63" s="52">
        <f t="shared" si="5"/>
        <v>0</v>
      </c>
      <c r="AY63" s="52">
        <v>0</v>
      </c>
      <c r="AZ63" s="53">
        <v>0</v>
      </c>
    </row>
    <row r="64" spans="1:52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6"/>
        <v>0</v>
      </c>
      <c r="I64" s="23">
        <v>0</v>
      </c>
      <c r="J64" s="24">
        <v>0</v>
      </c>
      <c r="K64" s="21">
        <v>0</v>
      </c>
      <c r="L64" s="23">
        <f t="shared" si="7"/>
        <v>0</v>
      </c>
      <c r="M64" s="23">
        <v>0</v>
      </c>
      <c r="N64" s="24">
        <v>0</v>
      </c>
      <c r="O64" s="21">
        <v>0</v>
      </c>
      <c r="P64" s="23">
        <f t="shared" si="1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8"/>
        <v>0</v>
      </c>
      <c r="Z64" s="13">
        <v>0</v>
      </c>
      <c r="AA64" s="14">
        <v>0</v>
      </c>
      <c r="AB64" s="11">
        <v>0</v>
      </c>
      <c r="AC64" s="13">
        <f t="shared" si="9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  <c r="AJ64" s="5">
        <v>34</v>
      </c>
      <c r="AK64" s="50">
        <v>0</v>
      </c>
      <c r="AL64" s="52">
        <f t="shared" si="4"/>
        <v>0</v>
      </c>
      <c r="AM64" s="52">
        <v>0</v>
      </c>
      <c r="AN64" s="53">
        <v>0</v>
      </c>
      <c r="AO64" s="50">
        <v>0</v>
      </c>
      <c r="AP64" s="52">
        <f t="shared" si="10"/>
        <v>0</v>
      </c>
      <c r="AQ64" s="52">
        <v>0</v>
      </c>
      <c r="AR64" s="53">
        <v>0</v>
      </c>
      <c r="AS64" s="50">
        <v>0</v>
      </c>
      <c r="AT64" s="52">
        <f t="shared" si="11"/>
        <v>0</v>
      </c>
      <c r="AU64" s="52">
        <v>0</v>
      </c>
      <c r="AV64" s="53">
        <v>0</v>
      </c>
      <c r="AW64" s="50">
        <v>0</v>
      </c>
      <c r="AX64" s="52">
        <f t="shared" si="5"/>
        <v>0</v>
      </c>
      <c r="AY64" s="52">
        <v>0</v>
      </c>
      <c r="AZ64" s="53">
        <v>0</v>
      </c>
    </row>
    <row r="65" spans="1:52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6"/>
        <v>0</v>
      </c>
      <c r="I65" s="23">
        <v>0</v>
      </c>
      <c r="J65" s="24">
        <v>0</v>
      </c>
      <c r="K65" s="21">
        <v>0</v>
      </c>
      <c r="L65" s="23">
        <f t="shared" si="7"/>
        <v>0</v>
      </c>
      <c r="M65" s="23">
        <v>0</v>
      </c>
      <c r="N65" s="24">
        <v>0</v>
      </c>
      <c r="O65" s="21">
        <v>0</v>
      </c>
      <c r="P65" s="23">
        <f t="shared" si="1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8"/>
        <v>0</v>
      </c>
      <c r="Z65" s="13">
        <v>0</v>
      </c>
      <c r="AA65" s="14">
        <v>0</v>
      </c>
      <c r="AB65" s="11">
        <v>0</v>
      </c>
      <c r="AC65" s="13">
        <f t="shared" si="9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  <c r="AJ65" s="5">
        <v>4</v>
      </c>
      <c r="AK65" s="50">
        <v>0</v>
      </c>
      <c r="AL65" s="52">
        <f t="shared" si="4"/>
        <v>0</v>
      </c>
      <c r="AM65" s="52">
        <v>0</v>
      </c>
      <c r="AN65" s="53">
        <v>0</v>
      </c>
      <c r="AO65" s="50">
        <v>0</v>
      </c>
      <c r="AP65" s="52">
        <f t="shared" si="10"/>
        <v>0</v>
      </c>
      <c r="AQ65" s="52">
        <v>0</v>
      </c>
      <c r="AR65" s="53">
        <v>0</v>
      </c>
      <c r="AS65" s="50">
        <v>0</v>
      </c>
      <c r="AT65" s="52">
        <f t="shared" si="11"/>
        <v>0</v>
      </c>
      <c r="AU65" s="52">
        <v>0</v>
      </c>
      <c r="AV65" s="53">
        <v>0</v>
      </c>
      <c r="AW65" s="50">
        <v>0</v>
      </c>
      <c r="AX65" s="52">
        <f t="shared" si="5"/>
        <v>0</v>
      </c>
      <c r="AY65" s="52">
        <v>0</v>
      </c>
      <c r="AZ65" s="53">
        <v>0</v>
      </c>
    </row>
    <row r="66" spans="1:52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6"/>
        <v>0</v>
      </c>
      <c r="I66" s="23">
        <v>0</v>
      </c>
      <c r="J66" s="24">
        <v>0</v>
      </c>
      <c r="K66" s="21">
        <v>0</v>
      </c>
      <c r="L66" s="23">
        <f t="shared" si="7"/>
        <v>0</v>
      </c>
      <c r="M66" s="23">
        <v>0</v>
      </c>
      <c r="N66" s="24">
        <v>0</v>
      </c>
      <c r="O66" s="21">
        <v>0</v>
      </c>
      <c r="P66" s="23">
        <f t="shared" si="1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8"/>
        <v>0</v>
      </c>
      <c r="Z66" s="13">
        <v>0</v>
      </c>
      <c r="AA66" s="14">
        <v>0</v>
      </c>
      <c r="AB66" s="11">
        <v>0</v>
      </c>
      <c r="AC66" s="13">
        <f t="shared" si="9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  <c r="AJ66" s="5">
        <v>5</v>
      </c>
      <c r="AK66" s="50">
        <v>0</v>
      </c>
      <c r="AL66" s="52">
        <f t="shared" si="4"/>
        <v>0</v>
      </c>
      <c r="AM66" s="52">
        <v>0</v>
      </c>
      <c r="AN66" s="53">
        <v>0</v>
      </c>
      <c r="AO66" s="50">
        <v>0</v>
      </c>
      <c r="AP66" s="52">
        <f t="shared" si="10"/>
        <v>0</v>
      </c>
      <c r="AQ66" s="52">
        <v>0</v>
      </c>
      <c r="AR66" s="53">
        <v>0</v>
      </c>
      <c r="AS66" s="50">
        <v>0</v>
      </c>
      <c r="AT66" s="52">
        <f t="shared" si="11"/>
        <v>0</v>
      </c>
      <c r="AU66" s="52">
        <v>0</v>
      </c>
      <c r="AV66" s="53">
        <v>0</v>
      </c>
      <c r="AW66" s="50">
        <v>0</v>
      </c>
      <c r="AX66" s="52">
        <f t="shared" si="5"/>
        <v>0</v>
      </c>
      <c r="AY66" s="52">
        <v>0</v>
      </c>
      <c r="AZ66" s="53">
        <v>0</v>
      </c>
    </row>
    <row r="67" spans="1:52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6"/>
        <v>0</v>
      </c>
      <c r="I67" s="23">
        <v>0</v>
      </c>
      <c r="J67" s="24">
        <v>0</v>
      </c>
      <c r="K67" s="21">
        <v>0</v>
      </c>
      <c r="L67" s="23">
        <f t="shared" si="7"/>
        <v>0</v>
      </c>
      <c r="M67" s="23">
        <v>0</v>
      </c>
      <c r="N67" s="24">
        <v>0</v>
      </c>
      <c r="O67" s="21">
        <v>0</v>
      </c>
      <c r="P67" s="23">
        <f t="shared" si="1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8"/>
        <v>0</v>
      </c>
      <c r="Z67" s="13">
        <v>0</v>
      </c>
      <c r="AA67" s="14">
        <v>0</v>
      </c>
      <c r="AB67" s="11">
        <v>0</v>
      </c>
      <c r="AC67" s="13">
        <f t="shared" si="9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  <c r="AJ67" s="5">
        <v>1</v>
      </c>
      <c r="AK67" s="50">
        <v>0</v>
      </c>
      <c r="AL67" s="52">
        <f t="shared" si="4"/>
        <v>0</v>
      </c>
      <c r="AM67" s="52">
        <v>0</v>
      </c>
      <c r="AN67" s="53">
        <v>0</v>
      </c>
      <c r="AO67" s="50">
        <v>0</v>
      </c>
      <c r="AP67" s="52">
        <f t="shared" si="10"/>
        <v>0</v>
      </c>
      <c r="AQ67" s="52">
        <v>0</v>
      </c>
      <c r="AR67" s="53">
        <v>0</v>
      </c>
      <c r="AS67" s="50">
        <v>0</v>
      </c>
      <c r="AT67" s="52">
        <f t="shared" si="11"/>
        <v>0</v>
      </c>
      <c r="AU67" s="52">
        <v>0</v>
      </c>
      <c r="AV67" s="53">
        <v>0</v>
      </c>
      <c r="AW67" s="50">
        <v>0</v>
      </c>
      <c r="AX67" s="52">
        <f t="shared" si="5"/>
        <v>0</v>
      </c>
      <c r="AY67" s="52">
        <v>0</v>
      </c>
      <c r="AZ67" s="53">
        <v>0</v>
      </c>
    </row>
    <row r="68" spans="1:52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6"/>
        <v>0</v>
      </c>
      <c r="I68" s="23">
        <v>0</v>
      </c>
      <c r="J68" s="24">
        <v>0</v>
      </c>
      <c r="K68" s="21">
        <v>0</v>
      </c>
      <c r="L68" s="23">
        <f t="shared" si="7"/>
        <v>0</v>
      </c>
      <c r="M68" s="23">
        <v>0</v>
      </c>
      <c r="N68" s="24">
        <v>0</v>
      </c>
      <c r="O68" s="21">
        <v>0</v>
      </c>
      <c r="P68" s="23">
        <f t="shared" si="1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8"/>
        <v>0</v>
      </c>
      <c r="Z68" s="13">
        <v>0</v>
      </c>
      <c r="AA68" s="14">
        <v>0</v>
      </c>
      <c r="AB68" s="11">
        <v>0</v>
      </c>
      <c r="AC68" s="13">
        <f t="shared" si="9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  <c r="AJ68" s="5">
        <v>89</v>
      </c>
      <c r="AK68" s="50">
        <v>0</v>
      </c>
      <c r="AL68" s="52">
        <f t="shared" si="4"/>
        <v>0</v>
      </c>
      <c r="AM68" s="52">
        <v>0</v>
      </c>
      <c r="AN68" s="53">
        <v>0</v>
      </c>
      <c r="AO68" s="50">
        <v>0</v>
      </c>
      <c r="AP68" s="52">
        <f t="shared" si="10"/>
        <v>0</v>
      </c>
      <c r="AQ68" s="52">
        <v>0</v>
      </c>
      <c r="AR68" s="53">
        <v>0</v>
      </c>
      <c r="AS68" s="50">
        <v>0</v>
      </c>
      <c r="AT68" s="52">
        <f t="shared" si="11"/>
        <v>0</v>
      </c>
      <c r="AU68" s="52">
        <v>0</v>
      </c>
      <c r="AV68" s="53">
        <v>0</v>
      </c>
      <c r="AW68" s="50">
        <v>0</v>
      </c>
      <c r="AX68" s="52">
        <f t="shared" si="5"/>
        <v>0</v>
      </c>
      <c r="AY68" s="52">
        <v>0</v>
      </c>
      <c r="AZ68" s="53">
        <v>0</v>
      </c>
    </row>
    <row r="69" spans="1:52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6"/>
        <v>0</v>
      </c>
      <c r="I69" s="23">
        <v>0</v>
      </c>
      <c r="J69" s="24">
        <v>0</v>
      </c>
      <c r="K69" s="21">
        <v>0</v>
      </c>
      <c r="L69" s="23">
        <f t="shared" si="7"/>
        <v>0</v>
      </c>
      <c r="M69" s="23">
        <v>0</v>
      </c>
      <c r="N69" s="24">
        <v>0</v>
      </c>
      <c r="O69" s="21">
        <v>0</v>
      </c>
      <c r="P69" s="23">
        <f t="shared" si="1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8"/>
        <v>0</v>
      </c>
      <c r="Z69" s="13">
        <v>0</v>
      </c>
      <c r="AA69" s="14">
        <v>0</v>
      </c>
      <c r="AB69" s="11">
        <v>0</v>
      </c>
      <c r="AC69" s="13">
        <f t="shared" si="9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  <c r="AJ69" s="5">
        <v>290</v>
      </c>
      <c r="AK69" s="50">
        <v>0</v>
      </c>
      <c r="AL69" s="52">
        <f t="shared" si="4"/>
        <v>0</v>
      </c>
      <c r="AM69" s="52">
        <v>0</v>
      </c>
      <c r="AN69" s="53">
        <v>0</v>
      </c>
      <c r="AO69" s="50">
        <v>0</v>
      </c>
      <c r="AP69" s="52">
        <f t="shared" si="10"/>
        <v>0</v>
      </c>
      <c r="AQ69" s="52">
        <v>0</v>
      </c>
      <c r="AR69" s="53">
        <v>0</v>
      </c>
      <c r="AS69" s="50">
        <v>0</v>
      </c>
      <c r="AT69" s="52">
        <f t="shared" si="11"/>
        <v>0</v>
      </c>
      <c r="AU69" s="52">
        <v>0</v>
      </c>
      <c r="AV69" s="53">
        <v>0</v>
      </c>
      <c r="AW69" s="50">
        <v>0</v>
      </c>
      <c r="AX69" s="52">
        <f t="shared" si="5"/>
        <v>0</v>
      </c>
      <c r="AY69" s="52">
        <v>0</v>
      </c>
      <c r="AZ69" s="53">
        <v>0</v>
      </c>
    </row>
    <row r="70" spans="1:52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6"/>
        <v>0</v>
      </c>
      <c r="I70" s="23">
        <v>0</v>
      </c>
      <c r="J70" s="24">
        <v>0</v>
      </c>
      <c r="K70" s="21">
        <v>0</v>
      </c>
      <c r="L70" s="39">
        <f t="shared" si="7"/>
        <v>0</v>
      </c>
      <c r="M70" s="23">
        <v>0</v>
      </c>
      <c r="N70" s="24">
        <v>0</v>
      </c>
      <c r="O70" s="21">
        <v>0</v>
      </c>
      <c r="P70" s="23">
        <f t="shared" si="1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8"/>
        <v>0</v>
      </c>
      <c r="Z70" s="13">
        <v>0</v>
      </c>
      <c r="AA70" s="14">
        <v>0</v>
      </c>
      <c r="AB70" s="11">
        <v>0</v>
      </c>
      <c r="AC70" s="13">
        <f t="shared" si="9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  <c r="AJ70" s="5">
        <v>3</v>
      </c>
      <c r="AK70" s="50">
        <v>0</v>
      </c>
      <c r="AL70" s="52">
        <f t="shared" si="4"/>
        <v>0</v>
      </c>
      <c r="AM70" s="52">
        <v>0</v>
      </c>
      <c r="AN70" s="53">
        <v>0</v>
      </c>
      <c r="AO70" s="50">
        <v>0</v>
      </c>
      <c r="AP70" s="52">
        <f t="shared" si="10"/>
        <v>0</v>
      </c>
      <c r="AQ70" s="52">
        <v>0</v>
      </c>
      <c r="AR70" s="53">
        <v>0</v>
      </c>
      <c r="AS70" s="50">
        <v>0</v>
      </c>
      <c r="AT70" s="52">
        <f t="shared" si="11"/>
        <v>0</v>
      </c>
      <c r="AU70" s="52">
        <v>0</v>
      </c>
      <c r="AV70" s="53">
        <v>0</v>
      </c>
      <c r="AW70" s="50">
        <v>0</v>
      </c>
      <c r="AX70" s="52">
        <f t="shared" si="5"/>
        <v>0</v>
      </c>
      <c r="AY70" s="52">
        <v>0</v>
      </c>
      <c r="AZ70" s="53">
        <v>0</v>
      </c>
    </row>
    <row r="71" spans="1:52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6"/>
        <v>0</v>
      </c>
      <c r="I71" s="23">
        <v>0</v>
      </c>
      <c r="J71" s="24">
        <v>0</v>
      </c>
      <c r="K71" s="21">
        <v>0</v>
      </c>
      <c r="L71" s="23">
        <f t="shared" si="7"/>
        <v>0</v>
      </c>
      <c r="M71" s="23">
        <v>0</v>
      </c>
      <c r="N71" s="24">
        <v>0</v>
      </c>
      <c r="O71" s="21">
        <v>0</v>
      </c>
      <c r="P71" s="23">
        <f t="shared" si="1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8"/>
        <v>0</v>
      </c>
      <c r="Z71" s="13">
        <v>0</v>
      </c>
      <c r="AA71" s="14">
        <v>0</v>
      </c>
      <c r="AB71" s="11">
        <v>0</v>
      </c>
      <c r="AC71" s="13">
        <f t="shared" si="9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  <c r="AJ71" s="5">
        <v>2955</v>
      </c>
      <c r="AK71" s="50">
        <v>0</v>
      </c>
      <c r="AL71" s="52">
        <f t="shared" si="4"/>
        <v>0</v>
      </c>
      <c r="AM71" s="52">
        <v>0</v>
      </c>
      <c r="AN71" s="53">
        <v>0</v>
      </c>
      <c r="AO71" s="50">
        <v>0</v>
      </c>
      <c r="AP71" s="52">
        <f t="shared" si="10"/>
        <v>0</v>
      </c>
      <c r="AQ71" s="52">
        <v>0</v>
      </c>
      <c r="AR71" s="53">
        <v>0</v>
      </c>
      <c r="AS71" s="50">
        <v>0</v>
      </c>
      <c r="AT71" s="52">
        <f t="shared" si="11"/>
        <v>0</v>
      </c>
      <c r="AU71" s="52">
        <v>0</v>
      </c>
      <c r="AV71" s="53">
        <v>0</v>
      </c>
      <c r="AW71" s="50">
        <v>0</v>
      </c>
      <c r="AX71" s="52">
        <f t="shared" si="5"/>
        <v>0</v>
      </c>
      <c r="AY71" s="52">
        <v>0</v>
      </c>
      <c r="AZ71" s="53">
        <v>0</v>
      </c>
    </row>
    <row r="72" spans="1:52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6"/>
        <v>0</v>
      </c>
      <c r="I72" s="23">
        <v>0</v>
      </c>
      <c r="J72" s="24">
        <v>0</v>
      </c>
      <c r="K72" s="21">
        <v>0</v>
      </c>
      <c r="L72" s="23">
        <f t="shared" si="7"/>
        <v>0</v>
      </c>
      <c r="M72" s="23">
        <v>0</v>
      </c>
      <c r="N72" s="24">
        <v>0</v>
      </c>
      <c r="O72" s="21">
        <v>0</v>
      </c>
      <c r="P72" s="23">
        <f t="shared" si="1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8"/>
        <v>0</v>
      </c>
      <c r="Z72" s="13">
        <v>0</v>
      </c>
      <c r="AA72" s="14">
        <v>0</v>
      </c>
      <c r="AB72" s="11">
        <v>0</v>
      </c>
      <c r="AC72" s="13">
        <f t="shared" si="9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  <c r="AJ72" s="5">
        <v>554</v>
      </c>
      <c r="AK72" s="50">
        <v>0</v>
      </c>
      <c r="AL72" s="52">
        <f t="shared" si="4"/>
        <v>0</v>
      </c>
      <c r="AM72" s="52">
        <v>0</v>
      </c>
      <c r="AN72" s="53">
        <v>0</v>
      </c>
      <c r="AO72" s="50">
        <v>0</v>
      </c>
      <c r="AP72" s="52">
        <f t="shared" si="10"/>
        <v>0</v>
      </c>
      <c r="AQ72" s="52">
        <v>0</v>
      </c>
      <c r="AR72" s="53">
        <v>0</v>
      </c>
      <c r="AS72" s="50">
        <v>0</v>
      </c>
      <c r="AT72" s="52">
        <f t="shared" si="11"/>
        <v>0</v>
      </c>
      <c r="AU72" s="52">
        <v>0</v>
      </c>
      <c r="AV72" s="53">
        <v>0</v>
      </c>
      <c r="AW72" s="50">
        <v>0</v>
      </c>
      <c r="AX72" s="52">
        <f t="shared" si="5"/>
        <v>0</v>
      </c>
      <c r="AY72" s="52">
        <v>0</v>
      </c>
      <c r="AZ72" s="53">
        <v>0</v>
      </c>
    </row>
    <row r="73" spans="1:52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6"/>
        <v>0</v>
      </c>
      <c r="I73" s="23">
        <v>0</v>
      </c>
      <c r="J73" s="24">
        <v>0</v>
      </c>
      <c r="K73" s="21">
        <v>0</v>
      </c>
      <c r="L73" s="23">
        <f t="shared" si="7"/>
        <v>0</v>
      </c>
      <c r="M73" s="23">
        <v>0</v>
      </c>
      <c r="N73" s="24">
        <v>0</v>
      </c>
      <c r="O73" s="21">
        <v>0</v>
      </c>
      <c r="P73" s="23">
        <f t="shared" si="1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8"/>
        <v>0</v>
      </c>
      <c r="Z73" s="13">
        <v>0</v>
      </c>
      <c r="AA73" s="14">
        <v>0</v>
      </c>
      <c r="AB73" s="11">
        <v>0</v>
      </c>
      <c r="AC73" s="13">
        <f t="shared" si="9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  <c r="AJ73" s="5">
        <v>5</v>
      </c>
      <c r="AK73" s="50">
        <v>0</v>
      </c>
      <c r="AL73" s="52">
        <f t="shared" si="4"/>
        <v>0</v>
      </c>
      <c r="AM73" s="52">
        <v>0</v>
      </c>
      <c r="AN73" s="53">
        <v>0</v>
      </c>
      <c r="AO73" s="50">
        <v>0</v>
      </c>
      <c r="AP73" s="52">
        <f t="shared" si="10"/>
        <v>0</v>
      </c>
      <c r="AQ73" s="52">
        <v>0</v>
      </c>
      <c r="AR73" s="53">
        <v>0</v>
      </c>
      <c r="AS73" s="50">
        <v>0</v>
      </c>
      <c r="AT73" s="52">
        <f t="shared" si="11"/>
        <v>0</v>
      </c>
      <c r="AU73" s="52">
        <v>0</v>
      </c>
      <c r="AV73" s="53">
        <v>0</v>
      </c>
      <c r="AW73" s="50">
        <v>0</v>
      </c>
      <c r="AX73" s="52">
        <f t="shared" si="5"/>
        <v>0</v>
      </c>
      <c r="AY73" s="52">
        <v>0</v>
      </c>
      <c r="AZ73" s="53">
        <v>0</v>
      </c>
    </row>
    <row r="74" spans="1:52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6"/>
        <v>0</v>
      </c>
      <c r="I74" s="23">
        <v>0</v>
      </c>
      <c r="J74" s="24">
        <v>0</v>
      </c>
      <c r="K74" s="21">
        <v>0</v>
      </c>
      <c r="L74" s="23">
        <f t="shared" si="7"/>
        <v>0</v>
      </c>
      <c r="M74" s="23">
        <v>0</v>
      </c>
      <c r="N74" s="24">
        <v>0</v>
      </c>
      <c r="O74" s="21">
        <v>0</v>
      </c>
      <c r="P74" s="23">
        <f t="shared" si="1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8"/>
        <v>0</v>
      </c>
      <c r="Z74" s="13">
        <v>0</v>
      </c>
      <c r="AA74" s="14">
        <v>0</v>
      </c>
      <c r="AB74" s="11">
        <v>0</v>
      </c>
      <c r="AC74" s="13">
        <f t="shared" si="9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  <c r="AJ74" s="5">
        <v>1003</v>
      </c>
      <c r="AK74" s="50">
        <v>0</v>
      </c>
      <c r="AL74" s="52">
        <f t="shared" si="4"/>
        <v>0</v>
      </c>
      <c r="AM74" s="52">
        <v>0</v>
      </c>
      <c r="AN74" s="53">
        <v>0</v>
      </c>
      <c r="AO74" s="50">
        <v>0</v>
      </c>
      <c r="AP74" s="52">
        <f t="shared" si="10"/>
        <v>0</v>
      </c>
      <c r="AQ74" s="52">
        <v>0</v>
      </c>
      <c r="AR74" s="53">
        <v>0</v>
      </c>
      <c r="AS74" s="50">
        <v>0</v>
      </c>
      <c r="AT74" s="52">
        <f t="shared" si="11"/>
        <v>0</v>
      </c>
      <c r="AU74" s="52">
        <v>0</v>
      </c>
      <c r="AV74" s="53">
        <v>0</v>
      </c>
      <c r="AW74" s="50">
        <v>0</v>
      </c>
      <c r="AX74" s="52">
        <f t="shared" si="5"/>
        <v>0</v>
      </c>
      <c r="AY74" s="52">
        <v>0</v>
      </c>
      <c r="AZ74" s="53">
        <v>0</v>
      </c>
    </row>
    <row r="75" spans="1:52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6"/>
        <v>0</v>
      </c>
      <c r="I75" s="23">
        <v>0</v>
      </c>
      <c r="J75" s="24">
        <v>0</v>
      </c>
      <c r="K75" s="21">
        <v>0</v>
      </c>
      <c r="L75" s="23">
        <f t="shared" si="7"/>
        <v>0</v>
      </c>
      <c r="M75" s="23">
        <v>0</v>
      </c>
      <c r="N75" s="24">
        <v>0</v>
      </c>
      <c r="O75" s="21">
        <v>0</v>
      </c>
      <c r="P75" s="23">
        <f t="shared" si="1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8"/>
        <v>0</v>
      </c>
      <c r="Z75" s="13">
        <v>0</v>
      </c>
      <c r="AA75" s="14">
        <v>0</v>
      </c>
      <c r="AB75" s="11">
        <v>0</v>
      </c>
      <c r="AC75" s="13">
        <f t="shared" si="9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  <c r="AJ75" s="5">
        <v>95</v>
      </c>
      <c r="AK75" s="50">
        <v>0</v>
      </c>
      <c r="AL75" s="52">
        <f t="shared" si="4"/>
        <v>0</v>
      </c>
      <c r="AM75" s="52">
        <v>0</v>
      </c>
      <c r="AN75" s="53">
        <v>0</v>
      </c>
      <c r="AO75" s="50">
        <v>0</v>
      </c>
      <c r="AP75" s="52">
        <f t="shared" si="10"/>
        <v>0</v>
      </c>
      <c r="AQ75" s="52">
        <v>0</v>
      </c>
      <c r="AR75" s="53">
        <v>0</v>
      </c>
      <c r="AS75" s="50">
        <v>0</v>
      </c>
      <c r="AT75" s="52">
        <f t="shared" si="11"/>
        <v>0</v>
      </c>
      <c r="AU75" s="52">
        <v>0</v>
      </c>
      <c r="AV75" s="53">
        <v>0</v>
      </c>
      <c r="AW75" s="50">
        <v>0</v>
      </c>
      <c r="AX75" s="52">
        <f t="shared" si="5"/>
        <v>0</v>
      </c>
      <c r="AY75" s="52">
        <v>0</v>
      </c>
      <c r="AZ75" s="53">
        <v>0</v>
      </c>
    </row>
    <row r="76" spans="1:52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6"/>
        <v>0</v>
      </c>
      <c r="I76" s="23">
        <v>0</v>
      </c>
      <c r="J76" s="24">
        <v>0</v>
      </c>
      <c r="K76" s="21">
        <v>0</v>
      </c>
      <c r="L76" s="23">
        <f t="shared" si="7"/>
        <v>0</v>
      </c>
      <c r="M76" s="23">
        <v>0</v>
      </c>
      <c r="N76" s="24">
        <v>0</v>
      </c>
      <c r="O76" s="21">
        <v>0</v>
      </c>
      <c r="P76" s="23">
        <f t="shared" si="1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8"/>
        <v>0</v>
      </c>
      <c r="Z76" s="13">
        <v>0</v>
      </c>
      <c r="AA76" s="14">
        <v>0</v>
      </c>
      <c r="AB76" s="11">
        <v>0</v>
      </c>
      <c r="AC76" s="13">
        <f t="shared" si="9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  <c r="AJ76" s="5">
        <v>5</v>
      </c>
      <c r="AK76" s="50">
        <v>0</v>
      </c>
      <c r="AL76" s="52">
        <f t="shared" si="4"/>
        <v>0</v>
      </c>
      <c r="AM76" s="52">
        <v>0</v>
      </c>
      <c r="AN76" s="53">
        <v>0</v>
      </c>
      <c r="AO76" s="50">
        <v>0</v>
      </c>
      <c r="AP76" s="52">
        <f t="shared" si="10"/>
        <v>0</v>
      </c>
      <c r="AQ76" s="52">
        <v>0</v>
      </c>
      <c r="AR76" s="53">
        <v>0</v>
      </c>
      <c r="AS76" s="50">
        <v>0</v>
      </c>
      <c r="AT76" s="52">
        <f t="shared" si="11"/>
        <v>0</v>
      </c>
      <c r="AU76" s="52">
        <v>0</v>
      </c>
      <c r="AV76" s="53">
        <v>0</v>
      </c>
      <c r="AW76" s="50">
        <v>0</v>
      </c>
      <c r="AX76" s="52">
        <f t="shared" si="5"/>
        <v>0</v>
      </c>
      <c r="AY76" s="52">
        <v>0</v>
      </c>
      <c r="AZ76" s="53">
        <v>0</v>
      </c>
    </row>
    <row r="77" spans="1:52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6"/>
        <v>0</v>
      </c>
      <c r="I77" s="23">
        <v>0</v>
      </c>
      <c r="J77" s="24">
        <v>0</v>
      </c>
      <c r="K77" s="21">
        <v>0</v>
      </c>
      <c r="L77" s="23">
        <f t="shared" si="7"/>
        <v>0</v>
      </c>
      <c r="M77" s="23">
        <v>0</v>
      </c>
      <c r="N77" s="24">
        <v>0</v>
      </c>
      <c r="O77" s="21">
        <v>0</v>
      </c>
      <c r="P77" s="23">
        <f t="shared" si="1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8"/>
        <v>0</v>
      </c>
      <c r="Z77" s="13">
        <v>0</v>
      </c>
      <c r="AA77" s="14">
        <v>0</v>
      </c>
      <c r="AB77" s="11">
        <v>0</v>
      </c>
      <c r="AC77" s="13">
        <f t="shared" si="9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  <c r="AJ77" s="5">
        <v>4079</v>
      </c>
      <c r="AK77" s="50">
        <v>0</v>
      </c>
      <c r="AL77" s="52">
        <f t="shared" si="4"/>
        <v>0</v>
      </c>
      <c r="AM77" s="52">
        <v>0</v>
      </c>
      <c r="AN77" s="53">
        <v>0</v>
      </c>
      <c r="AO77" s="50">
        <v>0</v>
      </c>
      <c r="AP77" s="52">
        <f t="shared" si="10"/>
        <v>0</v>
      </c>
      <c r="AQ77" s="52">
        <v>0</v>
      </c>
      <c r="AR77" s="53">
        <v>0</v>
      </c>
      <c r="AS77" s="50">
        <v>0</v>
      </c>
      <c r="AT77" s="52">
        <f t="shared" si="11"/>
        <v>0</v>
      </c>
      <c r="AU77" s="52">
        <v>0</v>
      </c>
      <c r="AV77" s="53">
        <v>0</v>
      </c>
      <c r="AW77" s="50">
        <v>0</v>
      </c>
      <c r="AX77" s="52">
        <f t="shared" si="5"/>
        <v>0</v>
      </c>
      <c r="AY77" s="52">
        <v>0</v>
      </c>
      <c r="AZ77" s="53">
        <v>0</v>
      </c>
    </row>
    <row r="78" spans="1:52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6"/>
        <v>0</v>
      </c>
      <c r="I78" s="23">
        <v>0</v>
      </c>
      <c r="J78" s="24">
        <v>0</v>
      </c>
      <c r="K78" s="21">
        <v>0</v>
      </c>
      <c r="L78" s="23">
        <f t="shared" si="7"/>
        <v>0</v>
      </c>
      <c r="M78" s="23">
        <v>0</v>
      </c>
      <c r="N78" s="24">
        <v>0</v>
      </c>
      <c r="O78" s="21">
        <v>0</v>
      </c>
      <c r="P78" s="23">
        <f t="shared" si="1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8"/>
        <v>0</v>
      </c>
      <c r="Z78" s="13">
        <v>0</v>
      </c>
      <c r="AA78" s="14">
        <v>0</v>
      </c>
      <c r="AB78" s="11">
        <v>0</v>
      </c>
      <c r="AC78" s="13">
        <f t="shared" si="9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  <c r="AJ78" s="5">
        <v>50</v>
      </c>
      <c r="AK78" s="50">
        <v>0</v>
      </c>
      <c r="AL78" s="52">
        <f t="shared" si="4"/>
        <v>0</v>
      </c>
      <c r="AM78" s="52">
        <v>0</v>
      </c>
      <c r="AN78" s="53">
        <v>0</v>
      </c>
      <c r="AO78" s="50">
        <v>0</v>
      </c>
      <c r="AP78" s="52">
        <f t="shared" si="10"/>
        <v>0</v>
      </c>
      <c r="AQ78" s="52">
        <v>0</v>
      </c>
      <c r="AR78" s="53">
        <v>0</v>
      </c>
      <c r="AS78" s="50">
        <v>0</v>
      </c>
      <c r="AT78" s="52">
        <f t="shared" si="11"/>
        <v>0</v>
      </c>
      <c r="AU78" s="52">
        <v>0</v>
      </c>
      <c r="AV78" s="53">
        <v>0</v>
      </c>
      <c r="AW78" s="50">
        <v>0</v>
      </c>
      <c r="AX78" s="52">
        <f t="shared" si="5"/>
        <v>0</v>
      </c>
      <c r="AY78" s="52">
        <v>0</v>
      </c>
      <c r="AZ78" s="53">
        <v>0</v>
      </c>
    </row>
    <row r="79" spans="1:52" x14ac:dyDescent="0.25">
      <c r="A79" s="3" t="s">
        <v>75</v>
      </c>
      <c r="B79" s="5">
        <v>2505</v>
      </c>
      <c r="C79" s="21">
        <v>0</v>
      </c>
      <c r="D79" s="23">
        <f t="shared" ref="D79:D83" si="12">C79/B79</f>
        <v>0</v>
      </c>
      <c r="E79" s="23">
        <v>0</v>
      </c>
      <c r="F79" s="24">
        <v>0</v>
      </c>
      <c r="G79" s="21">
        <v>0</v>
      </c>
      <c r="H79" s="23">
        <f t="shared" si="6"/>
        <v>0</v>
      </c>
      <c r="I79" s="23">
        <v>0</v>
      </c>
      <c r="J79" s="24">
        <v>0</v>
      </c>
      <c r="K79" s="21">
        <v>0</v>
      </c>
      <c r="L79" s="23">
        <f t="shared" si="7"/>
        <v>0</v>
      </c>
      <c r="M79" s="23">
        <v>0</v>
      </c>
      <c r="N79" s="24">
        <v>0</v>
      </c>
      <c r="O79" s="21">
        <v>0</v>
      </c>
      <c r="P79" s="23">
        <f t="shared" ref="P79:P83" si="13">O79/B79</f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4">T79/S79</f>
        <v>0</v>
      </c>
      <c r="V79" s="13">
        <v>0</v>
      </c>
      <c r="W79" s="14">
        <v>0</v>
      </c>
      <c r="X79" s="11">
        <v>0</v>
      </c>
      <c r="Y79" s="13">
        <f t="shared" si="8"/>
        <v>0</v>
      </c>
      <c r="Z79" s="13">
        <v>0</v>
      </c>
      <c r="AA79" s="14">
        <v>0</v>
      </c>
      <c r="AB79" s="11">
        <v>0</v>
      </c>
      <c r="AC79" s="13">
        <f t="shared" si="9"/>
        <v>0</v>
      </c>
      <c r="AD79" s="13">
        <v>0</v>
      </c>
      <c r="AE79" s="14">
        <v>0</v>
      </c>
      <c r="AF79" s="11">
        <v>0</v>
      </c>
      <c r="AG79" s="13">
        <f t="shared" ref="AG79:AG83" si="15">AF79/S79</f>
        <v>0</v>
      </c>
      <c r="AH79" s="13">
        <v>0</v>
      </c>
      <c r="AI79" s="14">
        <v>0</v>
      </c>
      <c r="AJ79" s="5">
        <v>2505</v>
      </c>
      <c r="AK79" s="50">
        <v>0</v>
      </c>
      <c r="AL79" s="52">
        <f t="shared" ref="AL79:AL83" si="16">AK79/AJ79</f>
        <v>0</v>
      </c>
      <c r="AM79" s="52">
        <v>0</v>
      </c>
      <c r="AN79" s="53">
        <v>0</v>
      </c>
      <c r="AO79" s="50">
        <v>0</v>
      </c>
      <c r="AP79" s="52">
        <f t="shared" si="10"/>
        <v>0</v>
      </c>
      <c r="AQ79" s="52">
        <v>0</v>
      </c>
      <c r="AR79" s="53">
        <v>0</v>
      </c>
      <c r="AS79" s="50">
        <v>0</v>
      </c>
      <c r="AT79" s="52">
        <f t="shared" si="11"/>
        <v>0</v>
      </c>
      <c r="AU79" s="52">
        <v>0</v>
      </c>
      <c r="AV79" s="53">
        <v>0</v>
      </c>
      <c r="AW79" s="50">
        <v>0</v>
      </c>
      <c r="AX79" s="52">
        <f t="shared" ref="AX79:AX83" si="17">AW79/AJ79</f>
        <v>0</v>
      </c>
      <c r="AY79" s="52">
        <v>0</v>
      </c>
      <c r="AZ79" s="53">
        <v>0</v>
      </c>
    </row>
    <row r="80" spans="1:52" x14ac:dyDescent="0.25">
      <c r="A80" s="3" t="s">
        <v>76</v>
      </c>
      <c r="B80" s="5">
        <v>3</v>
      </c>
      <c r="C80" s="21">
        <v>0</v>
      </c>
      <c r="D80" s="23">
        <f t="shared" si="12"/>
        <v>0</v>
      </c>
      <c r="E80" s="23">
        <v>0</v>
      </c>
      <c r="F80" s="24">
        <v>0</v>
      </c>
      <c r="G80" s="21">
        <v>0</v>
      </c>
      <c r="H80" s="23">
        <f t="shared" ref="H80:H83" si="18">G80/B80</f>
        <v>0</v>
      </c>
      <c r="I80" s="23">
        <v>0</v>
      </c>
      <c r="J80" s="24">
        <v>0</v>
      </c>
      <c r="K80" s="21">
        <v>0</v>
      </c>
      <c r="L80" s="23">
        <f t="shared" ref="L80:L83" si="19">K80/B80</f>
        <v>0</v>
      </c>
      <c r="M80" s="23">
        <v>0</v>
      </c>
      <c r="N80" s="24">
        <v>0</v>
      </c>
      <c r="O80" s="21">
        <v>0</v>
      </c>
      <c r="P80" s="23">
        <f t="shared" si="13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4"/>
        <v>0</v>
      </c>
      <c r="V80" s="13">
        <v>0</v>
      </c>
      <c r="W80" s="14">
        <v>0</v>
      </c>
      <c r="X80" s="11">
        <v>0</v>
      </c>
      <c r="Y80" s="13">
        <f t="shared" ref="Y80:Y83" si="20">X80/S80</f>
        <v>0</v>
      </c>
      <c r="Z80" s="13">
        <v>0</v>
      </c>
      <c r="AA80" s="14">
        <v>0</v>
      </c>
      <c r="AB80" s="11">
        <v>0</v>
      </c>
      <c r="AC80" s="13">
        <f t="shared" ref="AC80:AC83" si="21">AB80/S80</f>
        <v>0</v>
      </c>
      <c r="AD80" s="13">
        <v>0</v>
      </c>
      <c r="AE80" s="14">
        <v>0</v>
      </c>
      <c r="AF80" s="11">
        <v>0</v>
      </c>
      <c r="AG80" s="13">
        <f t="shared" si="15"/>
        <v>0</v>
      </c>
      <c r="AH80" s="13">
        <v>0</v>
      </c>
      <c r="AI80" s="14">
        <v>0</v>
      </c>
      <c r="AJ80" s="5">
        <v>3</v>
      </c>
      <c r="AK80" s="50">
        <v>0</v>
      </c>
      <c r="AL80" s="52">
        <f t="shared" si="16"/>
        <v>0</v>
      </c>
      <c r="AM80" s="52">
        <v>0</v>
      </c>
      <c r="AN80" s="53">
        <v>0</v>
      </c>
      <c r="AO80" s="50">
        <v>0</v>
      </c>
      <c r="AP80" s="52">
        <f t="shared" ref="AP80:AP83" si="22">AO80/AJ80</f>
        <v>0</v>
      </c>
      <c r="AQ80" s="52">
        <v>0</v>
      </c>
      <c r="AR80" s="53">
        <v>0</v>
      </c>
      <c r="AS80" s="50">
        <v>0</v>
      </c>
      <c r="AT80" s="52">
        <f t="shared" ref="AT80:AT83" si="23">AS80/AJ80</f>
        <v>0</v>
      </c>
      <c r="AU80" s="52">
        <v>0</v>
      </c>
      <c r="AV80" s="53">
        <v>0</v>
      </c>
      <c r="AW80" s="50">
        <v>0</v>
      </c>
      <c r="AX80" s="52">
        <f t="shared" si="17"/>
        <v>0</v>
      </c>
      <c r="AY80" s="52">
        <v>0</v>
      </c>
      <c r="AZ80" s="53">
        <v>0</v>
      </c>
    </row>
    <row r="81" spans="1:52" x14ac:dyDescent="0.25">
      <c r="A81" s="3" t="s">
        <v>77</v>
      </c>
      <c r="B81" s="5">
        <v>13</v>
      </c>
      <c r="C81" s="21">
        <v>0</v>
      </c>
      <c r="D81" s="23">
        <f t="shared" si="12"/>
        <v>0</v>
      </c>
      <c r="E81" s="23">
        <v>0</v>
      </c>
      <c r="F81" s="24">
        <v>0</v>
      </c>
      <c r="G81" s="21">
        <v>0</v>
      </c>
      <c r="H81" s="23">
        <f t="shared" si="18"/>
        <v>0</v>
      </c>
      <c r="I81" s="23">
        <v>0</v>
      </c>
      <c r="J81" s="24">
        <v>0</v>
      </c>
      <c r="K81" s="21">
        <v>0</v>
      </c>
      <c r="L81" s="23">
        <f t="shared" si="19"/>
        <v>0</v>
      </c>
      <c r="M81" s="23">
        <v>0</v>
      </c>
      <c r="N81" s="24">
        <v>0</v>
      </c>
      <c r="O81" s="21">
        <v>0</v>
      </c>
      <c r="P81" s="23">
        <f t="shared" si="13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4"/>
        <v>0</v>
      </c>
      <c r="V81" s="13">
        <v>0</v>
      </c>
      <c r="W81" s="14">
        <v>0</v>
      </c>
      <c r="X81" s="11">
        <v>0</v>
      </c>
      <c r="Y81" s="13">
        <f t="shared" si="20"/>
        <v>0</v>
      </c>
      <c r="Z81" s="13">
        <v>0</v>
      </c>
      <c r="AA81" s="14">
        <v>0</v>
      </c>
      <c r="AB81" s="11">
        <v>0</v>
      </c>
      <c r="AC81" s="13">
        <f t="shared" si="21"/>
        <v>0</v>
      </c>
      <c r="AD81" s="13">
        <v>0</v>
      </c>
      <c r="AE81" s="14">
        <v>0</v>
      </c>
      <c r="AF81" s="11">
        <v>0</v>
      </c>
      <c r="AG81" s="13">
        <f t="shared" si="15"/>
        <v>0</v>
      </c>
      <c r="AH81" s="13">
        <v>0</v>
      </c>
      <c r="AI81" s="14">
        <v>0</v>
      </c>
      <c r="AJ81" s="5">
        <v>13</v>
      </c>
      <c r="AK81" s="50">
        <v>0</v>
      </c>
      <c r="AL81" s="52">
        <f t="shared" si="16"/>
        <v>0</v>
      </c>
      <c r="AM81" s="52">
        <v>0</v>
      </c>
      <c r="AN81" s="53">
        <v>0</v>
      </c>
      <c r="AO81" s="50">
        <v>0</v>
      </c>
      <c r="AP81" s="52">
        <f t="shared" si="22"/>
        <v>0</v>
      </c>
      <c r="AQ81" s="52">
        <v>0</v>
      </c>
      <c r="AR81" s="53">
        <v>0</v>
      </c>
      <c r="AS81" s="50">
        <v>0</v>
      </c>
      <c r="AT81" s="52">
        <f t="shared" si="23"/>
        <v>0</v>
      </c>
      <c r="AU81" s="52">
        <v>0</v>
      </c>
      <c r="AV81" s="53">
        <v>0</v>
      </c>
      <c r="AW81" s="50">
        <v>0</v>
      </c>
      <c r="AX81" s="52">
        <f t="shared" si="17"/>
        <v>0</v>
      </c>
      <c r="AY81" s="52">
        <v>0</v>
      </c>
      <c r="AZ81" s="53">
        <v>0</v>
      </c>
    </row>
    <row r="82" spans="1:52" x14ac:dyDescent="0.25">
      <c r="A82" s="3" t="s">
        <v>78</v>
      </c>
      <c r="B82" s="5">
        <v>1763</v>
      </c>
      <c r="C82" s="21">
        <v>0</v>
      </c>
      <c r="D82" s="23">
        <f t="shared" si="12"/>
        <v>0</v>
      </c>
      <c r="E82" s="23">
        <v>0</v>
      </c>
      <c r="F82" s="24">
        <v>0</v>
      </c>
      <c r="G82" s="21">
        <v>0</v>
      </c>
      <c r="H82" s="23">
        <f t="shared" si="18"/>
        <v>0</v>
      </c>
      <c r="I82" s="23">
        <v>0</v>
      </c>
      <c r="J82" s="24">
        <v>0</v>
      </c>
      <c r="K82" s="21">
        <v>0</v>
      </c>
      <c r="L82" s="23">
        <f t="shared" si="19"/>
        <v>0</v>
      </c>
      <c r="M82" s="23">
        <v>0</v>
      </c>
      <c r="N82" s="24">
        <v>0</v>
      </c>
      <c r="O82" s="21">
        <v>0</v>
      </c>
      <c r="P82" s="23">
        <f t="shared" si="13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4"/>
        <v>0</v>
      </c>
      <c r="V82" s="13">
        <v>0</v>
      </c>
      <c r="W82" s="14">
        <v>0</v>
      </c>
      <c r="X82" s="11">
        <v>0</v>
      </c>
      <c r="Y82" s="13">
        <f t="shared" si="20"/>
        <v>0</v>
      </c>
      <c r="Z82" s="13">
        <v>0</v>
      </c>
      <c r="AA82" s="14">
        <v>0</v>
      </c>
      <c r="AB82" s="11">
        <v>0</v>
      </c>
      <c r="AC82" s="13">
        <f t="shared" si="21"/>
        <v>0</v>
      </c>
      <c r="AD82" s="13">
        <v>0</v>
      </c>
      <c r="AE82" s="14">
        <v>0</v>
      </c>
      <c r="AF82" s="11">
        <v>0</v>
      </c>
      <c r="AG82" s="13">
        <f t="shared" si="15"/>
        <v>0</v>
      </c>
      <c r="AH82" s="13">
        <v>0</v>
      </c>
      <c r="AI82" s="14">
        <v>0</v>
      </c>
      <c r="AJ82" s="5">
        <v>1763</v>
      </c>
      <c r="AK82" s="50">
        <v>0</v>
      </c>
      <c r="AL82" s="52">
        <f t="shared" si="16"/>
        <v>0</v>
      </c>
      <c r="AM82" s="52">
        <v>0</v>
      </c>
      <c r="AN82" s="53">
        <v>0</v>
      </c>
      <c r="AO82" s="50">
        <v>0</v>
      </c>
      <c r="AP82" s="52">
        <f t="shared" si="22"/>
        <v>0</v>
      </c>
      <c r="AQ82" s="52">
        <v>0</v>
      </c>
      <c r="AR82" s="53">
        <v>0</v>
      </c>
      <c r="AS82" s="50">
        <v>0</v>
      </c>
      <c r="AT82" s="52">
        <f t="shared" si="23"/>
        <v>0</v>
      </c>
      <c r="AU82" s="52">
        <v>0</v>
      </c>
      <c r="AV82" s="53">
        <v>0</v>
      </c>
      <c r="AW82" s="50">
        <v>0</v>
      </c>
      <c r="AX82" s="52">
        <f t="shared" si="17"/>
        <v>0</v>
      </c>
      <c r="AY82" s="52">
        <v>0</v>
      </c>
      <c r="AZ82" s="53">
        <v>0</v>
      </c>
    </row>
    <row r="83" spans="1:52" x14ac:dyDescent="0.25">
      <c r="A83" s="3" t="s">
        <v>79</v>
      </c>
      <c r="B83" s="5">
        <v>2917</v>
      </c>
      <c r="C83" s="21">
        <v>0</v>
      </c>
      <c r="D83" s="25">
        <f t="shared" si="12"/>
        <v>0</v>
      </c>
      <c r="E83" s="23">
        <v>0</v>
      </c>
      <c r="F83" s="24">
        <v>0</v>
      </c>
      <c r="G83" s="21">
        <v>0</v>
      </c>
      <c r="H83" s="23">
        <f t="shared" si="18"/>
        <v>0</v>
      </c>
      <c r="I83" s="23">
        <v>0</v>
      </c>
      <c r="J83" s="24">
        <v>0</v>
      </c>
      <c r="K83" s="21">
        <v>0</v>
      </c>
      <c r="L83" s="25">
        <f t="shared" si="19"/>
        <v>0</v>
      </c>
      <c r="M83" s="23">
        <v>0</v>
      </c>
      <c r="N83" s="24">
        <v>0</v>
      </c>
      <c r="O83" s="21">
        <v>0</v>
      </c>
      <c r="P83" s="25">
        <f t="shared" si="13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4"/>
        <v>0</v>
      </c>
      <c r="V83" s="13">
        <v>0</v>
      </c>
      <c r="W83" s="14">
        <v>0</v>
      </c>
      <c r="X83" s="11">
        <v>0</v>
      </c>
      <c r="Y83" s="13">
        <f t="shared" si="20"/>
        <v>0</v>
      </c>
      <c r="Z83" s="13">
        <v>0</v>
      </c>
      <c r="AA83" s="14">
        <v>0</v>
      </c>
      <c r="AB83" s="11">
        <v>0</v>
      </c>
      <c r="AC83" s="15">
        <f t="shared" si="21"/>
        <v>0</v>
      </c>
      <c r="AD83" s="13">
        <v>0</v>
      </c>
      <c r="AE83" s="14">
        <v>0</v>
      </c>
      <c r="AF83" s="11">
        <v>0</v>
      </c>
      <c r="AG83" s="15">
        <f t="shared" si="15"/>
        <v>0</v>
      </c>
      <c r="AH83" s="13">
        <v>0</v>
      </c>
      <c r="AI83" s="14">
        <v>0</v>
      </c>
      <c r="AJ83" s="5">
        <v>2917</v>
      </c>
      <c r="AK83" s="50">
        <v>0</v>
      </c>
      <c r="AL83" s="54">
        <f t="shared" si="16"/>
        <v>0</v>
      </c>
      <c r="AM83" s="52">
        <v>0</v>
      </c>
      <c r="AN83" s="53">
        <v>0</v>
      </c>
      <c r="AO83" s="50">
        <v>0</v>
      </c>
      <c r="AP83" s="52">
        <f t="shared" si="22"/>
        <v>0</v>
      </c>
      <c r="AQ83" s="52">
        <v>0</v>
      </c>
      <c r="AR83" s="53">
        <v>0</v>
      </c>
      <c r="AS83" s="50">
        <v>0</v>
      </c>
      <c r="AT83" s="54">
        <f t="shared" si="23"/>
        <v>0</v>
      </c>
      <c r="AU83" s="52">
        <v>0</v>
      </c>
      <c r="AV83" s="53">
        <v>0</v>
      </c>
      <c r="AW83" s="50">
        <v>0</v>
      </c>
      <c r="AX83" s="54">
        <f t="shared" si="17"/>
        <v>0</v>
      </c>
      <c r="AY83" s="52">
        <v>0</v>
      </c>
      <c r="AZ83" s="53">
        <v>0</v>
      </c>
    </row>
    <row r="84" spans="1:52" ht="15.75" thickBot="1" x14ac:dyDescent="0.3">
      <c r="A84" s="6" t="s">
        <v>87</v>
      </c>
      <c r="B84" s="36">
        <f>SUM(B14:B83)</f>
        <v>425476</v>
      </c>
      <c r="C84" s="26">
        <f t="shared" ref="C84:R84" si="24">AVERAGE(C14:C83)</f>
        <v>0</v>
      </c>
      <c r="D84" s="27">
        <f t="shared" si="24"/>
        <v>0</v>
      </c>
      <c r="E84" s="27">
        <f t="shared" si="24"/>
        <v>0</v>
      </c>
      <c r="F84" s="38">
        <f t="shared" si="24"/>
        <v>0</v>
      </c>
      <c r="G84" s="26">
        <f t="shared" si="24"/>
        <v>0</v>
      </c>
      <c r="H84" s="27">
        <f t="shared" si="24"/>
        <v>0</v>
      </c>
      <c r="I84" s="27">
        <f t="shared" si="24"/>
        <v>0</v>
      </c>
      <c r="J84" s="38">
        <f t="shared" si="24"/>
        <v>0</v>
      </c>
      <c r="K84" s="26">
        <f t="shared" si="24"/>
        <v>0</v>
      </c>
      <c r="L84" s="27">
        <f t="shared" si="24"/>
        <v>0</v>
      </c>
      <c r="M84" s="27">
        <f t="shared" si="24"/>
        <v>0</v>
      </c>
      <c r="N84" s="38">
        <f t="shared" si="24"/>
        <v>0</v>
      </c>
      <c r="O84" s="26">
        <f t="shared" si="24"/>
        <v>0</v>
      </c>
      <c r="P84" s="27">
        <f t="shared" si="24"/>
        <v>0</v>
      </c>
      <c r="Q84" s="27">
        <f t="shared" si="24"/>
        <v>0</v>
      </c>
      <c r="R84" s="38">
        <f t="shared" si="24"/>
        <v>0</v>
      </c>
      <c r="S84" s="37">
        <f>SUM(S14:S83)</f>
        <v>425476</v>
      </c>
      <c r="T84" s="16">
        <f t="shared" ref="T84:AI84" si="25">AVERAGE(T14:T83)</f>
        <v>0</v>
      </c>
      <c r="U84" s="17">
        <f t="shared" si="25"/>
        <v>0</v>
      </c>
      <c r="V84" s="17">
        <f t="shared" si="25"/>
        <v>0</v>
      </c>
      <c r="W84" s="40">
        <f t="shared" si="25"/>
        <v>0</v>
      </c>
      <c r="X84" s="16">
        <f t="shared" si="25"/>
        <v>0</v>
      </c>
      <c r="Y84" s="17">
        <f t="shared" si="25"/>
        <v>0</v>
      </c>
      <c r="Z84" s="17">
        <f t="shared" si="25"/>
        <v>0</v>
      </c>
      <c r="AA84" s="40">
        <f t="shared" si="25"/>
        <v>0</v>
      </c>
      <c r="AB84" s="16">
        <f t="shared" si="25"/>
        <v>0</v>
      </c>
      <c r="AC84" s="17">
        <f t="shared" si="25"/>
        <v>0</v>
      </c>
      <c r="AD84" s="17">
        <f t="shared" si="25"/>
        <v>0</v>
      </c>
      <c r="AE84" s="40">
        <f t="shared" si="25"/>
        <v>0</v>
      </c>
      <c r="AF84" s="16">
        <f t="shared" si="25"/>
        <v>0</v>
      </c>
      <c r="AG84" s="17">
        <f t="shared" si="25"/>
        <v>0</v>
      </c>
      <c r="AH84" s="17">
        <f t="shared" si="25"/>
        <v>0</v>
      </c>
      <c r="AI84" s="40">
        <f t="shared" si="25"/>
        <v>0</v>
      </c>
      <c r="AJ84" s="37">
        <f>SUM(AJ14:AJ83)</f>
        <v>425476</v>
      </c>
      <c r="AK84" s="55">
        <f t="shared" ref="AK84:AZ84" si="26">AVERAGE(AK14:AK83)</f>
        <v>0</v>
      </c>
      <c r="AL84" s="56">
        <f t="shared" si="26"/>
        <v>0</v>
      </c>
      <c r="AM84" s="56">
        <f t="shared" si="26"/>
        <v>0</v>
      </c>
      <c r="AN84" s="57">
        <f t="shared" si="26"/>
        <v>0</v>
      </c>
      <c r="AO84" s="55">
        <f t="shared" si="26"/>
        <v>0</v>
      </c>
      <c r="AP84" s="56">
        <f t="shared" si="26"/>
        <v>0</v>
      </c>
      <c r="AQ84" s="56">
        <f t="shared" si="26"/>
        <v>0</v>
      </c>
      <c r="AR84" s="57">
        <f t="shared" si="26"/>
        <v>0</v>
      </c>
      <c r="AS84" s="55">
        <f t="shared" si="26"/>
        <v>0</v>
      </c>
      <c r="AT84" s="56">
        <f t="shared" si="26"/>
        <v>0</v>
      </c>
      <c r="AU84" s="56">
        <f t="shared" si="26"/>
        <v>0</v>
      </c>
      <c r="AV84" s="57">
        <f t="shared" si="26"/>
        <v>0</v>
      </c>
      <c r="AW84" s="55">
        <f t="shared" si="26"/>
        <v>0</v>
      </c>
      <c r="AX84" s="56">
        <f t="shared" si="26"/>
        <v>0</v>
      </c>
      <c r="AY84" s="56">
        <f t="shared" si="26"/>
        <v>0</v>
      </c>
      <c r="AZ84" s="57">
        <f t="shared" si="26"/>
        <v>0</v>
      </c>
    </row>
    <row r="85" spans="1:52" ht="15.75" thickTop="1" x14ac:dyDescent="0.25"/>
    <row r="86" spans="1:52" ht="23.25" x14ac:dyDescent="0.35">
      <c r="A86" s="1" t="s">
        <v>90</v>
      </c>
      <c r="C86" s="42"/>
      <c r="D86" s="42"/>
    </row>
    <row r="87" spans="1:52" ht="20.25" thickBot="1" x14ac:dyDescent="0.35">
      <c r="A87" s="41" t="str">
        <f>C1</f>
        <v>Dataset 1</v>
      </c>
      <c r="B87" s="41"/>
      <c r="C87" s="42"/>
      <c r="D87" s="42"/>
    </row>
    <row r="88" spans="1:52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52" x14ac:dyDescent="0.25">
      <c r="A89" s="28" t="s">
        <v>91</v>
      </c>
      <c r="B89" s="43">
        <f>AVERAGE(E84,I84,M84,Q84)</f>
        <v>0</v>
      </c>
    </row>
    <row r="90" spans="1:52" x14ac:dyDescent="0.25">
      <c r="A90" s="28" t="s">
        <v>92</v>
      </c>
      <c r="B90" s="28">
        <f>AVERAGE(F84,J84,N84,R84)</f>
        <v>0</v>
      </c>
    </row>
    <row r="92" spans="1:52" ht="20.25" thickBot="1" x14ac:dyDescent="0.35">
      <c r="A92" s="45" t="str">
        <f>T1</f>
        <v>Dataset 2</v>
      </c>
      <c r="B92" s="45"/>
    </row>
    <row r="93" spans="1:52" ht="15.75" thickTop="1" x14ac:dyDescent="0.25">
      <c r="A93" s="35" t="s">
        <v>83</v>
      </c>
      <c r="B93" s="44">
        <f>AVERAGE(U84,Y84,AC84,AG84)</f>
        <v>0</v>
      </c>
    </row>
    <row r="94" spans="1:52" x14ac:dyDescent="0.25">
      <c r="A94" s="35" t="s">
        <v>91</v>
      </c>
      <c r="B94" s="44">
        <f>AVERAGE(V84,Z84,AD84,AH84)</f>
        <v>0</v>
      </c>
    </row>
    <row r="95" spans="1:52" x14ac:dyDescent="0.25">
      <c r="A95" s="35" t="s">
        <v>92</v>
      </c>
      <c r="B95" s="35">
        <f>AVERAGE(W84,AA84,AE84,AI84)</f>
        <v>0</v>
      </c>
    </row>
    <row r="97" spans="1:2" ht="20.25" thickBot="1" x14ac:dyDescent="0.35">
      <c r="A97" s="58" t="str">
        <f>AK1</f>
        <v>Dataset 3</v>
      </c>
      <c r="B97" s="58"/>
    </row>
    <row r="98" spans="1:2" ht="15.75" thickTop="1" x14ac:dyDescent="0.25">
      <c r="A98" s="59" t="s">
        <v>83</v>
      </c>
      <c r="B98" s="60">
        <f>AVERAGE(AM84,AQ84,AU84,AY84)</f>
        <v>0</v>
      </c>
    </row>
    <row r="99" spans="1:2" x14ac:dyDescent="0.25">
      <c r="A99" s="59" t="s">
        <v>91</v>
      </c>
      <c r="B99" s="60">
        <f>AVERAGE(AN84,AR84,AV84,AZ84)</f>
        <v>0</v>
      </c>
    </row>
    <row r="100" spans="1:2" x14ac:dyDescent="0.25">
      <c r="A100" s="59" t="s">
        <v>92</v>
      </c>
      <c r="B100" s="59">
        <f>AVERAGE(AO84,AS84,AW84,BA84)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Dataset 3</v>
      </c>
    </row>
    <row r="103" spans="1:2" x14ac:dyDescent="0.25">
      <c r="A103" t="s">
        <v>95</v>
      </c>
      <c r="B103" t="str">
        <f>IF(AND(B89 &gt; B94,B89 &gt; B99), A87, IF(B94 &gt; B99, A92, A97))</f>
        <v>Dataset 3</v>
      </c>
    </row>
    <row r="104" spans="1:2" x14ac:dyDescent="0.25">
      <c r="A104" t="s">
        <v>96</v>
      </c>
      <c r="B104" t="str">
        <f>IF(AND(B90 &gt; B95,B90 &gt; B100), A87, IF(B95 &gt; B100, A92, A97))</f>
        <v>Dataset 3</v>
      </c>
    </row>
  </sheetData>
  <mergeCells count="39">
    <mergeCell ref="AB12:AE12"/>
    <mergeCell ref="AF12:AI12"/>
    <mergeCell ref="AK1:AZ1"/>
    <mergeCell ref="AQ3:AR3"/>
    <mergeCell ref="AQ4:AR4"/>
    <mergeCell ref="AQ5:AR5"/>
    <mergeCell ref="AQ6:AR6"/>
    <mergeCell ref="AQ7:AR7"/>
    <mergeCell ref="AQ8:AR8"/>
    <mergeCell ref="AQ9:AR9"/>
    <mergeCell ref="AQ10:AR10"/>
    <mergeCell ref="AK12:AN12"/>
    <mergeCell ref="AO12:AR12"/>
    <mergeCell ref="AS12:AV12"/>
    <mergeCell ref="AW12:AZ12"/>
    <mergeCell ref="C12:F12"/>
    <mergeCell ref="G12:J12"/>
    <mergeCell ref="K12:N12"/>
    <mergeCell ref="O12:R12"/>
    <mergeCell ref="T12:W12"/>
    <mergeCell ref="X12:AA12"/>
    <mergeCell ref="I8:J8"/>
    <mergeCell ref="Z8:AA8"/>
    <mergeCell ref="I9:J9"/>
    <mergeCell ref="Z9:AA9"/>
    <mergeCell ref="I10:J10"/>
    <mergeCell ref="Z10:AA10"/>
    <mergeCell ref="I5:J5"/>
    <mergeCell ref="Z5:AA5"/>
    <mergeCell ref="I6:J6"/>
    <mergeCell ref="Z6:AA6"/>
    <mergeCell ref="I7:J7"/>
    <mergeCell ref="Z7:AA7"/>
    <mergeCell ref="C1:R1"/>
    <mergeCell ref="T1:AI1"/>
    <mergeCell ref="I3:J3"/>
    <mergeCell ref="Z3:AA3"/>
    <mergeCell ref="I4:J4"/>
    <mergeCell ref="Z4:AA4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970-8F58-415D-8C53-C77888D253D7}">
  <sheetPr>
    <tabColor theme="1" tint="0.14999847407452621"/>
  </sheetPr>
  <dimension ref="A1:AI104"/>
  <sheetViews>
    <sheetView workbookViewId="0">
      <selection activeCell="D101" sqref="D101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</cols>
  <sheetData>
    <row r="1" spans="1:35" ht="23.25" x14ac:dyDescent="0.35">
      <c r="A1" s="32" t="s">
        <v>0</v>
      </c>
      <c r="B1" s="30"/>
      <c r="C1" s="141" t="s">
        <v>88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30"/>
      <c r="T1" s="143" t="s">
        <v>89</v>
      </c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</row>
    <row r="2" spans="1:35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3"/>
      <c r="B3" s="31"/>
      <c r="C3" s="21"/>
      <c r="D3" s="24"/>
      <c r="E3" s="24"/>
      <c r="F3" s="24"/>
      <c r="G3" s="24"/>
      <c r="H3" s="24"/>
      <c r="I3" s="147" t="s">
        <v>1</v>
      </c>
      <c r="J3" s="147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50" t="s">
        <v>1</v>
      </c>
      <c r="AA3" s="150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3"/>
      <c r="B4" s="31"/>
      <c r="C4" s="21"/>
      <c r="D4" s="24"/>
      <c r="E4" s="24"/>
      <c r="F4" s="24"/>
      <c r="G4" s="24"/>
      <c r="H4" s="24"/>
      <c r="I4" s="147" t="s">
        <v>2</v>
      </c>
      <c r="J4" s="147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50" t="s">
        <v>2</v>
      </c>
      <c r="AA4" s="150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3"/>
      <c r="B5" s="31"/>
      <c r="C5" s="21"/>
      <c r="D5" s="24"/>
      <c r="E5" s="24"/>
      <c r="F5" s="24"/>
      <c r="G5" s="24"/>
      <c r="H5" s="24"/>
      <c r="I5" s="147" t="s">
        <v>3</v>
      </c>
      <c r="J5" s="147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50" t="s">
        <v>3</v>
      </c>
      <c r="AA5" s="150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3"/>
      <c r="B6" s="31"/>
      <c r="C6" s="21"/>
      <c r="D6" s="24"/>
      <c r="E6" s="24"/>
      <c r="F6" s="24"/>
      <c r="G6" s="24"/>
      <c r="H6" s="24"/>
      <c r="I6" s="147" t="s">
        <v>4</v>
      </c>
      <c r="J6" s="147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50" t="s">
        <v>4</v>
      </c>
      <c r="AA6" s="150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3"/>
      <c r="B7" s="31"/>
      <c r="C7" s="21"/>
      <c r="D7" s="24"/>
      <c r="E7" s="24"/>
      <c r="F7" s="24"/>
      <c r="G7" s="24"/>
      <c r="H7" s="24"/>
      <c r="I7" s="147" t="s">
        <v>5</v>
      </c>
      <c r="J7" s="147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50" t="s">
        <v>5</v>
      </c>
      <c r="AA7" s="150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3"/>
      <c r="B8" s="31"/>
      <c r="C8" s="21"/>
      <c r="D8" s="24"/>
      <c r="E8" s="24"/>
      <c r="F8" s="24"/>
      <c r="G8" s="24"/>
      <c r="H8" s="24"/>
      <c r="I8" s="147" t="s">
        <v>6</v>
      </c>
      <c r="J8" s="147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50" t="s">
        <v>6</v>
      </c>
      <c r="AA8" s="150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3"/>
      <c r="B9" s="31"/>
      <c r="C9" s="21"/>
      <c r="D9" s="24"/>
      <c r="E9" s="24"/>
      <c r="F9" s="24"/>
      <c r="G9" s="24"/>
      <c r="H9" s="24"/>
      <c r="I9" s="147" t="s">
        <v>7</v>
      </c>
      <c r="J9" s="147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50" t="s">
        <v>7</v>
      </c>
      <c r="AA9" s="150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3"/>
      <c r="B10" s="31"/>
      <c r="C10" s="21"/>
      <c r="D10" s="24"/>
      <c r="E10" s="24"/>
      <c r="F10" s="24"/>
      <c r="G10" s="24"/>
      <c r="H10" s="24"/>
      <c r="I10" s="147" t="s">
        <v>8</v>
      </c>
      <c r="J10" s="147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50" t="s">
        <v>8</v>
      </c>
      <c r="AA10" s="150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151">
        <v>2</v>
      </c>
      <c r="H12" s="152"/>
      <c r="I12" s="152"/>
      <c r="J12" s="153"/>
      <c r="K12" s="151">
        <v>3</v>
      </c>
      <c r="L12" s="152"/>
      <c r="M12" s="152"/>
      <c r="N12" s="153"/>
      <c r="O12" s="151">
        <v>4</v>
      </c>
      <c r="P12" s="152"/>
      <c r="Q12" s="152"/>
      <c r="R12" s="152"/>
      <c r="S12" s="34" t="s">
        <v>86</v>
      </c>
      <c r="T12" s="154">
        <v>1</v>
      </c>
      <c r="U12" s="154"/>
      <c r="V12" s="154"/>
      <c r="W12" s="155"/>
      <c r="X12" s="177">
        <v>2</v>
      </c>
      <c r="Y12" s="154"/>
      <c r="Z12" s="154"/>
      <c r="AA12" s="155"/>
      <c r="AB12" s="177">
        <v>3</v>
      </c>
      <c r="AC12" s="154"/>
      <c r="AD12" s="154"/>
      <c r="AE12" s="155"/>
      <c r="AF12" s="177">
        <v>4</v>
      </c>
      <c r="AG12" s="154"/>
      <c r="AH12" s="154"/>
      <c r="AI12" s="155"/>
    </row>
    <row r="13" spans="1:35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</row>
    <row r="14" spans="1:35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</row>
    <row r="15" spans="1:35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29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</row>
    <row r="16" spans="1:35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4">G16/B16</f>
        <v>0</v>
      </c>
      <c r="I16" s="23">
        <v>0</v>
      </c>
      <c r="J16" s="24">
        <v>0</v>
      </c>
      <c r="K16" s="21">
        <v>0</v>
      </c>
      <c r="L16" s="23">
        <f t="shared" ref="L16:L78" si="5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6">X16/S16</f>
        <v>0</v>
      </c>
      <c r="Z16" s="13">
        <v>0</v>
      </c>
      <c r="AA16" s="14">
        <v>0</v>
      </c>
      <c r="AB16" s="11">
        <v>0</v>
      </c>
      <c r="AC16" s="13">
        <f t="shared" ref="AC16:AC79" si="7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</row>
    <row r="17" spans="1:35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4"/>
        <v>0</v>
      </c>
      <c r="I17" s="23">
        <v>0</v>
      </c>
      <c r="J17" s="24">
        <v>0</v>
      </c>
      <c r="K17" s="21">
        <v>0</v>
      </c>
      <c r="L17" s="23">
        <f t="shared" si="5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6"/>
        <v>0</v>
      </c>
      <c r="Z17" s="13">
        <v>0</v>
      </c>
      <c r="AA17" s="14">
        <v>0</v>
      </c>
      <c r="AB17" s="11">
        <v>0</v>
      </c>
      <c r="AC17" s="13">
        <f t="shared" si="7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</row>
    <row r="18" spans="1:35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4"/>
        <v>0</v>
      </c>
      <c r="I18" s="23">
        <v>0</v>
      </c>
      <c r="J18" s="24">
        <v>0</v>
      </c>
      <c r="K18" s="21">
        <v>0</v>
      </c>
      <c r="L18" s="23">
        <f t="shared" si="5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6"/>
        <v>0</v>
      </c>
      <c r="Z18" s="13">
        <v>0</v>
      </c>
      <c r="AA18" s="14">
        <v>0</v>
      </c>
      <c r="AB18" s="11">
        <v>0</v>
      </c>
      <c r="AC18" s="13">
        <f t="shared" si="7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</row>
    <row r="19" spans="1:35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4"/>
        <v>0</v>
      </c>
      <c r="I19" s="23">
        <v>0</v>
      </c>
      <c r="J19" s="24">
        <v>0</v>
      </c>
      <c r="K19" s="21">
        <v>0</v>
      </c>
      <c r="L19" s="23">
        <f t="shared" si="5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6"/>
        <v>0</v>
      </c>
      <c r="Z19" s="13">
        <v>0</v>
      </c>
      <c r="AA19" s="14">
        <v>0</v>
      </c>
      <c r="AB19" s="11">
        <v>0</v>
      </c>
      <c r="AC19" s="13">
        <f t="shared" si="7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</row>
    <row r="20" spans="1:35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4"/>
        <v>0</v>
      </c>
      <c r="I20" s="23">
        <v>0</v>
      </c>
      <c r="J20" s="24">
        <v>0</v>
      </c>
      <c r="K20" s="21">
        <v>0</v>
      </c>
      <c r="L20" s="23">
        <f t="shared" si="5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6"/>
        <v>0</v>
      </c>
      <c r="Z20" s="13">
        <v>0</v>
      </c>
      <c r="AA20" s="14">
        <v>0</v>
      </c>
      <c r="AB20" s="11">
        <v>0</v>
      </c>
      <c r="AC20" s="13">
        <f t="shared" si="7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</row>
    <row r="21" spans="1:35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4"/>
        <v>0</v>
      </c>
      <c r="I21" s="23">
        <v>0</v>
      </c>
      <c r="J21" s="24">
        <v>0</v>
      </c>
      <c r="K21" s="21">
        <v>0</v>
      </c>
      <c r="L21" s="23">
        <f t="shared" si="5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6"/>
        <v>0</v>
      </c>
      <c r="Z21" s="13">
        <v>0</v>
      </c>
      <c r="AA21" s="14">
        <v>0</v>
      </c>
      <c r="AB21" s="11">
        <v>0</v>
      </c>
      <c r="AC21" s="13">
        <f t="shared" si="7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</row>
    <row r="22" spans="1:35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4"/>
        <v>0</v>
      </c>
      <c r="I22" s="23">
        <v>0</v>
      </c>
      <c r="J22" s="24">
        <v>0</v>
      </c>
      <c r="K22" s="21">
        <v>0</v>
      </c>
      <c r="L22" s="23">
        <f t="shared" si="5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6"/>
        <v>0</v>
      </c>
      <c r="Z22" s="13">
        <v>0</v>
      </c>
      <c r="AA22" s="14">
        <v>0</v>
      </c>
      <c r="AB22" s="11">
        <v>0</v>
      </c>
      <c r="AC22" s="13">
        <f t="shared" si="7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</row>
    <row r="23" spans="1:35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4"/>
        <v>0</v>
      </c>
      <c r="I23" s="23">
        <v>0</v>
      </c>
      <c r="J23" s="24">
        <v>0</v>
      </c>
      <c r="K23" s="21">
        <v>0</v>
      </c>
      <c r="L23" s="23">
        <f t="shared" si="5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6"/>
        <v>0</v>
      </c>
      <c r="Z23" s="13">
        <v>0</v>
      </c>
      <c r="AA23" s="14">
        <v>0</v>
      </c>
      <c r="AB23" s="11">
        <v>0</v>
      </c>
      <c r="AC23" s="13">
        <f t="shared" si="7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</row>
    <row r="24" spans="1:35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4"/>
        <v>0</v>
      </c>
      <c r="I24" s="23">
        <v>0</v>
      </c>
      <c r="J24" s="24">
        <v>0</v>
      </c>
      <c r="K24" s="21">
        <v>0</v>
      </c>
      <c r="L24" s="23">
        <f t="shared" si="5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6"/>
        <v>0</v>
      </c>
      <c r="Z24" s="13">
        <v>0</v>
      </c>
      <c r="AA24" s="14">
        <v>0</v>
      </c>
      <c r="AB24" s="11">
        <v>0</v>
      </c>
      <c r="AC24" s="13">
        <f t="shared" si="7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</row>
    <row r="25" spans="1:35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4"/>
        <v>0</v>
      </c>
      <c r="I25" s="23">
        <v>0</v>
      </c>
      <c r="J25" s="24">
        <v>0</v>
      </c>
      <c r="K25" s="21">
        <v>0</v>
      </c>
      <c r="L25" s="23">
        <f t="shared" si="5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6"/>
        <v>0</v>
      </c>
      <c r="Z25" s="13">
        <v>0</v>
      </c>
      <c r="AA25" s="14">
        <v>0</v>
      </c>
      <c r="AB25" s="11">
        <v>0</v>
      </c>
      <c r="AC25" s="13">
        <f t="shared" si="7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</row>
    <row r="26" spans="1:35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4"/>
        <v>0</v>
      </c>
      <c r="I26" s="23">
        <v>0</v>
      </c>
      <c r="J26" s="24">
        <v>0</v>
      </c>
      <c r="K26" s="21">
        <v>0</v>
      </c>
      <c r="L26" s="23">
        <f t="shared" si="5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6"/>
        <v>0</v>
      </c>
      <c r="Z26" s="13">
        <v>0</v>
      </c>
      <c r="AA26" s="14">
        <v>0</v>
      </c>
      <c r="AB26" s="11">
        <v>0</v>
      </c>
      <c r="AC26" s="13">
        <f t="shared" si="7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</row>
    <row r="27" spans="1:35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4"/>
        <v>0</v>
      </c>
      <c r="I27" s="23">
        <v>0</v>
      </c>
      <c r="J27" s="24">
        <v>0</v>
      </c>
      <c r="K27" s="21">
        <v>0</v>
      </c>
      <c r="L27" s="23">
        <f t="shared" si="5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6"/>
        <v>0</v>
      </c>
      <c r="Z27" s="13">
        <v>0</v>
      </c>
      <c r="AA27" s="14">
        <v>0</v>
      </c>
      <c r="AB27" s="11">
        <v>0</v>
      </c>
      <c r="AC27" s="13">
        <f t="shared" si="7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</row>
    <row r="28" spans="1:35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4"/>
        <v>0</v>
      </c>
      <c r="I28" s="23">
        <v>0</v>
      </c>
      <c r="J28" s="24">
        <v>0</v>
      </c>
      <c r="K28" s="21">
        <v>0</v>
      </c>
      <c r="L28" s="23">
        <f t="shared" si="5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6"/>
        <v>0</v>
      </c>
      <c r="Z28" s="13">
        <v>0</v>
      </c>
      <c r="AA28" s="14">
        <v>0</v>
      </c>
      <c r="AB28" s="11">
        <v>0</v>
      </c>
      <c r="AC28" s="13">
        <f t="shared" si="7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</row>
    <row r="29" spans="1:35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4"/>
        <v>0</v>
      </c>
      <c r="I29" s="23">
        <v>0</v>
      </c>
      <c r="J29" s="24">
        <v>0</v>
      </c>
      <c r="K29" s="21">
        <v>0</v>
      </c>
      <c r="L29" s="23">
        <f t="shared" si="5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6"/>
        <v>0</v>
      </c>
      <c r="Z29" s="13">
        <v>0</v>
      </c>
      <c r="AA29" s="14">
        <v>0</v>
      </c>
      <c r="AB29" s="11">
        <v>0</v>
      </c>
      <c r="AC29" s="13">
        <f t="shared" si="7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</row>
    <row r="30" spans="1:35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4"/>
        <v>0</v>
      </c>
      <c r="I30" s="23">
        <v>0</v>
      </c>
      <c r="J30" s="24">
        <v>0</v>
      </c>
      <c r="K30" s="21">
        <v>0</v>
      </c>
      <c r="L30" s="23">
        <f t="shared" si="5"/>
        <v>0</v>
      </c>
      <c r="M30" s="23">
        <v>0</v>
      </c>
      <c r="N30" s="24">
        <v>0</v>
      </c>
      <c r="O30" s="21">
        <v>0</v>
      </c>
      <c r="P30" s="23">
        <f t="shared" ref="P30:P83" si="8">O30/B30</f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6"/>
        <v>0</v>
      </c>
      <c r="Z30" s="13">
        <v>0</v>
      </c>
      <c r="AA30" s="14">
        <v>0</v>
      </c>
      <c r="AB30" s="11">
        <v>0</v>
      </c>
      <c r="AC30" s="13">
        <f t="shared" si="7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</row>
    <row r="31" spans="1:35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4"/>
        <v>0</v>
      </c>
      <c r="I31" s="23">
        <v>0</v>
      </c>
      <c r="J31" s="24">
        <v>0</v>
      </c>
      <c r="K31" s="21">
        <v>0</v>
      </c>
      <c r="L31" s="23">
        <f t="shared" si="5"/>
        <v>0</v>
      </c>
      <c r="M31" s="23">
        <v>0</v>
      </c>
      <c r="N31" s="24">
        <v>0</v>
      </c>
      <c r="O31" s="21">
        <v>0</v>
      </c>
      <c r="P31" s="23">
        <f t="shared" si="8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6"/>
        <v>0</v>
      </c>
      <c r="Z31" s="13">
        <v>0</v>
      </c>
      <c r="AA31" s="14">
        <v>0</v>
      </c>
      <c r="AB31" s="11">
        <v>0</v>
      </c>
      <c r="AC31" s="13">
        <f t="shared" si="7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</row>
    <row r="32" spans="1:35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4"/>
        <v>0</v>
      </c>
      <c r="I32" s="23">
        <v>0</v>
      </c>
      <c r="J32" s="24">
        <v>0</v>
      </c>
      <c r="K32" s="21">
        <v>0</v>
      </c>
      <c r="L32" s="23">
        <f t="shared" si="5"/>
        <v>0</v>
      </c>
      <c r="M32" s="23">
        <v>0</v>
      </c>
      <c r="N32" s="24">
        <v>0</v>
      </c>
      <c r="O32" s="21">
        <v>0</v>
      </c>
      <c r="P32" s="23">
        <f t="shared" si="8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6"/>
        <v>0</v>
      </c>
      <c r="Z32" s="13">
        <v>0</v>
      </c>
      <c r="AA32" s="14">
        <v>0</v>
      </c>
      <c r="AB32" s="11">
        <v>0</v>
      </c>
      <c r="AC32" s="13">
        <f t="shared" si="7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</row>
    <row r="33" spans="1:35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4"/>
        <v>0</v>
      </c>
      <c r="I33" s="23">
        <v>0</v>
      </c>
      <c r="J33" s="24">
        <v>0</v>
      </c>
      <c r="K33" s="21">
        <v>0</v>
      </c>
      <c r="L33" s="23">
        <f t="shared" si="5"/>
        <v>0</v>
      </c>
      <c r="M33" s="23">
        <v>0</v>
      </c>
      <c r="N33" s="24">
        <v>0</v>
      </c>
      <c r="O33" s="21">
        <v>0</v>
      </c>
      <c r="P33" s="23">
        <f t="shared" si="8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6"/>
        <v>0</v>
      </c>
      <c r="Z33" s="13">
        <v>0</v>
      </c>
      <c r="AA33" s="14">
        <v>0</v>
      </c>
      <c r="AB33" s="11">
        <v>0</v>
      </c>
      <c r="AC33" s="13">
        <f t="shared" si="7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</row>
    <row r="34" spans="1:35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4"/>
        <v>0</v>
      </c>
      <c r="I34" s="23">
        <v>0</v>
      </c>
      <c r="J34" s="24">
        <v>0</v>
      </c>
      <c r="K34" s="21">
        <v>0</v>
      </c>
      <c r="L34" s="23">
        <f t="shared" si="5"/>
        <v>0</v>
      </c>
      <c r="M34" s="23">
        <v>0</v>
      </c>
      <c r="N34" s="24">
        <v>0</v>
      </c>
      <c r="O34" s="21">
        <v>0</v>
      </c>
      <c r="P34" s="23">
        <f t="shared" si="8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6"/>
        <v>0</v>
      </c>
      <c r="Z34" s="13">
        <v>0</v>
      </c>
      <c r="AA34" s="14">
        <v>0</v>
      </c>
      <c r="AB34" s="11">
        <v>0</v>
      </c>
      <c r="AC34" s="13">
        <f t="shared" si="7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</row>
    <row r="35" spans="1:35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4"/>
        <v>0</v>
      </c>
      <c r="I35" s="23">
        <v>0</v>
      </c>
      <c r="J35" s="24">
        <v>0</v>
      </c>
      <c r="K35" s="21">
        <v>0</v>
      </c>
      <c r="L35" s="23">
        <f t="shared" si="5"/>
        <v>0</v>
      </c>
      <c r="M35" s="23">
        <v>0</v>
      </c>
      <c r="N35" s="24">
        <v>0</v>
      </c>
      <c r="O35" s="21">
        <v>0</v>
      </c>
      <c r="P35" s="23">
        <f t="shared" si="8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6"/>
        <v>0</v>
      </c>
      <c r="Z35" s="13">
        <v>0</v>
      </c>
      <c r="AA35" s="14">
        <v>0</v>
      </c>
      <c r="AB35" s="11">
        <v>0</v>
      </c>
      <c r="AC35" s="13">
        <f t="shared" si="7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</row>
    <row r="36" spans="1:35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4"/>
        <v>0</v>
      </c>
      <c r="I36" s="23">
        <v>0</v>
      </c>
      <c r="J36" s="24">
        <v>0</v>
      </c>
      <c r="K36" s="21">
        <v>0</v>
      </c>
      <c r="L36" s="23">
        <f t="shared" si="5"/>
        <v>0</v>
      </c>
      <c r="M36" s="23">
        <v>0</v>
      </c>
      <c r="N36" s="24">
        <v>0</v>
      </c>
      <c r="O36" s="21">
        <v>0</v>
      </c>
      <c r="P36" s="23">
        <f t="shared" si="8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6"/>
        <v>0</v>
      </c>
      <c r="Z36" s="13">
        <v>0</v>
      </c>
      <c r="AA36" s="14">
        <v>0</v>
      </c>
      <c r="AB36" s="11">
        <v>0</v>
      </c>
      <c r="AC36" s="13">
        <f t="shared" si="7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</row>
    <row r="37" spans="1:35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4"/>
        <v>0</v>
      </c>
      <c r="I37" s="23">
        <v>0</v>
      </c>
      <c r="J37" s="24">
        <v>0</v>
      </c>
      <c r="K37" s="21">
        <v>0</v>
      </c>
      <c r="L37" s="23">
        <f t="shared" si="5"/>
        <v>0</v>
      </c>
      <c r="M37" s="23">
        <v>0</v>
      </c>
      <c r="N37" s="24">
        <v>0</v>
      </c>
      <c r="O37" s="21">
        <v>0</v>
      </c>
      <c r="P37" s="23">
        <f t="shared" si="8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6"/>
        <v>0</v>
      </c>
      <c r="Z37" s="13">
        <v>0</v>
      </c>
      <c r="AA37" s="14">
        <v>0</v>
      </c>
      <c r="AB37" s="11">
        <v>0</v>
      </c>
      <c r="AC37" s="13">
        <f t="shared" si="7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</row>
    <row r="38" spans="1:35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4"/>
        <v>0</v>
      </c>
      <c r="I38" s="23">
        <v>0</v>
      </c>
      <c r="J38" s="24">
        <v>0</v>
      </c>
      <c r="K38" s="21">
        <v>0</v>
      </c>
      <c r="L38" s="23">
        <f t="shared" si="5"/>
        <v>0</v>
      </c>
      <c r="M38" s="23">
        <v>0</v>
      </c>
      <c r="N38" s="24">
        <v>0</v>
      </c>
      <c r="O38" s="21">
        <v>0</v>
      </c>
      <c r="P38" s="23">
        <f t="shared" si="8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6"/>
        <v>0</v>
      </c>
      <c r="Z38" s="13">
        <v>0</v>
      </c>
      <c r="AA38" s="14">
        <v>0</v>
      </c>
      <c r="AB38" s="11">
        <v>0</v>
      </c>
      <c r="AC38" s="13">
        <f t="shared" si="7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</row>
    <row r="39" spans="1:35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4"/>
        <v>0</v>
      </c>
      <c r="I39" s="23">
        <v>0</v>
      </c>
      <c r="J39" s="24">
        <v>0</v>
      </c>
      <c r="K39" s="21">
        <v>0</v>
      </c>
      <c r="L39" s="23">
        <f t="shared" si="5"/>
        <v>0</v>
      </c>
      <c r="M39" s="23">
        <v>0</v>
      </c>
      <c r="N39" s="24">
        <v>0</v>
      </c>
      <c r="O39" s="21">
        <v>0</v>
      </c>
      <c r="P39" s="23">
        <f t="shared" si="8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6"/>
        <v>0</v>
      </c>
      <c r="Z39" s="13">
        <v>0</v>
      </c>
      <c r="AA39" s="14">
        <v>0</v>
      </c>
      <c r="AB39" s="11">
        <v>0</v>
      </c>
      <c r="AC39" s="13">
        <f t="shared" si="7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</row>
    <row r="40" spans="1:35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4"/>
        <v>0</v>
      </c>
      <c r="I40" s="23">
        <v>0</v>
      </c>
      <c r="J40" s="24">
        <v>0</v>
      </c>
      <c r="K40" s="21">
        <v>0</v>
      </c>
      <c r="L40" s="23">
        <f t="shared" si="5"/>
        <v>0</v>
      </c>
      <c r="M40" s="23">
        <v>0</v>
      </c>
      <c r="N40" s="24">
        <v>0</v>
      </c>
      <c r="O40" s="21">
        <v>0</v>
      </c>
      <c r="P40" s="23">
        <f t="shared" si="8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6"/>
        <v>0</v>
      </c>
      <c r="Z40" s="13">
        <v>0</v>
      </c>
      <c r="AA40" s="14">
        <v>0</v>
      </c>
      <c r="AB40" s="11">
        <v>0</v>
      </c>
      <c r="AC40" s="13">
        <f t="shared" si="7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</row>
    <row r="41" spans="1:35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4"/>
        <v>0</v>
      </c>
      <c r="I41" s="23">
        <v>0</v>
      </c>
      <c r="J41" s="24">
        <v>0</v>
      </c>
      <c r="K41" s="21">
        <v>0</v>
      </c>
      <c r="L41" s="23">
        <f t="shared" si="5"/>
        <v>0</v>
      </c>
      <c r="M41" s="23">
        <v>0</v>
      </c>
      <c r="N41" s="24">
        <v>0</v>
      </c>
      <c r="O41" s="21">
        <v>0</v>
      </c>
      <c r="P41" s="23">
        <f t="shared" si="8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6"/>
        <v>0</v>
      </c>
      <c r="Z41" s="13">
        <v>0</v>
      </c>
      <c r="AA41" s="14">
        <v>0</v>
      </c>
      <c r="AB41" s="11">
        <v>0</v>
      </c>
      <c r="AC41" s="13">
        <f t="shared" si="7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</row>
    <row r="42" spans="1:35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4"/>
        <v>0</v>
      </c>
      <c r="I42" s="23">
        <v>0</v>
      </c>
      <c r="J42" s="24">
        <v>0</v>
      </c>
      <c r="K42" s="21">
        <v>0</v>
      </c>
      <c r="L42" s="23">
        <f t="shared" si="5"/>
        <v>0</v>
      </c>
      <c r="M42" s="23">
        <v>0</v>
      </c>
      <c r="N42" s="24">
        <v>0</v>
      </c>
      <c r="O42" s="21">
        <v>0</v>
      </c>
      <c r="P42" s="23">
        <f t="shared" si="8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6"/>
        <v>0</v>
      </c>
      <c r="Z42" s="13">
        <v>0</v>
      </c>
      <c r="AA42" s="14">
        <v>0</v>
      </c>
      <c r="AB42" s="11">
        <v>0</v>
      </c>
      <c r="AC42" s="13">
        <f t="shared" si="7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</row>
    <row r="43" spans="1:35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4"/>
        <v>0</v>
      </c>
      <c r="I43" s="23">
        <v>0</v>
      </c>
      <c r="J43" s="24">
        <v>0</v>
      </c>
      <c r="K43" s="21">
        <v>0</v>
      </c>
      <c r="L43" s="23">
        <f t="shared" si="5"/>
        <v>0</v>
      </c>
      <c r="M43" s="23">
        <v>0</v>
      </c>
      <c r="N43" s="24">
        <v>0</v>
      </c>
      <c r="O43" s="21">
        <v>0</v>
      </c>
      <c r="P43" s="23">
        <f t="shared" si="8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6"/>
        <v>0</v>
      </c>
      <c r="Z43" s="13">
        <v>0</v>
      </c>
      <c r="AA43" s="14">
        <v>0</v>
      </c>
      <c r="AB43" s="11">
        <v>0</v>
      </c>
      <c r="AC43" s="13">
        <f t="shared" si="7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</row>
    <row r="44" spans="1:35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4"/>
        <v>0</v>
      </c>
      <c r="I44" s="23">
        <v>0</v>
      </c>
      <c r="J44" s="24">
        <v>0</v>
      </c>
      <c r="K44" s="21">
        <v>0</v>
      </c>
      <c r="L44" s="23">
        <f t="shared" si="5"/>
        <v>0</v>
      </c>
      <c r="M44" s="23">
        <v>0</v>
      </c>
      <c r="N44" s="24">
        <v>0</v>
      </c>
      <c r="O44" s="21">
        <v>0</v>
      </c>
      <c r="P44" s="23">
        <f t="shared" si="8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6"/>
        <v>0</v>
      </c>
      <c r="Z44" s="13">
        <v>0</v>
      </c>
      <c r="AA44" s="14">
        <v>0</v>
      </c>
      <c r="AB44" s="11">
        <v>0</v>
      </c>
      <c r="AC44" s="13">
        <f t="shared" si="7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</row>
    <row r="45" spans="1:35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4"/>
        <v>0</v>
      </c>
      <c r="I45" s="23">
        <v>0</v>
      </c>
      <c r="J45" s="24">
        <v>0</v>
      </c>
      <c r="K45" s="21">
        <v>0</v>
      </c>
      <c r="L45" s="23">
        <f t="shared" si="5"/>
        <v>0</v>
      </c>
      <c r="M45" s="23">
        <v>0</v>
      </c>
      <c r="N45" s="24">
        <v>0</v>
      </c>
      <c r="O45" s="21">
        <v>0</v>
      </c>
      <c r="P45" s="23">
        <f t="shared" si="8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6"/>
        <v>0</v>
      </c>
      <c r="Z45" s="13">
        <v>0</v>
      </c>
      <c r="AA45" s="14">
        <v>0</v>
      </c>
      <c r="AB45" s="11">
        <v>0</v>
      </c>
      <c r="AC45" s="13">
        <f t="shared" si="7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</row>
    <row r="46" spans="1:35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4"/>
        <v>0</v>
      </c>
      <c r="I46" s="23">
        <v>0</v>
      </c>
      <c r="J46" s="24">
        <v>0</v>
      </c>
      <c r="K46" s="21">
        <v>0</v>
      </c>
      <c r="L46" s="23">
        <f t="shared" si="5"/>
        <v>0</v>
      </c>
      <c r="M46" s="23">
        <v>0</v>
      </c>
      <c r="N46" s="24">
        <v>0</v>
      </c>
      <c r="O46" s="21">
        <v>0</v>
      </c>
      <c r="P46" s="23">
        <f t="shared" si="8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6"/>
        <v>0</v>
      </c>
      <c r="Z46" s="13">
        <v>0</v>
      </c>
      <c r="AA46" s="14">
        <v>0</v>
      </c>
      <c r="AB46" s="11">
        <v>0</v>
      </c>
      <c r="AC46" s="13">
        <f t="shared" si="7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</row>
    <row r="47" spans="1:35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4"/>
        <v>0</v>
      </c>
      <c r="I47" s="23">
        <v>0</v>
      </c>
      <c r="J47" s="24">
        <v>0</v>
      </c>
      <c r="K47" s="21">
        <v>0</v>
      </c>
      <c r="L47" s="23">
        <f t="shared" si="5"/>
        <v>0</v>
      </c>
      <c r="M47" s="23">
        <v>0</v>
      </c>
      <c r="N47" s="24">
        <v>0</v>
      </c>
      <c r="O47" s="21">
        <v>0</v>
      </c>
      <c r="P47" s="23">
        <f t="shared" si="8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6"/>
        <v>0</v>
      </c>
      <c r="Z47" s="13">
        <v>0</v>
      </c>
      <c r="AA47" s="14">
        <v>0</v>
      </c>
      <c r="AB47" s="11">
        <v>0</v>
      </c>
      <c r="AC47" s="13">
        <f t="shared" si="7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</row>
    <row r="48" spans="1:35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4"/>
        <v>0</v>
      </c>
      <c r="I48" s="23">
        <v>0</v>
      </c>
      <c r="J48" s="24">
        <v>0</v>
      </c>
      <c r="K48" s="21">
        <v>0</v>
      </c>
      <c r="L48" s="23">
        <f t="shared" si="5"/>
        <v>0</v>
      </c>
      <c r="M48" s="23">
        <v>0</v>
      </c>
      <c r="N48" s="24">
        <v>0</v>
      </c>
      <c r="O48" s="21">
        <v>0</v>
      </c>
      <c r="P48" s="23">
        <f t="shared" si="8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6"/>
        <v>0</v>
      </c>
      <c r="Z48" s="13">
        <v>0</v>
      </c>
      <c r="AA48" s="14">
        <v>0</v>
      </c>
      <c r="AB48" s="11">
        <v>0</v>
      </c>
      <c r="AC48" s="13">
        <f t="shared" si="7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</row>
    <row r="49" spans="1:35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4"/>
        <v>0</v>
      </c>
      <c r="I49" s="23">
        <v>0</v>
      </c>
      <c r="J49" s="24">
        <v>0</v>
      </c>
      <c r="K49" s="21">
        <v>0</v>
      </c>
      <c r="L49" s="23">
        <f t="shared" si="5"/>
        <v>0</v>
      </c>
      <c r="M49" s="23">
        <v>0</v>
      </c>
      <c r="N49" s="24">
        <v>0</v>
      </c>
      <c r="O49" s="21">
        <v>0</v>
      </c>
      <c r="P49" s="23">
        <f t="shared" si="8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6"/>
        <v>0</v>
      </c>
      <c r="Z49" s="13">
        <v>0</v>
      </c>
      <c r="AA49" s="14">
        <v>0</v>
      </c>
      <c r="AB49" s="11">
        <v>0</v>
      </c>
      <c r="AC49" s="13">
        <f t="shared" si="7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</row>
    <row r="50" spans="1:35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4"/>
        <v>0</v>
      </c>
      <c r="I50" s="23">
        <v>0</v>
      </c>
      <c r="J50" s="24">
        <v>0</v>
      </c>
      <c r="K50" s="21">
        <v>0</v>
      </c>
      <c r="L50" s="23">
        <f t="shared" si="5"/>
        <v>0</v>
      </c>
      <c r="M50" s="23">
        <v>0</v>
      </c>
      <c r="N50" s="24">
        <v>0</v>
      </c>
      <c r="O50" s="21">
        <v>0</v>
      </c>
      <c r="P50" s="23">
        <f t="shared" si="8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6"/>
        <v>0</v>
      </c>
      <c r="Z50" s="13">
        <v>0</v>
      </c>
      <c r="AA50" s="14">
        <v>0</v>
      </c>
      <c r="AB50" s="11">
        <v>0</v>
      </c>
      <c r="AC50" s="13">
        <f t="shared" si="7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</row>
    <row r="51" spans="1:35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4"/>
        <v>0</v>
      </c>
      <c r="I51" s="23">
        <v>0</v>
      </c>
      <c r="J51" s="24">
        <v>0</v>
      </c>
      <c r="K51" s="21">
        <v>0</v>
      </c>
      <c r="L51" s="23">
        <f t="shared" si="5"/>
        <v>0</v>
      </c>
      <c r="M51" s="23">
        <v>0</v>
      </c>
      <c r="N51" s="24">
        <v>0</v>
      </c>
      <c r="O51" s="21">
        <v>0</v>
      </c>
      <c r="P51" s="23">
        <f t="shared" si="8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6"/>
        <v>0</v>
      </c>
      <c r="Z51" s="13">
        <v>0</v>
      </c>
      <c r="AA51" s="14">
        <v>0</v>
      </c>
      <c r="AB51" s="11">
        <v>0</v>
      </c>
      <c r="AC51" s="13">
        <f t="shared" si="7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</row>
    <row r="52" spans="1:35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4"/>
        <v>0</v>
      </c>
      <c r="I52" s="23">
        <v>0</v>
      </c>
      <c r="J52" s="24">
        <v>0</v>
      </c>
      <c r="K52" s="21">
        <v>0</v>
      </c>
      <c r="L52" s="23">
        <f t="shared" si="5"/>
        <v>0</v>
      </c>
      <c r="M52" s="23">
        <v>0</v>
      </c>
      <c r="N52" s="24">
        <v>0</v>
      </c>
      <c r="O52" s="21">
        <v>0</v>
      </c>
      <c r="P52" s="23">
        <f t="shared" si="8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6"/>
        <v>0</v>
      </c>
      <c r="Z52" s="13">
        <v>0</v>
      </c>
      <c r="AA52" s="14">
        <v>0</v>
      </c>
      <c r="AB52" s="11">
        <v>0</v>
      </c>
      <c r="AC52" s="13">
        <f t="shared" si="7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</row>
    <row r="53" spans="1:35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4"/>
        <v>0</v>
      </c>
      <c r="I53" s="23">
        <v>0</v>
      </c>
      <c r="J53" s="24">
        <v>0</v>
      </c>
      <c r="K53" s="21">
        <v>0</v>
      </c>
      <c r="L53" s="23">
        <f t="shared" si="5"/>
        <v>0</v>
      </c>
      <c r="M53" s="23">
        <v>0</v>
      </c>
      <c r="N53" s="24">
        <v>0</v>
      </c>
      <c r="O53" s="21">
        <v>0</v>
      </c>
      <c r="P53" s="23">
        <f t="shared" si="8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6"/>
        <v>0</v>
      </c>
      <c r="Z53" s="13">
        <v>0</v>
      </c>
      <c r="AA53" s="14">
        <v>0</v>
      </c>
      <c r="AB53" s="11">
        <v>0</v>
      </c>
      <c r="AC53" s="13">
        <f t="shared" si="7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</row>
    <row r="54" spans="1:35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4"/>
        <v>0</v>
      </c>
      <c r="I54" s="23">
        <v>0</v>
      </c>
      <c r="J54" s="24">
        <v>0</v>
      </c>
      <c r="K54" s="21">
        <v>0</v>
      </c>
      <c r="L54" s="23">
        <f t="shared" si="5"/>
        <v>0</v>
      </c>
      <c r="M54" s="23">
        <v>0</v>
      </c>
      <c r="N54" s="24">
        <v>0</v>
      </c>
      <c r="O54" s="21">
        <v>0</v>
      </c>
      <c r="P54" s="23">
        <f t="shared" si="8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6"/>
        <v>0</v>
      </c>
      <c r="Z54" s="13">
        <v>0</v>
      </c>
      <c r="AA54" s="14">
        <v>0</v>
      </c>
      <c r="AB54" s="11">
        <v>0</v>
      </c>
      <c r="AC54" s="13">
        <f t="shared" si="7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</row>
    <row r="55" spans="1:35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4"/>
        <v>0</v>
      </c>
      <c r="I55" s="23">
        <v>0</v>
      </c>
      <c r="J55" s="24">
        <v>0</v>
      </c>
      <c r="K55" s="21">
        <v>0</v>
      </c>
      <c r="L55" s="23">
        <f t="shared" si="5"/>
        <v>0</v>
      </c>
      <c r="M55" s="23">
        <v>0</v>
      </c>
      <c r="N55" s="24">
        <v>0</v>
      </c>
      <c r="O55" s="21">
        <v>0</v>
      </c>
      <c r="P55" s="23">
        <f t="shared" si="8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6"/>
        <v>0</v>
      </c>
      <c r="Z55" s="13">
        <v>0</v>
      </c>
      <c r="AA55" s="14">
        <v>0</v>
      </c>
      <c r="AB55" s="11">
        <v>0</v>
      </c>
      <c r="AC55" s="13">
        <f t="shared" si="7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</row>
    <row r="56" spans="1:35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4"/>
        <v>0</v>
      </c>
      <c r="I56" s="23">
        <v>0</v>
      </c>
      <c r="J56" s="24">
        <v>0</v>
      </c>
      <c r="K56" s="21">
        <v>0</v>
      </c>
      <c r="L56" s="23">
        <f t="shared" si="5"/>
        <v>0</v>
      </c>
      <c r="M56" s="23">
        <v>0</v>
      </c>
      <c r="N56" s="24">
        <v>0</v>
      </c>
      <c r="O56" s="21">
        <v>0</v>
      </c>
      <c r="P56" s="23">
        <f t="shared" si="8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6"/>
        <v>0</v>
      </c>
      <c r="Z56" s="13">
        <v>0</v>
      </c>
      <c r="AA56" s="14">
        <v>0</v>
      </c>
      <c r="AB56" s="11">
        <v>0</v>
      </c>
      <c r="AC56" s="13">
        <f t="shared" si="7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</row>
    <row r="57" spans="1:35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4"/>
        <v>0</v>
      </c>
      <c r="I57" s="23">
        <v>0</v>
      </c>
      <c r="J57" s="24">
        <v>0</v>
      </c>
      <c r="K57" s="21">
        <v>0</v>
      </c>
      <c r="L57" s="23">
        <f t="shared" si="5"/>
        <v>0</v>
      </c>
      <c r="M57" s="23">
        <v>0</v>
      </c>
      <c r="N57" s="24">
        <v>0</v>
      </c>
      <c r="O57" s="21">
        <v>0</v>
      </c>
      <c r="P57" s="23">
        <f t="shared" si="8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6"/>
        <v>0</v>
      </c>
      <c r="Z57" s="13">
        <v>0</v>
      </c>
      <c r="AA57" s="14">
        <v>0</v>
      </c>
      <c r="AB57" s="11">
        <v>0</v>
      </c>
      <c r="AC57" s="13">
        <f t="shared" si="7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</row>
    <row r="58" spans="1:35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4"/>
        <v>0</v>
      </c>
      <c r="I58" s="23">
        <v>0</v>
      </c>
      <c r="J58" s="24">
        <v>0</v>
      </c>
      <c r="K58" s="21">
        <v>0</v>
      </c>
      <c r="L58" s="23">
        <f t="shared" si="5"/>
        <v>0</v>
      </c>
      <c r="M58" s="23">
        <v>0</v>
      </c>
      <c r="N58" s="24">
        <v>0</v>
      </c>
      <c r="O58" s="21">
        <v>0</v>
      </c>
      <c r="P58" s="23">
        <f t="shared" si="8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6"/>
        <v>0</v>
      </c>
      <c r="Z58" s="13">
        <v>0</v>
      </c>
      <c r="AA58" s="14">
        <v>0</v>
      </c>
      <c r="AB58" s="11">
        <v>0</v>
      </c>
      <c r="AC58" s="13">
        <f t="shared" si="7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</row>
    <row r="59" spans="1:35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4"/>
        <v>0</v>
      </c>
      <c r="I59" s="23">
        <v>0</v>
      </c>
      <c r="J59" s="24">
        <v>0</v>
      </c>
      <c r="K59" s="21">
        <v>0</v>
      </c>
      <c r="L59" s="23">
        <f t="shared" si="5"/>
        <v>0</v>
      </c>
      <c r="M59" s="23">
        <v>0</v>
      </c>
      <c r="N59" s="24">
        <v>0</v>
      </c>
      <c r="O59" s="21">
        <v>0</v>
      </c>
      <c r="P59" s="23">
        <f t="shared" si="8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6"/>
        <v>0</v>
      </c>
      <c r="Z59" s="13">
        <v>0</v>
      </c>
      <c r="AA59" s="14">
        <v>0</v>
      </c>
      <c r="AB59" s="11">
        <v>0</v>
      </c>
      <c r="AC59" s="13">
        <f t="shared" si="7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</row>
    <row r="60" spans="1:35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4"/>
        <v>0</v>
      </c>
      <c r="I60" s="23">
        <v>0</v>
      </c>
      <c r="J60" s="24">
        <v>0</v>
      </c>
      <c r="K60" s="21">
        <v>0</v>
      </c>
      <c r="L60" s="23">
        <f t="shared" si="5"/>
        <v>0</v>
      </c>
      <c r="M60" s="23">
        <v>0</v>
      </c>
      <c r="N60" s="24">
        <v>0</v>
      </c>
      <c r="O60" s="21">
        <v>0</v>
      </c>
      <c r="P60" s="23">
        <f t="shared" si="8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6"/>
        <v>0</v>
      </c>
      <c r="Z60" s="13">
        <v>0</v>
      </c>
      <c r="AA60" s="14">
        <v>0</v>
      </c>
      <c r="AB60" s="11">
        <v>0</v>
      </c>
      <c r="AC60" s="13">
        <f t="shared" si="7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</row>
    <row r="61" spans="1:35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4"/>
        <v>0</v>
      </c>
      <c r="I61" s="23">
        <v>0</v>
      </c>
      <c r="J61" s="24">
        <v>0</v>
      </c>
      <c r="K61" s="21">
        <v>0</v>
      </c>
      <c r="L61" s="23">
        <f t="shared" si="5"/>
        <v>0</v>
      </c>
      <c r="M61" s="23">
        <v>0</v>
      </c>
      <c r="N61" s="24">
        <v>0</v>
      </c>
      <c r="O61" s="21">
        <v>0</v>
      </c>
      <c r="P61" s="23">
        <f t="shared" si="8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6"/>
        <v>0</v>
      </c>
      <c r="Z61" s="13">
        <v>0</v>
      </c>
      <c r="AA61" s="14">
        <v>0</v>
      </c>
      <c r="AB61" s="11">
        <v>0</v>
      </c>
      <c r="AC61" s="13">
        <f t="shared" si="7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</row>
    <row r="62" spans="1:35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4"/>
        <v>0</v>
      </c>
      <c r="I62" s="23">
        <v>0</v>
      </c>
      <c r="J62" s="24">
        <v>0</v>
      </c>
      <c r="K62" s="21">
        <v>0</v>
      </c>
      <c r="L62" s="23">
        <f t="shared" si="5"/>
        <v>0</v>
      </c>
      <c r="M62" s="23">
        <v>0</v>
      </c>
      <c r="N62" s="24">
        <v>0</v>
      </c>
      <c r="O62" s="21">
        <v>0</v>
      </c>
      <c r="P62" s="23">
        <f t="shared" si="8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6"/>
        <v>0</v>
      </c>
      <c r="Z62" s="13">
        <v>0</v>
      </c>
      <c r="AA62" s="14">
        <v>0</v>
      </c>
      <c r="AB62" s="11">
        <v>0</v>
      </c>
      <c r="AC62" s="13">
        <f t="shared" si="7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</row>
    <row r="63" spans="1:35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4"/>
        <v>0</v>
      </c>
      <c r="I63" s="23">
        <v>0</v>
      </c>
      <c r="J63" s="24">
        <v>0</v>
      </c>
      <c r="K63" s="21">
        <v>0</v>
      </c>
      <c r="L63" s="23">
        <f t="shared" si="5"/>
        <v>0</v>
      </c>
      <c r="M63" s="23">
        <v>0</v>
      </c>
      <c r="N63" s="24">
        <v>0</v>
      </c>
      <c r="O63" s="21">
        <v>0</v>
      </c>
      <c r="P63" s="23">
        <f t="shared" si="8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6"/>
        <v>0</v>
      </c>
      <c r="Z63" s="13">
        <v>0</v>
      </c>
      <c r="AA63" s="14">
        <v>0</v>
      </c>
      <c r="AB63" s="11">
        <v>0</v>
      </c>
      <c r="AC63" s="13">
        <f t="shared" si="7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</row>
    <row r="64" spans="1:35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4"/>
        <v>0</v>
      </c>
      <c r="I64" s="23">
        <v>0</v>
      </c>
      <c r="J64" s="24">
        <v>0</v>
      </c>
      <c r="K64" s="21">
        <v>0</v>
      </c>
      <c r="L64" s="23">
        <f t="shared" si="5"/>
        <v>0</v>
      </c>
      <c r="M64" s="23">
        <v>0</v>
      </c>
      <c r="N64" s="24">
        <v>0</v>
      </c>
      <c r="O64" s="21">
        <v>0</v>
      </c>
      <c r="P64" s="23">
        <f t="shared" si="8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6"/>
        <v>0</v>
      </c>
      <c r="Z64" s="13">
        <v>0</v>
      </c>
      <c r="AA64" s="14">
        <v>0</v>
      </c>
      <c r="AB64" s="11">
        <v>0</v>
      </c>
      <c r="AC64" s="13">
        <f t="shared" si="7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</row>
    <row r="65" spans="1:35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4"/>
        <v>0</v>
      </c>
      <c r="I65" s="23">
        <v>0</v>
      </c>
      <c r="J65" s="24">
        <v>0</v>
      </c>
      <c r="K65" s="21">
        <v>0</v>
      </c>
      <c r="L65" s="23">
        <f t="shared" si="5"/>
        <v>0</v>
      </c>
      <c r="M65" s="23">
        <v>0</v>
      </c>
      <c r="N65" s="24">
        <v>0</v>
      </c>
      <c r="O65" s="21">
        <v>0</v>
      </c>
      <c r="P65" s="23">
        <f t="shared" si="8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6"/>
        <v>0</v>
      </c>
      <c r="Z65" s="13">
        <v>0</v>
      </c>
      <c r="AA65" s="14">
        <v>0</v>
      </c>
      <c r="AB65" s="11">
        <v>0</v>
      </c>
      <c r="AC65" s="13">
        <f t="shared" si="7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</row>
    <row r="66" spans="1:35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4"/>
        <v>0</v>
      </c>
      <c r="I66" s="23">
        <v>0</v>
      </c>
      <c r="J66" s="24">
        <v>0</v>
      </c>
      <c r="K66" s="21">
        <v>0</v>
      </c>
      <c r="L66" s="23">
        <f t="shared" si="5"/>
        <v>0</v>
      </c>
      <c r="M66" s="23">
        <v>0</v>
      </c>
      <c r="N66" s="24">
        <v>0</v>
      </c>
      <c r="O66" s="21">
        <v>0</v>
      </c>
      <c r="P66" s="23">
        <f t="shared" si="8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6"/>
        <v>0</v>
      </c>
      <c r="Z66" s="13">
        <v>0</v>
      </c>
      <c r="AA66" s="14">
        <v>0</v>
      </c>
      <c r="AB66" s="11">
        <v>0</v>
      </c>
      <c r="AC66" s="13">
        <f t="shared" si="7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</row>
    <row r="67" spans="1:35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4"/>
        <v>0</v>
      </c>
      <c r="I67" s="23">
        <v>0</v>
      </c>
      <c r="J67" s="24">
        <v>0</v>
      </c>
      <c r="K67" s="21">
        <v>0</v>
      </c>
      <c r="L67" s="23">
        <f t="shared" si="5"/>
        <v>0</v>
      </c>
      <c r="M67" s="23">
        <v>0</v>
      </c>
      <c r="N67" s="24">
        <v>0</v>
      </c>
      <c r="O67" s="21">
        <v>0</v>
      </c>
      <c r="P67" s="23">
        <f t="shared" si="8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6"/>
        <v>0</v>
      </c>
      <c r="Z67" s="13">
        <v>0</v>
      </c>
      <c r="AA67" s="14">
        <v>0</v>
      </c>
      <c r="AB67" s="11">
        <v>0</v>
      </c>
      <c r="AC67" s="13">
        <f t="shared" si="7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</row>
    <row r="68" spans="1:35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4"/>
        <v>0</v>
      </c>
      <c r="I68" s="23">
        <v>0</v>
      </c>
      <c r="J68" s="24">
        <v>0</v>
      </c>
      <c r="K68" s="21">
        <v>0</v>
      </c>
      <c r="L68" s="23">
        <f t="shared" si="5"/>
        <v>0</v>
      </c>
      <c r="M68" s="23">
        <v>0</v>
      </c>
      <c r="N68" s="24">
        <v>0</v>
      </c>
      <c r="O68" s="21">
        <v>0</v>
      </c>
      <c r="P68" s="23">
        <f t="shared" si="8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6"/>
        <v>0</v>
      </c>
      <c r="Z68" s="13">
        <v>0</v>
      </c>
      <c r="AA68" s="14">
        <v>0</v>
      </c>
      <c r="AB68" s="11">
        <v>0</v>
      </c>
      <c r="AC68" s="13">
        <f t="shared" si="7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</row>
    <row r="69" spans="1:35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4"/>
        <v>0</v>
      </c>
      <c r="I69" s="23">
        <v>0</v>
      </c>
      <c r="J69" s="24">
        <v>0</v>
      </c>
      <c r="K69" s="21">
        <v>0</v>
      </c>
      <c r="L69" s="23">
        <f t="shared" si="5"/>
        <v>0</v>
      </c>
      <c r="M69" s="23">
        <v>0</v>
      </c>
      <c r="N69" s="24">
        <v>0</v>
      </c>
      <c r="O69" s="21">
        <v>0</v>
      </c>
      <c r="P69" s="23">
        <f t="shared" si="8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6"/>
        <v>0</v>
      </c>
      <c r="Z69" s="13">
        <v>0</v>
      </c>
      <c r="AA69" s="14">
        <v>0</v>
      </c>
      <c r="AB69" s="11">
        <v>0</v>
      </c>
      <c r="AC69" s="13">
        <f t="shared" si="7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</row>
    <row r="70" spans="1:35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4"/>
        <v>0</v>
      </c>
      <c r="I70" s="23">
        <v>0</v>
      </c>
      <c r="J70" s="24">
        <v>0</v>
      </c>
      <c r="K70" s="21">
        <v>0</v>
      </c>
      <c r="L70" s="39">
        <f t="shared" si="5"/>
        <v>0</v>
      </c>
      <c r="M70" s="23">
        <v>0</v>
      </c>
      <c r="N70" s="24">
        <v>0</v>
      </c>
      <c r="O70" s="21">
        <v>0</v>
      </c>
      <c r="P70" s="23">
        <f t="shared" si="8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6"/>
        <v>0</v>
      </c>
      <c r="Z70" s="13">
        <v>0</v>
      </c>
      <c r="AA70" s="14">
        <v>0</v>
      </c>
      <c r="AB70" s="11">
        <v>0</v>
      </c>
      <c r="AC70" s="13">
        <f t="shared" si="7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</row>
    <row r="71" spans="1:35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4"/>
        <v>0</v>
      </c>
      <c r="I71" s="23">
        <v>0</v>
      </c>
      <c r="J71" s="24">
        <v>0</v>
      </c>
      <c r="K71" s="21">
        <v>0</v>
      </c>
      <c r="L71" s="23">
        <f t="shared" si="5"/>
        <v>0</v>
      </c>
      <c r="M71" s="23">
        <v>0</v>
      </c>
      <c r="N71" s="24">
        <v>0</v>
      </c>
      <c r="O71" s="21">
        <v>0</v>
      </c>
      <c r="P71" s="23">
        <f t="shared" si="8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6"/>
        <v>0</v>
      </c>
      <c r="Z71" s="13">
        <v>0</v>
      </c>
      <c r="AA71" s="14">
        <v>0</v>
      </c>
      <c r="AB71" s="11">
        <v>0</v>
      </c>
      <c r="AC71" s="13">
        <f t="shared" si="7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</row>
    <row r="72" spans="1:35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4"/>
        <v>0</v>
      </c>
      <c r="I72" s="23">
        <v>0</v>
      </c>
      <c r="J72" s="24">
        <v>0</v>
      </c>
      <c r="K72" s="21">
        <v>0</v>
      </c>
      <c r="L72" s="23">
        <f t="shared" si="5"/>
        <v>0</v>
      </c>
      <c r="M72" s="23">
        <v>0</v>
      </c>
      <c r="N72" s="24">
        <v>0</v>
      </c>
      <c r="O72" s="21">
        <v>0</v>
      </c>
      <c r="P72" s="23">
        <f t="shared" si="8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6"/>
        <v>0</v>
      </c>
      <c r="Z72" s="13">
        <v>0</v>
      </c>
      <c r="AA72" s="14">
        <v>0</v>
      </c>
      <c r="AB72" s="11">
        <v>0</v>
      </c>
      <c r="AC72" s="13">
        <f t="shared" si="7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</row>
    <row r="73" spans="1:35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4"/>
        <v>0</v>
      </c>
      <c r="I73" s="23">
        <v>0</v>
      </c>
      <c r="J73" s="24">
        <v>0</v>
      </c>
      <c r="K73" s="21">
        <v>0</v>
      </c>
      <c r="L73" s="23">
        <f t="shared" si="5"/>
        <v>0</v>
      </c>
      <c r="M73" s="23">
        <v>0</v>
      </c>
      <c r="N73" s="24">
        <v>0</v>
      </c>
      <c r="O73" s="21">
        <v>0</v>
      </c>
      <c r="P73" s="23">
        <f t="shared" si="8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6"/>
        <v>0</v>
      </c>
      <c r="Z73" s="13">
        <v>0</v>
      </c>
      <c r="AA73" s="14">
        <v>0</v>
      </c>
      <c r="AB73" s="11">
        <v>0</v>
      </c>
      <c r="AC73" s="13">
        <f t="shared" si="7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</row>
    <row r="74" spans="1:35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4"/>
        <v>0</v>
      </c>
      <c r="I74" s="23">
        <v>0</v>
      </c>
      <c r="J74" s="24">
        <v>0</v>
      </c>
      <c r="K74" s="21">
        <v>0</v>
      </c>
      <c r="L74" s="23">
        <f t="shared" si="5"/>
        <v>0</v>
      </c>
      <c r="M74" s="23">
        <v>0</v>
      </c>
      <c r="N74" s="24">
        <v>0</v>
      </c>
      <c r="O74" s="21">
        <v>0</v>
      </c>
      <c r="P74" s="23">
        <f t="shared" si="8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6"/>
        <v>0</v>
      </c>
      <c r="Z74" s="13">
        <v>0</v>
      </c>
      <c r="AA74" s="14">
        <v>0</v>
      </c>
      <c r="AB74" s="11">
        <v>0</v>
      </c>
      <c r="AC74" s="13">
        <f t="shared" si="7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</row>
    <row r="75" spans="1:35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4"/>
        <v>0</v>
      </c>
      <c r="I75" s="23">
        <v>0</v>
      </c>
      <c r="J75" s="24">
        <v>0</v>
      </c>
      <c r="K75" s="21">
        <v>0</v>
      </c>
      <c r="L75" s="23">
        <f t="shared" si="5"/>
        <v>0</v>
      </c>
      <c r="M75" s="23">
        <v>0</v>
      </c>
      <c r="N75" s="24">
        <v>0</v>
      </c>
      <c r="O75" s="21">
        <v>0</v>
      </c>
      <c r="P75" s="23">
        <f t="shared" si="8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6"/>
        <v>0</v>
      </c>
      <c r="Z75" s="13">
        <v>0</v>
      </c>
      <c r="AA75" s="14">
        <v>0</v>
      </c>
      <c r="AB75" s="11">
        <v>0</v>
      </c>
      <c r="AC75" s="13">
        <f t="shared" si="7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</row>
    <row r="76" spans="1:35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4"/>
        <v>0</v>
      </c>
      <c r="I76" s="23">
        <v>0</v>
      </c>
      <c r="J76" s="24">
        <v>0</v>
      </c>
      <c r="K76" s="21">
        <v>0</v>
      </c>
      <c r="L76" s="23">
        <f t="shared" si="5"/>
        <v>0</v>
      </c>
      <c r="M76" s="23">
        <v>0</v>
      </c>
      <c r="N76" s="24">
        <v>0</v>
      </c>
      <c r="O76" s="21">
        <v>0</v>
      </c>
      <c r="P76" s="23">
        <f t="shared" si="8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6"/>
        <v>0</v>
      </c>
      <c r="Z76" s="13">
        <v>0</v>
      </c>
      <c r="AA76" s="14">
        <v>0</v>
      </c>
      <c r="AB76" s="11">
        <v>0</v>
      </c>
      <c r="AC76" s="13">
        <f t="shared" si="7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</row>
    <row r="77" spans="1:35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4"/>
        <v>0</v>
      </c>
      <c r="I77" s="23">
        <v>0</v>
      </c>
      <c r="J77" s="24">
        <v>0</v>
      </c>
      <c r="K77" s="21">
        <v>0</v>
      </c>
      <c r="L77" s="23">
        <f t="shared" si="5"/>
        <v>0</v>
      </c>
      <c r="M77" s="23">
        <v>0</v>
      </c>
      <c r="N77" s="24">
        <v>0</v>
      </c>
      <c r="O77" s="21">
        <v>0</v>
      </c>
      <c r="P77" s="23">
        <f t="shared" si="8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6"/>
        <v>0</v>
      </c>
      <c r="Z77" s="13">
        <v>0</v>
      </c>
      <c r="AA77" s="14">
        <v>0</v>
      </c>
      <c r="AB77" s="11">
        <v>0</v>
      </c>
      <c r="AC77" s="13">
        <f t="shared" si="7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</row>
    <row r="78" spans="1:35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4"/>
        <v>0</v>
      </c>
      <c r="I78" s="23">
        <v>0</v>
      </c>
      <c r="J78" s="24">
        <v>0</v>
      </c>
      <c r="K78" s="21">
        <v>0</v>
      </c>
      <c r="L78" s="23">
        <f t="shared" si="5"/>
        <v>0</v>
      </c>
      <c r="M78" s="23">
        <v>0</v>
      </c>
      <c r="N78" s="24">
        <v>0</v>
      </c>
      <c r="O78" s="21">
        <v>0</v>
      </c>
      <c r="P78" s="23">
        <f t="shared" si="8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6"/>
        <v>0</v>
      </c>
      <c r="Z78" s="13">
        <v>0</v>
      </c>
      <c r="AA78" s="14">
        <v>0</v>
      </c>
      <c r="AB78" s="11">
        <v>0</v>
      </c>
      <c r="AC78" s="13">
        <f t="shared" si="7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</row>
    <row r="79" spans="1:35" x14ac:dyDescent="0.25">
      <c r="A79" s="3" t="s">
        <v>75</v>
      </c>
      <c r="B79" s="5">
        <v>2505</v>
      </c>
      <c r="C79" s="21">
        <v>0</v>
      </c>
      <c r="D79" s="23">
        <f t="shared" ref="D79:D83" si="9">C79/B79</f>
        <v>0</v>
      </c>
      <c r="E79" s="23">
        <v>0</v>
      </c>
      <c r="F79" s="24">
        <v>0</v>
      </c>
      <c r="G79" s="21">
        <v>0</v>
      </c>
      <c r="H79" s="23">
        <f t="shared" si="4"/>
        <v>0</v>
      </c>
      <c r="I79" s="23">
        <v>0</v>
      </c>
      <c r="J79" s="24">
        <v>0</v>
      </c>
      <c r="K79" s="21">
        <v>0</v>
      </c>
      <c r="L79" s="23">
        <f t="shared" ref="L79:L83" si="10">K79/B79</f>
        <v>0</v>
      </c>
      <c r="M79" s="23">
        <v>0</v>
      </c>
      <c r="N79" s="24">
        <v>0</v>
      </c>
      <c r="O79" s="21">
        <v>0</v>
      </c>
      <c r="P79" s="23">
        <f t="shared" si="8"/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1">T79/S79</f>
        <v>0</v>
      </c>
      <c r="V79" s="13">
        <v>0</v>
      </c>
      <c r="W79" s="14">
        <v>0</v>
      </c>
      <c r="X79" s="11">
        <v>0</v>
      </c>
      <c r="Y79" s="13">
        <f t="shared" si="6"/>
        <v>0</v>
      </c>
      <c r="Z79" s="13">
        <v>0</v>
      </c>
      <c r="AA79" s="14">
        <v>0</v>
      </c>
      <c r="AB79" s="11">
        <v>0</v>
      </c>
      <c r="AC79" s="13">
        <f t="shared" si="7"/>
        <v>0</v>
      </c>
      <c r="AD79" s="13">
        <v>0</v>
      </c>
      <c r="AE79" s="14">
        <v>0</v>
      </c>
      <c r="AF79" s="11">
        <v>0</v>
      </c>
      <c r="AG79" s="13">
        <f t="shared" ref="AG79:AG83" si="12">AF79/S79</f>
        <v>0</v>
      </c>
      <c r="AH79" s="13">
        <v>0</v>
      </c>
      <c r="AI79" s="14">
        <v>0</v>
      </c>
    </row>
    <row r="80" spans="1:35" x14ac:dyDescent="0.25">
      <c r="A80" s="3" t="s">
        <v>76</v>
      </c>
      <c r="B80" s="5">
        <v>3</v>
      </c>
      <c r="C80" s="21">
        <v>0</v>
      </c>
      <c r="D80" s="23">
        <f t="shared" si="9"/>
        <v>0</v>
      </c>
      <c r="E80" s="23">
        <v>0</v>
      </c>
      <c r="F80" s="24">
        <v>0</v>
      </c>
      <c r="G80" s="21">
        <v>0</v>
      </c>
      <c r="H80" s="23">
        <f t="shared" ref="H80:H83" si="13">G80/B80</f>
        <v>0</v>
      </c>
      <c r="I80" s="23">
        <v>0</v>
      </c>
      <c r="J80" s="24">
        <v>0</v>
      </c>
      <c r="K80" s="21">
        <v>0</v>
      </c>
      <c r="L80" s="23">
        <f t="shared" si="10"/>
        <v>0</v>
      </c>
      <c r="M80" s="23">
        <v>0</v>
      </c>
      <c r="N80" s="24">
        <v>0</v>
      </c>
      <c r="O80" s="21">
        <v>0</v>
      </c>
      <c r="P80" s="23">
        <f t="shared" si="8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1"/>
        <v>0</v>
      </c>
      <c r="V80" s="13">
        <v>0</v>
      </c>
      <c r="W80" s="14">
        <v>0</v>
      </c>
      <c r="X80" s="11">
        <v>0</v>
      </c>
      <c r="Y80" s="13">
        <f t="shared" ref="Y80:Y83" si="14">X80/S80</f>
        <v>0</v>
      </c>
      <c r="Z80" s="13">
        <v>0</v>
      </c>
      <c r="AA80" s="14">
        <v>0</v>
      </c>
      <c r="AB80" s="11">
        <v>0</v>
      </c>
      <c r="AC80" s="13">
        <f t="shared" ref="AC80:AC83" si="15">AB80/S80</f>
        <v>0</v>
      </c>
      <c r="AD80" s="13">
        <v>0</v>
      </c>
      <c r="AE80" s="14">
        <v>0</v>
      </c>
      <c r="AF80" s="11">
        <v>0</v>
      </c>
      <c r="AG80" s="13">
        <f t="shared" si="12"/>
        <v>0</v>
      </c>
      <c r="AH80" s="13">
        <v>0</v>
      </c>
      <c r="AI80" s="14">
        <v>0</v>
      </c>
    </row>
    <row r="81" spans="1:35" x14ac:dyDescent="0.25">
      <c r="A81" s="3" t="s">
        <v>77</v>
      </c>
      <c r="B81" s="5">
        <v>13</v>
      </c>
      <c r="C81" s="21">
        <v>0</v>
      </c>
      <c r="D81" s="23">
        <f t="shared" si="9"/>
        <v>0</v>
      </c>
      <c r="E81" s="23">
        <v>0</v>
      </c>
      <c r="F81" s="24">
        <v>0</v>
      </c>
      <c r="G81" s="21">
        <v>0</v>
      </c>
      <c r="H81" s="23">
        <f t="shared" si="13"/>
        <v>0</v>
      </c>
      <c r="I81" s="23">
        <v>0</v>
      </c>
      <c r="J81" s="24">
        <v>0</v>
      </c>
      <c r="K81" s="21">
        <v>0</v>
      </c>
      <c r="L81" s="23">
        <f t="shared" si="10"/>
        <v>0</v>
      </c>
      <c r="M81" s="23">
        <v>0</v>
      </c>
      <c r="N81" s="24">
        <v>0</v>
      </c>
      <c r="O81" s="21">
        <v>0</v>
      </c>
      <c r="P81" s="23">
        <f t="shared" si="8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1"/>
        <v>0</v>
      </c>
      <c r="V81" s="13">
        <v>0</v>
      </c>
      <c r="W81" s="14">
        <v>0</v>
      </c>
      <c r="X81" s="11">
        <v>0</v>
      </c>
      <c r="Y81" s="13">
        <f t="shared" si="14"/>
        <v>0</v>
      </c>
      <c r="Z81" s="13">
        <v>0</v>
      </c>
      <c r="AA81" s="14">
        <v>0</v>
      </c>
      <c r="AB81" s="11">
        <v>0</v>
      </c>
      <c r="AC81" s="13">
        <f t="shared" si="15"/>
        <v>0</v>
      </c>
      <c r="AD81" s="13">
        <v>0</v>
      </c>
      <c r="AE81" s="14">
        <v>0</v>
      </c>
      <c r="AF81" s="11">
        <v>0</v>
      </c>
      <c r="AG81" s="13">
        <f t="shared" si="12"/>
        <v>0</v>
      </c>
      <c r="AH81" s="13">
        <v>0</v>
      </c>
      <c r="AI81" s="14">
        <v>0</v>
      </c>
    </row>
    <row r="82" spans="1:35" x14ac:dyDescent="0.25">
      <c r="A82" s="3" t="s">
        <v>78</v>
      </c>
      <c r="B82" s="5">
        <v>1763</v>
      </c>
      <c r="C82" s="21">
        <v>0</v>
      </c>
      <c r="D82" s="23">
        <f t="shared" si="9"/>
        <v>0</v>
      </c>
      <c r="E82" s="23">
        <v>0</v>
      </c>
      <c r="F82" s="24">
        <v>0</v>
      </c>
      <c r="G82" s="21">
        <v>0</v>
      </c>
      <c r="H82" s="23">
        <f t="shared" si="13"/>
        <v>0</v>
      </c>
      <c r="I82" s="23">
        <v>0</v>
      </c>
      <c r="J82" s="24">
        <v>0</v>
      </c>
      <c r="K82" s="21">
        <v>0</v>
      </c>
      <c r="L82" s="23">
        <f t="shared" si="10"/>
        <v>0</v>
      </c>
      <c r="M82" s="23">
        <v>0</v>
      </c>
      <c r="N82" s="24">
        <v>0</v>
      </c>
      <c r="O82" s="21">
        <v>0</v>
      </c>
      <c r="P82" s="23">
        <f t="shared" si="8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1"/>
        <v>0</v>
      </c>
      <c r="V82" s="13">
        <v>0</v>
      </c>
      <c r="W82" s="14">
        <v>0</v>
      </c>
      <c r="X82" s="11">
        <v>0</v>
      </c>
      <c r="Y82" s="13">
        <f t="shared" si="14"/>
        <v>0</v>
      </c>
      <c r="Z82" s="13">
        <v>0</v>
      </c>
      <c r="AA82" s="14">
        <v>0</v>
      </c>
      <c r="AB82" s="11">
        <v>0</v>
      </c>
      <c r="AC82" s="13">
        <f t="shared" si="15"/>
        <v>0</v>
      </c>
      <c r="AD82" s="13">
        <v>0</v>
      </c>
      <c r="AE82" s="14">
        <v>0</v>
      </c>
      <c r="AF82" s="11">
        <v>0</v>
      </c>
      <c r="AG82" s="13">
        <f t="shared" si="12"/>
        <v>0</v>
      </c>
      <c r="AH82" s="13">
        <v>0</v>
      </c>
      <c r="AI82" s="14">
        <v>0</v>
      </c>
    </row>
    <row r="83" spans="1:35" x14ac:dyDescent="0.25">
      <c r="A83" s="3" t="s">
        <v>79</v>
      </c>
      <c r="B83" s="5">
        <v>2917</v>
      </c>
      <c r="C83" s="21">
        <v>0</v>
      </c>
      <c r="D83" s="25">
        <f t="shared" si="9"/>
        <v>0</v>
      </c>
      <c r="E83" s="23">
        <v>0</v>
      </c>
      <c r="F83" s="24">
        <v>0</v>
      </c>
      <c r="G83" s="21">
        <v>0</v>
      </c>
      <c r="H83" s="23">
        <f t="shared" si="13"/>
        <v>0</v>
      </c>
      <c r="I83" s="23">
        <v>0</v>
      </c>
      <c r="J83" s="24">
        <v>0</v>
      </c>
      <c r="K83" s="21">
        <v>0</v>
      </c>
      <c r="L83" s="25">
        <f t="shared" si="10"/>
        <v>0</v>
      </c>
      <c r="M83" s="23">
        <v>0</v>
      </c>
      <c r="N83" s="24">
        <v>0</v>
      </c>
      <c r="O83" s="21">
        <v>0</v>
      </c>
      <c r="P83" s="25">
        <f t="shared" si="8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1"/>
        <v>0</v>
      </c>
      <c r="V83" s="13">
        <v>0</v>
      </c>
      <c r="W83" s="14">
        <v>0</v>
      </c>
      <c r="X83" s="11">
        <v>0</v>
      </c>
      <c r="Y83" s="13">
        <f t="shared" si="14"/>
        <v>0</v>
      </c>
      <c r="Z83" s="13">
        <v>0</v>
      </c>
      <c r="AA83" s="14">
        <v>0</v>
      </c>
      <c r="AB83" s="11">
        <v>0</v>
      </c>
      <c r="AC83" s="15">
        <f t="shared" si="15"/>
        <v>0</v>
      </c>
      <c r="AD83" s="13">
        <v>0</v>
      </c>
      <c r="AE83" s="14">
        <v>0</v>
      </c>
      <c r="AF83" s="11">
        <v>0</v>
      </c>
      <c r="AG83" s="15">
        <f t="shared" si="12"/>
        <v>0</v>
      </c>
      <c r="AH83" s="13">
        <v>0</v>
      </c>
      <c r="AI83" s="14">
        <v>0</v>
      </c>
    </row>
    <row r="84" spans="1:35" ht="15.75" thickBot="1" x14ac:dyDescent="0.3">
      <c r="A84" s="6" t="s">
        <v>87</v>
      </c>
      <c r="B84" s="36">
        <f>SUM(B14:B83)</f>
        <v>425476</v>
      </c>
      <c r="C84" s="26">
        <f t="shared" ref="C84:AI84" si="16">AVERAGE(C14:C83)</f>
        <v>0</v>
      </c>
      <c r="D84" s="27">
        <f t="shared" si="16"/>
        <v>0</v>
      </c>
      <c r="E84" s="27">
        <f t="shared" si="16"/>
        <v>0</v>
      </c>
      <c r="F84" s="38">
        <f t="shared" si="16"/>
        <v>0</v>
      </c>
      <c r="G84" s="26">
        <f t="shared" si="16"/>
        <v>0</v>
      </c>
      <c r="H84" s="27">
        <f t="shared" si="16"/>
        <v>0</v>
      </c>
      <c r="I84" s="27">
        <f t="shared" si="16"/>
        <v>0</v>
      </c>
      <c r="J84" s="38">
        <f t="shared" si="16"/>
        <v>0</v>
      </c>
      <c r="K84" s="26">
        <f t="shared" si="16"/>
        <v>0</v>
      </c>
      <c r="L84" s="27">
        <f t="shared" si="16"/>
        <v>0</v>
      </c>
      <c r="M84" s="27">
        <f t="shared" si="16"/>
        <v>0</v>
      </c>
      <c r="N84" s="38">
        <f t="shared" si="16"/>
        <v>0</v>
      </c>
      <c r="O84" s="26">
        <f t="shared" si="16"/>
        <v>0</v>
      </c>
      <c r="P84" s="27">
        <f t="shared" si="16"/>
        <v>0</v>
      </c>
      <c r="Q84" s="27">
        <f t="shared" si="16"/>
        <v>0</v>
      </c>
      <c r="R84" s="38">
        <f t="shared" si="16"/>
        <v>0</v>
      </c>
      <c r="S84" s="37">
        <f t="shared" si="16"/>
        <v>6078.2285714285717</v>
      </c>
      <c r="T84" s="16">
        <f t="shared" si="16"/>
        <v>0</v>
      </c>
      <c r="U84" s="17">
        <f t="shared" si="16"/>
        <v>0</v>
      </c>
      <c r="V84" s="17">
        <f t="shared" si="16"/>
        <v>0</v>
      </c>
      <c r="W84" s="40">
        <f t="shared" si="16"/>
        <v>0</v>
      </c>
      <c r="X84" s="16">
        <f t="shared" si="16"/>
        <v>0</v>
      </c>
      <c r="Y84" s="17">
        <f t="shared" si="16"/>
        <v>0</v>
      </c>
      <c r="Z84" s="17">
        <f t="shared" si="16"/>
        <v>0</v>
      </c>
      <c r="AA84" s="40">
        <f t="shared" si="16"/>
        <v>0</v>
      </c>
      <c r="AB84" s="16">
        <f t="shared" si="16"/>
        <v>0</v>
      </c>
      <c r="AC84" s="17">
        <f t="shared" si="16"/>
        <v>0</v>
      </c>
      <c r="AD84" s="17">
        <f t="shared" si="16"/>
        <v>0</v>
      </c>
      <c r="AE84" s="40">
        <f t="shared" si="16"/>
        <v>0</v>
      </c>
      <c r="AF84" s="16">
        <f t="shared" si="16"/>
        <v>0</v>
      </c>
      <c r="AG84" s="17">
        <f t="shared" si="16"/>
        <v>0</v>
      </c>
      <c r="AH84" s="17">
        <f t="shared" si="16"/>
        <v>0</v>
      </c>
      <c r="AI84" s="40">
        <f t="shared" si="16"/>
        <v>0</v>
      </c>
    </row>
    <row r="85" spans="1:35" ht="15.75" thickTop="1" x14ac:dyDescent="0.25"/>
    <row r="86" spans="1:35" ht="23.25" x14ac:dyDescent="0.35">
      <c r="A86" s="1" t="s">
        <v>90</v>
      </c>
      <c r="C86" s="42"/>
      <c r="D86" s="42"/>
    </row>
    <row r="87" spans="1:35" ht="20.25" thickBot="1" x14ac:dyDescent="0.35">
      <c r="A87" s="41" t="str">
        <f>C1</f>
        <v>Dataset 1</v>
      </c>
      <c r="B87" s="41"/>
      <c r="C87" s="42"/>
      <c r="D87" s="42"/>
    </row>
    <row r="88" spans="1:35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35" x14ac:dyDescent="0.25">
      <c r="A89" s="28" t="s">
        <v>91</v>
      </c>
      <c r="B89" s="43">
        <f>AVERAGE(E84,I84,M84,Q84)</f>
        <v>0</v>
      </c>
    </row>
    <row r="90" spans="1:35" x14ac:dyDescent="0.25">
      <c r="A90" s="28" t="s">
        <v>92</v>
      </c>
      <c r="B90" s="28">
        <f>AVERAGE(F84,J84,N84,R84)</f>
        <v>0</v>
      </c>
    </row>
    <row r="92" spans="1:35" ht="20.25" thickBot="1" x14ac:dyDescent="0.35">
      <c r="A92" s="45" t="str">
        <f>T1</f>
        <v>Dataset 2</v>
      </c>
      <c r="B92" s="45"/>
    </row>
    <row r="93" spans="1:35" ht="15.75" thickTop="1" x14ac:dyDescent="0.25">
      <c r="A93" s="35" t="s">
        <v>83</v>
      </c>
      <c r="B93" s="44">
        <f>AVERAGE(U84,Y84,AC84,AG84)</f>
        <v>0</v>
      </c>
    </row>
    <row r="94" spans="1:35" x14ac:dyDescent="0.25">
      <c r="A94" s="35" t="s">
        <v>91</v>
      </c>
      <c r="B94" s="44">
        <f>AVERAGE(V84,Z84,AD84,AH84)</f>
        <v>0</v>
      </c>
    </row>
    <row r="95" spans="1:35" x14ac:dyDescent="0.25">
      <c r="A95" s="35" t="s">
        <v>92</v>
      </c>
      <c r="B95" s="35">
        <f>AVERAGE(W84,AA84,AE84,AI84)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IF(B88 &gt; B93, A87, A92)</f>
        <v>Dataset 2</v>
      </c>
    </row>
    <row r="103" spans="1:2" x14ac:dyDescent="0.25">
      <c r="A103" t="s">
        <v>95</v>
      </c>
      <c r="B103" t="str">
        <f>IF(B89 &gt; B94, A87, A92)</f>
        <v>Dataset 2</v>
      </c>
    </row>
    <row r="104" spans="1:2" x14ac:dyDescent="0.25">
      <c r="A104" t="s">
        <v>96</v>
      </c>
      <c r="B104" t="str">
        <f>IF(B90 &gt; B95, A87, A92)</f>
        <v>Dataset 2</v>
      </c>
    </row>
  </sheetData>
  <mergeCells count="26">
    <mergeCell ref="T1:AI1"/>
    <mergeCell ref="T12:W12"/>
    <mergeCell ref="X12:AA12"/>
    <mergeCell ref="AB12:AE12"/>
    <mergeCell ref="AF12:AI12"/>
    <mergeCell ref="Z9:AA9"/>
    <mergeCell ref="Z10:AA10"/>
    <mergeCell ref="Z3:AA3"/>
    <mergeCell ref="Z4:AA4"/>
    <mergeCell ref="Z5:AA5"/>
    <mergeCell ref="Z6:AA6"/>
    <mergeCell ref="Z7:AA7"/>
    <mergeCell ref="Z8:AA8"/>
    <mergeCell ref="C12:F12"/>
    <mergeCell ref="G12:J12"/>
    <mergeCell ref="K12:N12"/>
    <mergeCell ref="O12:R12"/>
    <mergeCell ref="C1:R1"/>
    <mergeCell ref="I10:J10"/>
    <mergeCell ref="I8:J8"/>
    <mergeCell ref="I9:J9"/>
    <mergeCell ref="I3:J3"/>
    <mergeCell ref="I4:J4"/>
    <mergeCell ref="I5:J5"/>
    <mergeCell ref="I6:J6"/>
    <mergeCell ref="I7:J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FBF7-FE79-4E7E-960B-8CD806908B7E}">
  <sheetPr>
    <tabColor theme="9" tint="0.79998168889431442"/>
  </sheetPr>
  <dimension ref="A1:U104"/>
  <sheetViews>
    <sheetView topLeftCell="A73" zoomScaleNormal="100" workbookViewId="0">
      <selection activeCell="C95" sqref="C95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105</v>
      </c>
      <c r="B1" s="30"/>
      <c r="C1" s="141" t="s">
        <v>109</v>
      </c>
      <c r="D1" s="142"/>
      <c r="E1" s="142"/>
      <c r="F1" s="142"/>
      <c r="G1" s="30"/>
      <c r="H1" s="168" t="s">
        <v>106</v>
      </c>
      <c r="I1" s="169"/>
      <c r="J1" s="169"/>
      <c r="K1" s="169"/>
      <c r="L1" s="30"/>
      <c r="M1" s="170" t="s">
        <v>107</v>
      </c>
      <c r="N1" s="170"/>
      <c r="O1" s="170"/>
      <c r="P1" s="170"/>
      <c r="Q1" s="30"/>
      <c r="R1" s="165" t="s">
        <v>108</v>
      </c>
      <c r="S1" s="166"/>
      <c r="T1" s="166"/>
      <c r="U1" s="167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1" t="s">
        <v>1</v>
      </c>
      <c r="I3" s="171"/>
      <c r="J3" s="171" t="s">
        <v>101</v>
      </c>
      <c r="K3" s="171"/>
      <c r="L3" s="31"/>
      <c r="M3" s="149" t="s">
        <v>1</v>
      </c>
      <c r="N3" s="149"/>
      <c r="O3" s="91" t="s">
        <v>101</v>
      </c>
      <c r="P3" s="91"/>
      <c r="Q3" s="31"/>
      <c r="R3" s="160" t="s">
        <v>1</v>
      </c>
      <c r="S3" s="161"/>
      <c r="T3" s="98" t="s">
        <v>101</v>
      </c>
      <c r="U3" s="99"/>
    </row>
    <row r="4" spans="1:2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1" t="s">
        <v>2</v>
      </c>
      <c r="I4" s="171"/>
      <c r="J4" s="171">
        <v>5000</v>
      </c>
      <c r="K4" s="171"/>
      <c r="L4" s="31"/>
      <c r="M4" s="149" t="s">
        <v>2</v>
      </c>
      <c r="N4" s="149"/>
      <c r="O4" s="91">
        <v>5000</v>
      </c>
      <c r="P4" s="91"/>
      <c r="Q4" s="31"/>
      <c r="R4" s="160" t="s">
        <v>2</v>
      </c>
      <c r="S4" s="161"/>
      <c r="T4" s="98">
        <v>1000</v>
      </c>
      <c r="U4" s="99"/>
    </row>
    <row r="5" spans="1:21" x14ac:dyDescent="0.25">
      <c r="A5" s="3"/>
      <c r="B5" s="31"/>
      <c r="C5" s="147" t="s">
        <v>3</v>
      </c>
      <c r="D5" s="147"/>
      <c r="E5" s="147">
        <v>128</v>
      </c>
      <c r="F5" s="147"/>
      <c r="G5" s="31"/>
      <c r="H5" s="171" t="s">
        <v>3</v>
      </c>
      <c r="I5" s="171"/>
      <c r="J5" s="171">
        <v>256</v>
      </c>
      <c r="K5" s="171"/>
      <c r="L5" s="31"/>
      <c r="M5" s="149" t="s">
        <v>3</v>
      </c>
      <c r="N5" s="149"/>
      <c r="O5" s="91">
        <v>512</v>
      </c>
      <c r="P5" s="91"/>
      <c r="Q5" s="31"/>
      <c r="R5" s="160" t="s">
        <v>3</v>
      </c>
      <c r="S5" s="161"/>
      <c r="T5" s="98">
        <v>1024</v>
      </c>
      <c r="U5" s="99"/>
    </row>
    <row r="6" spans="1:21" x14ac:dyDescent="0.25">
      <c r="A6" s="3"/>
      <c r="B6" s="31"/>
      <c r="C6" s="147" t="s">
        <v>4</v>
      </c>
      <c r="D6" s="147"/>
      <c r="E6" s="147">
        <v>256</v>
      </c>
      <c r="F6" s="147"/>
      <c r="G6" s="31"/>
      <c r="H6" s="171" t="s">
        <v>4</v>
      </c>
      <c r="I6" s="171"/>
      <c r="J6" s="171">
        <v>512</v>
      </c>
      <c r="K6" s="171"/>
      <c r="L6" s="31"/>
      <c r="M6" s="149" t="s">
        <v>4</v>
      </c>
      <c r="N6" s="149"/>
      <c r="O6" s="91">
        <v>1024</v>
      </c>
      <c r="P6" s="91"/>
      <c r="Q6" s="31"/>
      <c r="R6" s="160" t="s">
        <v>4</v>
      </c>
      <c r="S6" s="161"/>
      <c r="T6" s="98">
        <v>2048</v>
      </c>
      <c r="U6" s="99"/>
    </row>
    <row r="7" spans="1:2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1" t="s">
        <v>5</v>
      </c>
      <c r="I7" s="171"/>
      <c r="J7" s="171" t="s">
        <v>102</v>
      </c>
      <c r="K7" s="171"/>
      <c r="L7" s="31"/>
      <c r="M7" s="149" t="s">
        <v>5</v>
      </c>
      <c r="N7" s="149"/>
      <c r="O7" s="91" t="s">
        <v>102</v>
      </c>
      <c r="P7" s="91"/>
      <c r="Q7" s="31"/>
      <c r="R7" s="160" t="s">
        <v>5</v>
      </c>
      <c r="S7" s="161"/>
      <c r="T7" s="98" t="s">
        <v>102</v>
      </c>
      <c r="U7" s="99"/>
    </row>
    <row r="8" spans="1:2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1" t="s">
        <v>6</v>
      </c>
      <c r="I8" s="171"/>
      <c r="J8" s="171" t="s">
        <v>103</v>
      </c>
      <c r="K8" s="171"/>
      <c r="L8" s="31"/>
      <c r="M8" s="149" t="s">
        <v>6</v>
      </c>
      <c r="N8" s="149"/>
      <c r="O8" s="91" t="s">
        <v>103</v>
      </c>
      <c r="P8" s="91"/>
      <c r="Q8" s="31"/>
      <c r="R8" s="160" t="s">
        <v>6</v>
      </c>
      <c r="S8" s="161"/>
      <c r="T8" s="98" t="s">
        <v>103</v>
      </c>
      <c r="U8" s="99"/>
    </row>
    <row r="9" spans="1:21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1" t="s">
        <v>7</v>
      </c>
      <c r="I9" s="171"/>
      <c r="J9" s="171">
        <v>3</v>
      </c>
      <c r="K9" s="171"/>
      <c r="L9" s="31"/>
      <c r="M9" s="149" t="s">
        <v>7</v>
      </c>
      <c r="N9" s="149"/>
      <c r="O9" s="91">
        <v>3</v>
      </c>
      <c r="P9" s="91"/>
      <c r="Q9" s="31"/>
      <c r="R9" s="160" t="s">
        <v>7</v>
      </c>
      <c r="S9" s="161"/>
      <c r="T9" s="98">
        <v>3</v>
      </c>
      <c r="U9" s="99"/>
    </row>
    <row r="10" spans="1:21" x14ac:dyDescent="0.25">
      <c r="A10" s="3"/>
      <c r="B10" s="31"/>
      <c r="C10" s="147" t="s">
        <v>8</v>
      </c>
      <c r="D10" s="147"/>
      <c r="E10" s="29"/>
      <c r="F10" s="24"/>
      <c r="G10" s="31"/>
      <c r="H10" s="171" t="s">
        <v>8</v>
      </c>
      <c r="I10" s="171"/>
      <c r="J10" s="82"/>
      <c r="K10" s="81"/>
      <c r="L10" s="31"/>
      <c r="M10" s="149" t="s">
        <v>8</v>
      </c>
      <c r="N10" s="149"/>
      <c r="O10" s="46"/>
      <c r="P10" s="46"/>
      <c r="Q10" s="31"/>
      <c r="R10" s="160" t="s">
        <v>8</v>
      </c>
      <c r="S10" s="161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2">
        <v>1</v>
      </c>
      <c r="I12" s="173"/>
      <c r="J12" s="173"/>
      <c r="K12" s="174"/>
      <c r="L12" s="34" t="s">
        <v>86</v>
      </c>
      <c r="M12" s="157">
        <v>1</v>
      </c>
      <c r="N12" s="157"/>
      <c r="O12" s="157"/>
      <c r="P12" s="158"/>
      <c r="Q12" s="34" t="s">
        <v>86</v>
      </c>
      <c r="R12" s="162">
        <v>1</v>
      </c>
      <c r="S12" s="163"/>
      <c r="T12" s="163"/>
      <c r="U12" s="164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8.0645161290322578E-3</v>
      </c>
      <c r="G14" s="5">
        <v>9</v>
      </c>
      <c r="H14" s="80">
        <v>9</v>
      </c>
      <c r="I14" s="85">
        <v>1</v>
      </c>
      <c r="J14" s="86">
        <v>1</v>
      </c>
      <c r="K14" s="81">
        <v>3.0303030303030304E-2</v>
      </c>
      <c r="L14" s="5">
        <v>9</v>
      </c>
      <c r="M14" s="50">
        <v>9</v>
      </c>
      <c r="N14" s="51">
        <v>1</v>
      </c>
      <c r="O14" s="52">
        <v>1</v>
      </c>
      <c r="P14" s="92">
        <v>6.6666666666666666E-2</v>
      </c>
      <c r="Q14" s="5">
        <v>9</v>
      </c>
      <c r="R14" s="95">
        <v>9</v>
      </c>
      <c r="S14" s="103">
        <v>1</v>
      </c>
      <c r="T14" s="104">
        <v>1</v>
      </c>
      <c r="U14" s="97">
        <v>0.14285714285714285</v>
      </c>
    </row>
    <row r="15" spans="1:21" x14ac:dyDescent="0.25">
      <c r="A15" s="3" t="s">
        <v>11</v>
      </c>
      <c r="B15" s="5">
        <v>1160</v>
      </c>
      <c r="C15" s="21">
        <v>130</v>
      </c>
      <c r="D15" s="23">
        <v>0.11206896551724138</v>
      </c>
      <c r="E15" s="23">
        <v>0.11206896551724138</v>
      </c>
      <c r="F15" s="24">
        <v>1.7857142857142856E-2</v>
      </c>
      <c r="G15" s="5">
        <v>1160</v>
      </c>
      <c r="H15" s="80">
        <v>138</v>
      </c>
      <c r="I15" s="86">
        <v>0.11896551724137931</v>
      </c>
      <c r="J15" s="86">
        <v>0.11896551724137931</v>
      </c>
      <c r="K15" s="81">
        <v>4.1666666666666664E-2</v>
      </c>
      <c r="L15" s="5">
        <v>1160</v>
      </c>
      <c r="M15" s="50">
        <v>158</v>
      </c>
      <c r="N15" s="52">
        <v>0.13620689655172413</v>
      </c>
      <c r="O15" s="52">
        <v>0.13620689655172413</v>
      </c>
      <c r="P15" s="92">
        <v>2.3255813953488372E-2</v>
      </c>
      <c r="Q15" s="5">
        <v>1160</v>
      </c>
      <c r="R15" s="95">
        <v>157</v>
      </c>
      <c r="S15" s="104">
        <v>0.13534482758620689</v>
      </c>
      <c r="T15" s="104">
        <v>0.13534482758620689</v>
      </c>
      <c r="U15" s="97">
        <v>4.3478260869565216E-2</v>
      </c>
    </row>
    <row r="16" spans="1:2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24">
        <v>0</v>
      </c>
      <c r="G16" s="5">
        <v>1554</v>
      </c>
      <c r="H16" s="80">
        <v>0</v>
      </c>
      <c r="I16" s="86">
        <v>0</v>
      </c>
      <c r="J16" s="86">
        <v>0</v>
      </c>
      <c r="K16" s="81">
        <v>0</v>
      </c>
      <c r="L16" s="5">
        <v>1554</v>
      </c>
      <c r="M16" s="50">
        <v>0</v>
      </c>
      <c r="N16" s="52">
        <v>0</v>
      </c>
      <c r="O16" s="52">
        <v>0</v>
      </c>
      <c r="P16" s="92">
        <v>0</v>
      </c>
      <c r="Q16" s="5">
        <v>1554</v>
      </c>
      <c r="R16" s="95">
        <v>0</v>
      </c>
      <c r="S16" s="104">
        <v>0</v>
      </c>
      <c r="T16" s="104">
        <v>0</v>
      </c>
      <c r="U16" s="97">
        <v>0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105</v>
      </c>
      <c r="D18" s="23">
        <v>0.189873417721519</v>
      </c>
      <c r="E18" s="23">
        <v>0.189873417721519</v>
      </c>
      <c r="F18" s="24">
        <v>9.0909090909090912E-2</v>
      </c>
      <c r="G18" s="5">
        <v>553</v>
      </c>
      <c r="H18" s="80">
        <v>8</v>
      </c>
      <c r="I18" s="86">
        <v>1.4466546112115732E-2</v>
      </c>
      <c r="J18" s="86">
        <v>1.4466546112115732E-2</v>
      </c>
      <c r="K18" s="81">
        <v>0.25</v>
      </c>
      <c r="L18" s="5">
        <v>553</v>
      </c>
      <c r="M18" s="50">
        <v>122</v>
      </c>
      <c r="N18" s="52">
        <v>0.22061482820976491</v>
      </c>
      <c r="O18" s="52">
        <v>0.22061482820976491</v>
      </c>
      <c r="P18" s="92">
        <v>6.6666666666666666E-2</v>
      </c>
      <c r="Q18" s="5">
        <v>553</v>
      </c>
      <c r="R18" s="95">
        <v>124</v>
      </c>
      <c r="S18" s="104">
        <v>0.22423146473779385</v>
      </c>
      <c r="T18" s="104">
        <v>0.22423146473779385</v>
      </c>
      <c r="U18" s="97">
        <v>9.0909090909090912E-2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v>7.1925754060324823E-2</v>
      </c>
      <c r="J19" s="86">
        <v>7.1925754060324823E-2</v>
      </c>
      <c r="K19" s="8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92">
        <v>0.5</v>
      </c>
      <c r="Q19" s="5">
        <v>431</v>
      </c>
      <c r="R19" s="95">
        <v>28</v>
      </c>
      <c r="S19" s="104">
        <v>6.4965197215777259E-2</v>
      </c>
      <c r="T19" s="104">
        <v>6.4965197215777259E-2</v>
      </c>
      <c r="U19" s="97">
        <v>0.33333333333333331</v>
      </c>
    </row>
    <row r="20" spans="1:2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24">
        <v>1</v>
      </c>
      <c r="G20" s="5">
        <v>97768</v>
      </c>
      <c r="H20" s="80">
        <v>256</v>
      </c>
      <c r="I20" s="86">
        <v>2.6184436625480731E-3</v>
      </c>
      <c r="J20" s="86">
        <v>5.1200000000000002E-2</v>
      </c>
      <c r="K20" s="81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92">
        <v>1</v>
      </c>
      <c r="Q20" s="5">
        <v>97768</v>
      </c>
      <c r="R20" s="95">
        <v>256</v>
      </c>
      <c r="S20" s="104">
        <v>2.6184436625480731E-3</v>
      </c>
      <c r="T20" s="104">
        <v>5.1200000000000002E-2</v>
      </c>
      <c r="U20" s="97">
        <v>0.5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8</v>
      </c>
      <c r="I21" s="86">
        <v>0.2857142857142857</v>
      </c>
      <c r="J21" s="86">
        <v>0.2857142857142857</v>
      </c>
      <c r="K21" s="81">
        <v>0.5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92">
        <v>0.33333333333333331</v>
      </c>
      <c r="Q21" s="5">
        <v>28</v>
      </c>
      <c r="R21" s="95">
        <v>25</v>
      </c>
      <c r="S21" s="104">
        <v>0.8928571428571429</v>
      </c>
      <c r="T21" s="104">
        <v>0.8928571428571429</v>
      </c>
      <c r="U21" s="97">
        <v>9.0909090909090912E-2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0.5</v>
      </c>
      <c r="G22" s="5">
        <v>1554</v>
      </c>
      <c r="H22" s="80">
        <v>114</v>
      </c>
      <c r="I22" s="86">
        <v>7.3359073359073365E-2</v>
      </c>
      <c r="J22" s="86">
        <v>7.3359073359073365E-2</v>
      </c>
      <c r="K22" s="81">
        <v>0.33333333333333331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92">
        <v>0.25</v>
      </c>
      <c r="Q22" s="5">
        <v>1554</v>
      </c>
      <c r="R22" s="95">
        <v>686</v>
      </c>
      <c r="S22" s="104">
        <v>0.44144144144144143</v>
      </c>
      <c r="T22" s="104">
        <v>0.44144144144144143</v>
      </c>
      <c r="U22" s="97">
        <v>0.33333333333333331</v>
      </c>
    </row>
    <row r="23" spans="1:21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24">
        <v>0</v>
      </c>
      <c r="G23" s="5">
        <v>123</v>
      </c>
      <c r="H23" s="80">
        <v>8</v>
      </c>
      <c r="I23" s="86">
        <v>6.5040650406504072E-2</v>
      </c>
      <c r="J23" s="86">
        <v>6.5040650406504072E-2</v>
      </c>
      <c r="K23" s="81">
        <v>4.807692307692308E-3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92">
        <v>3.1250000000000002E-3</v>
      </c>
      <c r="Q23" s="5">
        <v>123</v>
      </c>
      <c r="R23" s="95">
        <v>2</v>
      </c>
      <c r="S23" s="104">
        <v>1.6260162601626018E-2</v>
      </c>
      <c r="T23" s="104">
        <v>1.6260162601626018E-2</v>
      </c>
      <c r="U23" s="97">
        <v>1.893939393939394E-3</v>
      </c>
    </row>
    <row r="24" spans="1:21" x14ac:dyDescent="0.25">
      <c r="A24" s="3" t="s">
        <v>20</v>
      </c>
      <c r="B24" s="5">
        <v>40485</v>
      </c>
      <c r="C24" s="21">
        <v>0</v>
      </c>
      <c r="D24" s="23">
        <v>0</v>
      </c>
      <c r="E24" s="23">
        <v>0</v>
      </c>
      <c r="F24" s="24">
        <v>0</v>
      </c>
      <c r="G24" s="5">
        <v>40485</v>
      </c>
      <c r="H24" s="80">
        <v>114</v>
      </c>
      <c r="I24" s="86">
        <v>2.8158577250833642E-3</v>
      </c>
      <c r="J24" s="86">
        <v>2.2800000000000001E-2</v>
      </c>
      <c r="K24" s="81">
        <v>1.7452006980802793E-3</v>
      </c>
      <c r="L24" s="5">
        <v>40485</v>
      </c>
      <c r="M24" s="50">
        <v>462</v>
      </c>
      <c r="N24" s="52">
        <v>1.1411633938495739E-2</v>
      </c>
      <c r="O24" s="52">
        <v>9.2399999999999996E-2</v>
      </c>
      <c r="P24" s="92">
        <v>1.9607843137254902E-3</v>
      </c>
      <c r="Q24" s="5">
        <v>40485</v>
      </c>
      <c r="R24" s="95">
        <v>24</v>
      </c>
      <c r="S24" s="104">
        <v>5.928121526491293E-4</v>
      </c>
      <c r="T24" s="104">
        <v>4.7999999999999996E-3</v>
      </c>
      <c r="U24" s="97">
        <v>1.7921146953405018E-3</v>
      </c>
    </row>
    <row r="25" spans="1:21" x14ac:dyDescent="0.25">
      <c r="A25" s="3" t="s">
        <v>21</v>
      </c>
      <c r="B25" s="5">
        <v>388</v>
      </c>
      <c r="C25" s="21">
        <v>203</v>
      </c>
      <c r="D25" s="23">
        <v>0.52319587628865982</v>
      </c>
      <c r="E25" s="23">
        <v>0.52319587628865982</v>
      </c>
      <c r="F25" s="24">
        <v>0.33333333333333331</v>
      </c>
      <c r="G25" s="5">
        <v>388</v>
      </c>
      <c r="H25" s="80">
        <v>212</v>
      </c>
      <c r="I25" s="86">
        <v>0.54639175257731953</v>
      </c>
      <c r="J25" s="86">
        <v>0.54639175257731953</v>
      </c>
      <c r="K25" s="81">
        <v>9.0909090909090912E-2</v>
      </c>
      <c r="L25" s="5">
        <v>388</v>
      </c>
      <c r="M25" s="50">
        <v>223</v>
      </c>
      <c r="N25" s="52">
        <v>0.57474226804123707</v>
      </c>
      <c r="O25" s="52">
        <v>0.57474226804123707</v>
      </c>
      <c r="P25" s="92">
        <v>0.125</v>
      </c>
      <c r="Q25" s="5">
        <v>388</v>
      </c>
      <c r="R25" s="95">
        <v>216</v>
      </c>
      <c r="S25" s="104">
        <v>0.55670103092783507</v>
      </c>
      <c r="T25" s="104">
        <v>0.55670103092783507</v>
      </c>
      <c r="U25" s="97">
        <v>3.0303030303030304E-2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1</v>
      </c>
      <c r="G26" s="5">
        <v>577</v>
      </c>
      <c r="H26" s="80">
        <v>103</v>
      </c>
      <c r="I26" s="86"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1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24">
        <v>0.14285714285714285</v>
      </c>
      <c r="G27" s="5">
        <v>142</v>
      </c>
      <c r="H27" s="80">
        <v>123</v>
      </c>
      <c r="I27" s="86">
        <v>0.86619718309859151</v>
      </c>
      <c r="J27" s="86">
        <v>0.86619718309859151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123</v>
      </c>
      <c r="S27" s="104">
        <v>0.86619718309859151</v>
      </c>
      <c r="T27" s="104">
        <v>0.86619718309859151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203</v>
      </c>
      <c r="D29" s="23">
        <v>0.62848297213622295</v>
      </c>
      <c r="E29" s="23">
        <v>0.62848297213622295</v>
      </c>
      <c r="F29" s="24">
        <v>0.25</v>
      </c>
      <c r="G29" s="5">
        <v>323</v>
      </c>
      <c r="H29" s="80">
        <v>191</v>
      </c>
      <c r="I29" s="86">
        <v>0.59133126934984526</v>
      </c>
      <c r="J29" s="86">
        <v>0.59133126934984526</v>
      </c>
      <c r="K29" s="81">
        <v>1</v>
      </c>
      <c r="L29" s="5">
        <v>323</v>
      </c>
      <c r="M29" s="50">
        <v>192</v>
      </c>
      <c r="N29" s="52">
        <v>0.59442724458204332</v>
      </c>
      <c r="O29" s="52">
        <v>0.59442724458204332</v>
      </c>
      <c r="P29" s="92">
        <v>1</v>
      </c>
      <c r="Q29" s="5">
        <v>323</v>
      </c>
      <c r="R29" s="95">
        <v>195</v>
      </c>
      <c r="S29" s="104">
        <v>0.60371517027863775</v>
      </c>
      <c r="T29" s="104">
        <v>0.60371517027863775</v>
      </c>
      <c r="U29" s="97">
        <v>0.125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2.6315789473684209E-2</v>
      </c>
      <c r="G30" s="5">
        <v>5</v>
      </c>
      <c r="H30" s="80">
        <v>1</v>
      </c>
      <c r="I30" s="86"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7.6923076923076927E-2</v>
      </c>
      <c r="Q30" s="5">
        <v>5</v>
      </c>
      <c r="R30" s="95">
        <v>1</v>
      </c>
      <c r="S30" s="104">
        <v>0.2</v>
      </c>
      <c r="T30" s="104">
        <v>0.2</v>
      </c>
      <c r="U30" s="97">
        <v>9.0909090909090912E-2</v>
      </c>
    </row>
    <row r="31" spans="1:2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24">
        <v>7.1428571428571425E-2</v>
      </c>
      <c r="G31" s="5">
        <v>13</v>
      </c>
      <c r="H31" s="80">
        <v>8</v>
      </c>
      <c r="I31" s="86">
        <v>0.61538461538461542</v>
      </c>
      <c r="J31" s="86">
        <v>0.61538461538461542</v>
      </c>
      <c r="K31" s="8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92">
        <v>7.6923076923076927E-2</v>
      </c>
      <c r="Q31" s="5">
        <v>13</v>
      </c>
      <c r="R31" s="95">
        <v>8</v>
      </c>
      <c r="S31" s="104">
        <v>0.61538461538461542</v>
      </c>
      <c r="T31" s="104">
        <v>0.61538461538461542</v>
      </c>
      <c r="U31" s="97">
        <v>0.2</v>
      </c>
    </row>
    <row r="32" spans="1:21" x14ac:dyDescent="0.25">
      <c r="A32" s="3" t="s">
        <v>28</v>
      </c>
      <c r="B32" s="5">
        <v>158</v>
      </c>
      <c r="C32" s="21">
        <v>90</v>
      </c>
      <c r="D32" s="23">
        <v>0.569620253164557</v>
      </c>
      <c r="E32" s="23">
        <v>0.569620253164557</v>
      </c>
      <c r="F32" s="24">
        <v>0.5</v>
      </c>
      <c r="G32" s="5">
        <v>158</v>
      </c>
      <c r="H32" s="80">
        <v>87</v>
      </c>
      <c r="I32" s="86">
        <v>0.55063291139240511</v>
      </c>
      <c r="J32" s="86">
        <v>0.55063291139240511</v>
      </c>
      <c r="K32" s="81">
        <v>0.5</v>
      </c>
      <c r="L32" s="5">
        <v>158</v>
      </c>
      <c r="M32" s="50">
        <v>86</v>
      </c>
      <c r="N32" s="52">
        <v>0.54430379746835444</v>
      </c>
      <c r="O32" s="52">
        <v>0.54430379746835444</v>
      </c>
      <c r="P32" s="92">
        <v>1</v>
      </c>
      <c r="Q32" s="5">
        <v>158</v>
      </c>
      <c r="R32" s="95">
        <v>87</v>
      </c>
      <c r="S32" s="104">
        <v>0.55063291139240511</v>
      </c>
      <c r="T32" s="104">
        <v>0.55063291139240511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24">
        <v>1</v>
      </c>
      <c r="G33" s="5">
        <v>247</v>
      </c>
      <c r="H33" s="80">
        <v>1</v>
      </c>
      <c r="I33" s="86"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0.5</v>
      </c>
      <c r="G34" s="5">
        <v>83</v>
      </c>
      <c r="H34" s="80">
        <v>72</v>
      </c>
      <c r="I34" s="86">
        <v>0.86746987951807231</v>
      </c>
      <c r="J34" s="86">
        <v>0.86746987951807231</v>
      </c>
      <c r="K34" s="81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0.125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0.1111111111111111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0.2</v>
      </c>
      <c r="G35" s="5">
        <v>16</v>
      </c>
      <c r="H35" s="80">
        <v>16</v>
      </c>
      <c r="I35" s="86">
        <v>1</v>
      </c>
      <c r="J35" s="86">
        <v>1</v>
      </c>
      <c r="K35" s="8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92">
        <v>7.1428571428571425E-2</v>
      </c>
      <c r="Q35" s="5">
        <v>16</v>
      </c>
      <c r="R35" s="95">
        <v>16</v>
      </c>
      <c r="S35" s="104">
        <v>1</v>
      </c>
      <c r="T35" s="104">
        <v>1</v>
      </c>
      <c r="U35" s="97">
        <v>1.3157894736842105E-2</v>
      </c>
    </row>
    <row r="36" spans="1:21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24">
        <v>1.8518518518518517E-2</v>
      </c>
      <c r="G36" s="5">
        <v>24</v>
      </c>
      <c r="H36" s="80">
        <v>0</v>
      </c>
      <c r="I36" s="86">
        <v>0</v>
      </c>
      <c r="J36" s="86">
        <v>0</v>
      </c>
      <c r="K36" s="81">
        <v>0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92">
        <v>2.7777777777777776E-2</v>
      </c>
      <c r="Q36" s="5">
        <v>24</v>
      </c>
      <c r="R36" s="95">
        <v>0</v>
      </c>
      <c r="S36" s="104">
        <v>0</v>
      </c>
      <c r="T36" s="104">
        <v>0</v>
      </c>
      <c r="U36" s="97">
        <v>0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3.7037037037037035E-2</v>
      </c>
      <c r="G37" s="5">
        <v>35</v>
      </c>
      <c r="H37" s="80">
        <v>30</v>
      </c>
      <c r="I37" s="86">
        <v>0.8571428571428571</v>
      </c>
      <c r="J37" s="86">
        <v>0.8571428571428571</v>
      </c>
      <c r="K37" s="81">
        <v>1.2658227848101266E-2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1.0869565217391304E-2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1.3333333333333334E-2</v>
      </c>
    </row>
    <row r="38" spans="1:2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24">
        <v>0</v>
      </c>
      <c r="G38" s="5">
        <v>88</v>
      </c>
      <c r="H38" s="80">
        <v>0</v>
      </c>
      <c r="I38" s="86"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0.125</v>
      </c>
      <c r="G40" s="5">
        <v>66</v>
      </c>
      <c r="H40" s="80">
        <v>53</v>
      </c>
      <c r="I40" s="86"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0.2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0.33333333333333331</v>
      </c>
    </row>
    <row r="41" spans="1:2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24">
        <v>0</v>
      </c>
      <c r="G41" s="5">
        <v>15</v>
      </c>
      <c r="H41" s="80">
        <v>0</v>
      </c>
      <c r="I41" s="86">
        <v>0</v>
      </c>
      <c r="J41" s="86">
        <v>0</v>
      </c>
      <c r="K41" s="81">
        <v>0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92">
        <v>4.3478260869565218E-3</v>
      </c>
      <c r="Q41" s="5">
        <v>15</v>
      </c>
      <c r="R41" s="95">
        <v>0</v>
      </c>
      <c r="S41" s="104">
        <v>0</v>
      </c>
      <c r="T41" s="104">
        <v>0</v>
      </c>
      <c r="U41" s="97">
        <v>0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0.33333333333333331</v>
      </c>
      <c r="G42" s="5">
        <v>332</v>
      </c>
      <c r="H42" s="80">
        <v>11</v>
      </c>
      <c r="I42" s="86"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0.14285714285714285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0.33333333333333331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5.8788947677836567E-4</v>
      </c>
      <c r="G43" s="5">
        <v>39</v>
      </c>
      <c r="H43" s="80">
        <v>2</v>
      </c>
      <c r="I43" s="86">
        <v>5.128205128205128E-2</v>
      </c>
      <c r="J43" s="86">
        <v>5.128205128205128E-2</v>
      </c>
      <c r="K43" s="81">
        <v>5.461496450027307E-4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8.9525514771709937E-4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5.2246603970741907E-4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0.33333333333333331</v>
      </c>
      <c r="G44" s="5">
        <v>1</v>
      </c>
      <c r="H44" s="80">
        <v>1</v>
      </c>
      <c r="I44" s="86">
        <v>1</v>
      </c>
      <c r="J44" s="86">
        <v>1</v>
      </c>
      <c r="K44" s="81">
        <v>0.1</v>
      </c>
      <c r="L44" s="5">
        <v>1</v>
      </c>
      <c r="M44" s="50">
        <v>1</v>
      </c>
      <c r="N44" s="52">
        <v>1</v>
      </c>
      <c r="O44" s="52">
        <v>1</v>
      </c>
      <c r="P44" s="92">
        <v>0.16666666666666666</v>
      </c>
      <c r="Q44" s="5">
        <v>1</v>
      </c>
      <c r="R44" s="95">
        <v>1</v>
      </c>
      <c r="S44" s="104">
        <v>1</v>
      </c>
      <c r="T44" s="104">
        <v>1</v>
      </c>
      <c r="U44" s="97">
        <v>0.5</v>
      </c>
    </row>
    <row r="45" spans="1:21" x14ac:dyDescent="0.25">
      <c r="A45" s="3" t="s">
        <v>41</v>
      </c>
      <c r="B45" s="5">
        <v>431</v>
      </c>
      <c r="C45" s="21">
        <v>315</v>
      </c>
      <c r="D45" s="23">
        <v>0.73085846867749416</v>
      </c>
      <c r="E45" s="23">
        <v>0.73085846867749416</v>
      </c>
      <c r="F45" s="24">
        <v>4.3478260869565216E-2</v>
      </c>
      <c r="G45" s="5">
        <v>431</v>
      </c>
      <c r="H45" s="80">
        <v>322</v>
      </c>
      <c r="I45" s="86">
        <v>0.74709976798143851</v>
      </c>
      <c r="J45" s="86">
        <v>0.74709976798143851</v>
      </c>
      <c r="K45" s="81">
        <v>3.8461538461538464E-2</v>
      </c>
      <c r="L45" s="5">
        <v>431</v>
      </c>
      <c r="M45" s="50">
        <v>331</v>
      </c>
      <c r="N45" s="52">
        <v>0.76798143851508116</v>
      </c>
      <c r="O45" s="52">
        <v>0.76798143851508116</v>
      </c>
      <c r="P45" s="92">
        <v>0.05</v>
      </c>
      <c r="Q45" s="5">
        <v>431</v>
      </c>
      <c r="R45" s="95">
        <v>326</v>
      </c>
      <c r="S45" s="104">
        <v>0.75638051044083532</v>
      </c>
      <c r="T45" s="104">
        <v>0.75638051044083532</v>
      </c>
      <c r="U45" s="97">
        <v>9.3457943925233638E-3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8.3333333333333329E-2</v>
      </c>
      <c r="G46" s="5">
        <v>40</v>
      </c>
      <c r="H46" s="80">
        <v>40</v>
      </c>
      <c r="I46" s="86">
        <v>1</v>
      </c>
      <c r="J46" s="86">
        <v>1</v>
      </c>
      <c r="K46" s="81">
        <v>6.6666666666666666E-2</v>
      </c>
      <c r="L46" s="5">
        <v>40</v>
      </c>
      <c r="M46" s="50">
        <v>40</v>
      </c>
      <c r="N46" s="52">
        <v>1</v>
      </c>
      <c r="O46" s="52">
        <v>1</v>
      </c>
      <c r="P46" s="92">
        <v>2.6315789473684209E-2</v>
      </c>
      <c r="Q46" s="5">
        <v>40</v>
      </c>
      <c r="R46" s="95">
        <v>40</v>
      </c>
      <c r="S46" s="104">
        <v>1</v>
      </c>
      <c r="T46" s="104">
        <v>1</v>
      </c>
      <c r="U46" s="97">
        <v>2.6315789473684209E-2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0.16666666666666666</v>
      </c>
      <c r="G47" s="5">
        <v>40</v>
      </c>
      <c r="H47" s="80">
        <v>40</v>
      </c>
      <c r="I47" s="86">
        <v>1</v>
      </c>
      <c r="J47" s="86">
        <v>1</v>
      </c>
      <c r="K47" s="81">
        <v>1</v>
      </c>
      <c r="L47" s="5">
        <v>40</v>
      </c>
      <c r="M47" s="50">
        <v>40</v>
      </c>
      <c r="N47" s="52">
        <v>1</v>
      </c>
      <c r="O47" s="52">
        <v>1</v>
      </c>
      <c r="P47" s="92">
        <v>2.4390243902439025E-2</v>
      </c>
      <c r="Q47" s="5">
        <v>40</v>
      </c>
      <c r="R47" s="95">
        <v>40</v>
      </c>
      <c r="S47" s="104">
        <v>1</v>
      </c>
      <c r="T47" s="104">
        <v>1</v>
      </c>
      <c r="U47" s="97">
        <v>2.6315789473684209E-2</v>
      </c>
    </row>
    <row r="48" spans="1:21" x14ac:dyDescent="0.25">
      <c r="A48" s="3" t="s">
        <v>44</v>
      </c>
      <c r="B48" s="5">
        <v>70752</v>
      </c>
      <c r="C48" s="21">
        <v>1868</v>
      </c>
      <c r="D48" s="23">
        <v>2.640208050655812E-2</v>
      </c>
      <c r="E48" s="23">
        <v>0.37359999999999999</v>
      </c>
      <c r="F48" s="24">
        <v>0.25</v>
      </c>
      <c r="G48" s="5">
        <v>70752</v>
      </c>
      <c r="H48" s="80">
        <v>1841</v>
      </c>
      <c r="I48" s="86">
        <v>2.6020465852555404E-2</v>
      </c>
      <c r="J48" s="86">
        <v>0.36820000000000003</v>
      </c>
      <c r="K48" s="81">
        <v>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0.5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3474</v>
      </c>
      <c r="D50" s="23">
        <v>0.35083821450212077</v>
      </c>
      <c r="E50" s="23">
        <v>0.69479999999999997</v>
      </c>
      <c r="F50" s="24">
        <v>1</v>
      </c>
      <c r="G50" s="5">
        <v>9902</v>
      </c>
      <c r="H50" s="80">
        <v>3515</v>
      </c>
      <c r="I50" s="86">
        <v>0.35497879216319933</v>
      </c>
      <c r="J50" s="86">
        <v>0.70299999999999996</v>
      </c>
      <c r="K50" s="81">
        <v>0.2</v>
      </c>
      <c r="L50" s="5">
        <v>9902</v>
      </c>
      <c r="M50" s="50">
        <v>3540</v>
      </c>
      <c r="N50" s="52">
        <v>0.35750353463946677</v>
      </c>
      <c r="O50" s="52">
        <v>0.70799999999999996</v>
      </c>
      <c r="P50" s="92">
        <v>0.16666666666666666</v>
      </c>
      <c r="Q50" s="5">
        <v>9902</v>
      </c>
      <c r="R50" s="95">
        <v>3601</v>
      </c>
      <c r="S50" s="104">
        <v>0.36366390628155926</v>
      </c>
      <c r="T50" s="104">
        <v>0.72019999999999995</v>
      </c>
      <c r="U50" s="97">
        <v>0.5</v>
      </c>
    </row>
    <row r="51" spans="1:21" x14ac:dyDescent="0.25">
      <c r="A51" s="3" t="s">
        <v>47</v>
      </c>
      <c r="B51" s="5">
        <v>5365</v>
      </c>
      <c r="C51" s="21">
        <v>1543</v>
      </c>
      <c r="D51" s="23">
        <v>0.28760484622553589</v>
      </c>
      <c r="E51" s="23">
        <v>0.30859999999999999</v>
      </c>
      <c r="F51" s="24">
        <v>3.4482758620689655E-2</v>
      </c>
      <c r="G51" s="5">
        <v>5365</v>
      </c>
      <c r="H51" s="80">
        <v>1625</v>
      </c>
      <c r="I51" s="86">
        <v>0.30288909599254427</v>
      </c>
      <c r="J51" s="86">
        <v>0.32500000000000001</v>
      </c>
      <c r="K51" s="81">
        <v>1</v>
      </c>
      <c r="L51" s="5">
        <v>5365</v>
      </c>
      <c r="M51" s="50">
        <v>1526</v>
      </c>
      <c r="N51" s="52">
        <v>0.28443616029822927</v>
      </c>
      <c r="O51" s="52">
        <v>0.30520000000000003</v>
      </c>
      <c r="P51" s="92">
        <v>1</v>
      </c>
      <c r="Q51" s="5">
        <v>5365</v>
      </c>
      <c r="R51" s="95">
        <v>1595</v>
      </c>
      <c r="S51" s="104">
        <v>0.29729729729729731</v>
      </c>
      <c r="T51" s="104">
        <v>0.31900000000000001</v>
      </c>
      <c r="U51" s="97">
        <v>1</v>
      </c>
    </row>
    <row r="52" spans="1:21" x14ac:dyDescent="0.25">
      <c r="A52" s="3" t="s">
        <v>48</v>
      </c>
      <c r="B52" s="5">
        <v>7322</v>
      </c>
      <c r="C52" s="21">
        <v>241</v>
      </c>
      <c r="D52" s="23">
        <v>3.2914504233815894E-2</v>
      </c>
      <c r="E52" s="23">
        <v>4.82E-2</v>
      </c>
      <c r="F52" s="24">
        <v>4.2553191489361703E-3</v>
      </c>
      <c r="G52" s="5">
        <v>7322</v>
      </c>
      <c r="H52" s="80">
        <v>201</v>
      </c>
      <c r="I52" s="86">
        <v>2.7451515979240646E-2</v>
      </c>
      <c r="J52" s="86">
        <v>4.02E-2</v>
      </c>
      <c r="K52" s="81">
        <v>0.14285714285714285</v>
      </c>
      <c r="L52" s="5">
        <v>7322</v>
      </c>
      <c r="M52" s="50">
        <v>63</v>
      </c>
      <c r="N52" s="52">
        <v>8.6042065009560229E-3</v>
      </c>
      <c r="O52" s="52">
        <v>1.26E-2</v>
      </c>
      <c r="P52" s="92">
        <v>2.2935779816513763E-3</v>
      </c>
      <c r="Q52" s="5">
        <v>7322</v>
      </c>
      <c r="R52" s="95">
        <v>38</v>
      </c>
      <c r="S52" s="104">
        <v>5.1898388418464897E-3</v>
      </c>
      <c r="T52" s="104">
        <v>7.6E-3</v>
      </c>
      <c r="U52" s="97">
        <v>1.1494252873563218E-2</v>
      </c>
    </row>
    <row r="53" spans="1:21" x14ac:dyDescent="0.25">
      <c r="A53" s="3" t="s">
        <v>49</v>
      </c>
      <c r="B53" s="5">
        <v>760</v>
      </c>
      <c r="C53" s="21">
        <v>10</v>
      </c>
      <c r="D53" s="23">
        <v>1.3157894736842105E-2</v>
      </c>
      <c r="E53" s="23">
        <v>1.3157894736842105E-2</v>
      </c>
      <c r="F53" s="24">
        <v>4.3478260869565216E-2</v>
      </c>
      <c r="G53" s="5">
        <v>760</v>
      </c>
      <c r="H53" s="80">
        <v>7</v>
      </c>
      <c r="I53" s="86">
        <v>9.2105263157894728E-3</v>
      </c>
      <c r="J53" s="86">
        <v>9.2105263157894728E-3</v>
      </c>
      <c r="K53" s="81">
        <v>9.7465886939571145E-4</v>
      </c>
      <c r="L53" s="5">
        <v>760</v>
      </c>
      <c r="M53" s="50">
        <v>270</v>
      </c>
      <c r="N53" s="52">
        <v>0.35526315789473684</v>
      </c>
      <c r="O53" s="52">
        <v>0.35526315789473684</v>
      </c>
      <c r="P53" s="92">
        <v>4.329004329004329E-3</v>
      </c>
      <c r="Q53" s="5">
        <v>760</v>
      </c>
      <c r="R53" s="95">
        <v>298</v>
      </c>
      <c r="S53" s="104">
        <v>0.39210526315789473</v>
      </c>
      <c r="T53" s="104">
        <v>0.39210526315789473</v>
      </c>
      <c r="U53" s="97">
        <v>0.05</v>
      </c>
    </row>
    <row r="54" spans="1:21" x14ac:dyDescent="0.25">
      <c r="A54" s="3" t="s">
        <v>50</v>
      </c>
      <c r="B54" s="5">
        <v>2379</v>
      </c>
      <c r="C54" s="21">
        <v>1248</v>
      </c>
      <c r="D54" s="23">
        <v>0.52459016393442626</v>
      </c>
      <c r="E54" s="23">
        <v>0.52459016393442626</v>
      </c>
      <c r="F54" s="24">
        <v>0.14285714285714285</v>
      </c>
      <c r="G54" s="5">
        <v>2379</v>
      </c>
      <c r="H54" s="80">
        <v>1395</v>
      </c>
      <c r="I54" s="86">
        <v>0.58638083228247162</v>
      </c>
      <c r="J54" s="86">
        <v>0.58638083228247162</v>
      </c>
      <c r="K54" s="81">
        <v>1</v>
      </c>
      <c r="L54" s="5">
        <v>2379</v>
      </c>
      <c r="M54" s="50">
        <v>1396</v>
      </c>
      <c r="N54" s="52">
        <v>0.58680117696511136</v>
      </c>
      <c r="O54" s="52">
        <v>0.58680117696511136</v>
      </c>
      <c r="P54" s="92">
        <v>0.5</v>
      </c>
      <c r="Q54" s="5">
        <v>2379</v>
      </c>
      <c r="R54" s="95">
        <v>1402</v>
      </c>
      <c r="S54" s="104">
        <v>0.58932324506095002</v>
      </c>
      <c r="T54" s="104">
        <v>0.58932324506095002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0.04</v>
      </c>
      <c r="G55" s="5">
        <v>5</v>
      </c>
      <c r="H55" s="80">
        <v>5</v>
      </c>
      <c r="I55" s="86">
        <v>1</v>
      </c>
      <c r="J55" s="86">
        <v>1</v>
      </c>
      <c r="K55" s="81">
        <v>0.25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0.2</v>
      </c>
      <c r="G56" s="5">
        <v>7</v>
      </c>
      <c r="H56" s="80">
        <v>7</v>
      </c>
      <c r="I56" s="86">
        <v>1</v>
      </c>
      <c r="J56" s="86">
        <v>1</v>
      </c>
      <c r="K56" s="81">
        <v>0.33333333333333331</v>
      </c>
      <c r="L56" s="5">
        <v>7</v>
      </c>
      <c r="M56" s="50">
        <v>7</v>
      </c>
      <c r="N56" s="52">
        <v>1</v>
      </c>
      <c r="O56" s="52">
        <v>1</v>
      </c>
      <c r="P56" s="92">
        <v>1</v>
      </c>
      <c r="Q56" s="5">
        <v>7</v>
      </c>
      <c r="R56" s="95">
        <v>7</v>
      </c>
      <c r="S56" s="104">
        <v>1</v>
      </c>
      <c r="T56" s="104">
        <v>1</v>
      </c>
      <c r="U56" s="97">
        <v>0.33333333333333331</v>
      </c>
    </row>
    <row r="57" spans="1:21" x14ac:dyDescent="0.25">
      <c r="A57" s="3" t="s">
        <v>53</v>
      </c>
      <c r="B57" s="5">
        <v>859</v>
      </c>
      <c r="C57" s="21">
        <v>511</v>
      </c>
      <c r="D57" s="23">
        <v>0.5948777648428405</v>
      </c>
      <c r="E57" s="23">
        <v>0.5948777648428405</v>
      </c>
      <c r="F57" s="24">
        <v>1</v>
      </c>
      <c r="G57" s="5">
        <v>859</v>
      </c>
      <c r="H57" s="80">
        <v>641</v>
      </c>
      <c r="I57" s="86">
        <v>0.74621653084982542</v>
      </c>
      <c r="J57" s="86">
        <v>0.74621653084982542</v>
      </c>
      <c r="K57" s="81">
        <v>0.5</v>
      </c>
      <c r="L57" s="5">
        <v>859</v>
      </c>
      <c r="M57" s="50">
        <v>606</v>
      </c>
      <c r="N57" s="52">
        <v>0.70547147846332947</v>
      </c>
      <c r="O57" s="52">
        <v>0.70547147846332947</v>
      </c>
      <c r="P57" s="92">
        <v>0.5</v>
      </c>
      <c r="Q57" s="5">
        <v>859</v>
      </c>
      <c r="R57" s="95">
        <v>615</v>
      </c>
      <c r="S57" s="104">
        <v>0.71594877764842846</v>
      </c>
      <c r="T57" s="104">
        <v>0.71594877764842846</v>
      </c>
      <c r="U57" s="97">
        <v>1</v>
      </c>
    </row>
    <row r="58" spans="1:21" x14ac:dyDescent="0.25">
      <c r="A58" s="3" t="s">
        <v>54</v>
      </c>
      <c r="B58" s="5">
        <v>4043</v>
      </c>
      <c r="C58" s="21">
        <v>645</v>
      </c>
      <c r="D58" s="23">
        <v>0.15953499876329458</v>
      </c>
      <c r="E58" s="23">
        <v>0.15953499876329458</v>
      </c>
      <c r="F58" s="24">
        <v>1</v>
      </c>
      <c r="G58" s="5">
        <v>4043</v>
      </c>
      <c r="H58" s="80">
        <v>2885</v>
      </c>
      <c r="I58" s="86">
        <v>0.71357902547613161</v>
      </c>
      <c r="J58" s="86">
        <v>0.71357902547613161</v>
      </c>
      <c r="K58" s="81">
        <v>0.25</v>
      </c>
      <c r="L58" s="5">
        <v>4043</v>
      </c>
      <c r="M58" s="50">
        <v>613</v>
      </c>
      <c r="N58" s="52">
        <v>0.15162008409596833</v>
      </c>
      <c r="O58" s="52">
        <v>0.15162008409596833</v>
      </c>
      <c r="P58" s="92">
        <v>1</v>
      </c>
      <c r="Q58" s="5">
        <v>4043</v>
      </c>
      <c r="R58" s="95">
        <v>838</v>
      </c>
      <c r="S58" s="104">
        <v>0.20727182785060599</v>
      </c>
      <c r="T58" s="104">
        <v>0.20727182785060599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0.1</v>
      </c>
      <c r="G59" s="5">
        <v>11</v>
      </c>
      <c r="H59" s="80">
        <v>10</v>
      </c>
      <c r="I59" s="86">
        <v>0.90909090909090906</v>
      </c>
      <c r="J59" s="86">
        <v>0.90909090909090906</v>
      </c>
      <c r="K59" s="81">
        <v>7.6923076923076927E-2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0.04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0.05</v>
      </c>
    </row>
    <row r="60" spans="1:21" x14ac:dyDescent="0.25">
      <c r="A60" s="3" t="s">
        <v>56</v>
      </c>
      <c r="B60" s="5">
        <v>670</v>
      </c>
      <c r="C60" s="21">
        <v>89</v>
      </c>
      <c r="D60" s="23">
        <v>0.1328358208955224</v>
      </c>
      <c r="E60" s="23">
        <v>0.1328358208955224</v>
      </c>
      <c r="F60" s="24">
        <v>5.8823529411764705E-2</v>
      </c>
      <c r="G60" s="5">
        <v>670</v>
      </c>
      <c r="H60" s="80">
        <v>64</v>
      </c>
      <c r="I60" s="86">
        <v>9.5522388059701493E-2</v>
      </c>
      <c r="J60" s="86">
        <v>9.5522388059701493E-2</v>
      </c>
      <c r="K60" s="81">
        <v>4.5454545454545456E-2</v>
      </c>
      <c r="L60" s="5">
        <v>670</v>
      </c>
      <c r="M60" s="50">
        <v>52</v>
      </c>
      <c r="N60" s="52">
        <v>7.7611940298507459E-2</v>
      </c>
      <c r="O60" s="52">
        <v>7.7611940298507459E-2</v>
      </c>
      <c r="P60" s="92">
        <v>4.7619047619047616E-2</v>
      </c>
      <c r="Q60" s="5">
        <v>670</v>
      </c>
      <c r="R60" s="95">
        <v>53</v>
      </c>
      <c r="S60" s="104">
        <v>7.9104477611940296E-2</v>
      </c>
      <c r="T60" s="104">
        <v>7.9104477611940296E-2</v>
      </c>
      <c r="U60" s="97">
        <v>3.4482758620689655E-2</v>
      </c>
    </row>
    <row r="61" spans="1:21" x14ac:dyDescent="0.25">
      <c r="A61" s="3" t="s">
        <v>57</v>
      </c>
      <c r="B61" s="5">
        <v>21</v>
      </c>
      <c r="C61" s="21">
        <v>9</v>
      </c>
      <c r="D61" s="23">
        <v>0.42857142857142855</v>
      </c>
      <c r="E61" s="23">
        <v>0.42857142857142855</v>
      </c>
      <c r="F61" s="24">
        <v>0.25</v>
      </c>
      <c r="G61" s="5">
        <v>21</v>
      </c>
      <c r="H61" s="80">
        <v>13</v>
      </c>
      <c r="I61" s="86">
        <v>0.61904761904761907</v>
      </c>
      <c r="J61" s="86">
        <v>0.61904761904761907</v>
      </c>
      <c r="K61" s="81">
        <v>0.2</v>
      </c>
      <c r="L61" s="5">
        <v>21</v>
      </c>
      <c r="M61" s="50">
        <v>13</v>
      </c>
      <c r="N61" s="52">
        <v>0.61904761904761907</v>
      </c>
      <c r="O61" s="52">
        <v>0.61904761904761907</v>
      </c>
      <c r="P61" s="92">
        <v>0.1</v>
      </c>
      <c r="Q61" s="5">
        <v>21</v>
      </c>
      <c r="R61" s="95">
        <v>13</v>
      </c>
      <c r="S61" s="104">
        <v>0.61904761904761907</v>
      </c>
      <c r="T61" s="104">
        <v>0.61904761904761907</v>
      </c>
      <c r="U61" s="97">
        <v>0.16666666666666666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0.5</v>
      </c>
      <c r="G62" s="5">
        <v>2</v>
      </c>
      <c r="H62" s="80">
        <v>2</v>
      </c>
      <c r="I62" s="86">
        <v>1</v>
      </c>
      <c r="J62" s="86">
        <v>1</v>
      </c>
      <c r="K62" s="81">
        <v>0.1</v>
      </c>
      <c r="L62" s="5">
        <v>2</v>
      </c>
      <c r="M62" s="50">
        <v>2</v>
      </c>
      <c r="N62" s="52">
        <v>1</v>
      </c>
      <c r="O62" s="52">
        <v>1</v>
      </c>
      <c r="P62" s="92">
        <v>5.8823529411764705E-2</v>
      </c>
      <c r="Q62" s="5">
        <v>2</v>
      </c>
      <c r="R62" s="95">
        <v>2</v>
      </c>
      <c r="S62" s="104">
        <v>1</v>
      </c>
      <c r="T62" s="104">
        <v>1</v>
      </c>
      <c r="U62" s="97">
        <v>0.1111111111111111</v>
      </c>
    </row>
    <row r="63" spans="1:21" x14ac:dyDescent="0.25">
      <c r="A63" s="3" t="s">
        <v>59</v>
      </c>
      <c r="B63" s="5">
        <v>38</v>
      </c>
      <c r="C63" s="21">
        <v>5</v>
      </c>
      <c r="D63" s="23">
        <v>0.13157894736842105</v>
      </c>
      <c r="E63" s="23">
        <v>0.13157894736842105</v>
      </c>
      <c r="F63" s="24">
        <v>0.5</v>
      </c>
      <c r="G63" s="5">
        <v>38</v>
      </c>
      <c r="H63" s="80">
        <v>5</v>
      </c>
      <c r="I63" s="86">
        <v>0.13157894736842105</v>
      </c>
      <c r="J63" s="86">
        <v>0.13157894736842105</v>
      </c>
      <c r="K63" s="81">
        <v>0.5</v>
      </c>
      <c r="L63" s="5">
        <v>38</v>
      </c>
      <c r="M63" s="50">
        <v>5</v>
      </c>
      <c r="N63" s="52">
        <v>0.13157894736842105</v>
      </c>
      <c r="O63" s="52">
        <v>0.13157894736842105</v>
      </c>
      <c r="P63" s="92">
        <v>0.5</v>
      </c>
      <c r="Q63" s="5">
        <v>38</v>
      </c>
      <c r="R63" s="95">
        <v>5</v>
      </c>
      <c r="S63" s="104">
        <v>0.13157894736842105</v>
      </c>
      <c r="T63" s="104">
        <v>0.13157894736842105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5</v>
      </c>
      <c r="D64" s="23">
        <v>0.14705882352941177</v>
      </c>
      <c r="E64" s="23">
        <v>0.14705882352941177</v>
      </c>
      <c r="F64" s="24">
        <v>1</v>
      </c>
      <c r="G64" s="5">
        <v>34</v>
      </c>
      <c r="H64" s="80">
        <v>5</v>
      </c>
      <c r="I64" s="86">
        <v>0.14705882352941177</v>
      </c>
      <c r="J64" s="86">
        <v>0.14705882352941177</v>
      </c>
      <c r="K64" s="81">
        <v>0.5</v>
      </c>
      <c r="L64" s="5">
        <v>34</v>
      </c>
      <c r="M64" s="50">
        <v>5</v>
      </c>
      <c r="N64" s="52">
        <v>0.14705882352941177</v>
      </c>
      <c r="O64" s="52">
        <v>0.14705882352941177</v>
      </c>
      <c r="P64" s="92">
        <v>0.5</v>
      </c>
      <c r="Q64" s="5">
        <v>34</v>
      </c>
      <c r="R64" s="95">
        <v>5</v>
      </c>
      <c r="S64" s="104">
        <v>0.14705882352941177</v>
      </c>
      <c r="T64" s="104">
        <v>0.14705882352941177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24">
        <v>0</v>
      </c>
      <c r="G65" s="5">
        <v>4</v>
      </c>
      <c r="H65" s="80">
        <v>1</v>
      </c>
      <c r="I65" s="86">
        <v>0.25</v>
      </c>
      <c r="J65" s="86">
        <v>0.25</v>
      </c>
      <c r="K65" s="81">
        <v>1.3477088948787063E-3</v>
      </c>
      <c r="L65" s="5">
        <v>4</v>
      </c>
      <c r="M65" s="50">
        <v>1</v>
      </c>
      <c r="N65" s="52">
        <v>0.25</v>
      </c>
      <c r="O65" s="52">
        <v>0.25</v>
      </c>
      <c r="P65" s="92">
        <v>1.1834319526627219E-3</v>
      </c>
      <c r="Q65" s="5">
        <v>4</v>
      </c>
      <c r="R65" s="95">
        <v>1</v>
      </c>
      <c r="S65" s="104">
        <v>0.25</v>
      </c>
      <c r="T65" s="104">
        <v>0.25</v>
      </c>
      <c r="U65" s="97">
        <v>5.0916496945010179E-4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0.33333333333333331</v>
      </c>
      <c r="G66" s="5">
        <v>5</v>
      </c>
      <c r="H66" s="80">
        <v>5</v>
      </c>
      <c r="I66" s="86">
        <v>1</v>
      </c>
      <c r="J66" s="86">
        <v>1</v>
      </c>
      <c r="K66" s="81">
        <v>0.16666666666666666</v>
      </c>
      <c r="L66" s="5">
        <v>5</v>
      </c>
      <c r="M66" s="50">
        <v>5</v>
      </c>
      <c r="N66" s="52">
        <v>1</v>
      </c>
      <c r="O66" s="52">
        <v>1</v>
      </c>
      <c r="P66" s="92">
        <v>0.2</v>
      </c>
      <c r="Q66" s="5">
        <v>5</v>
      </c>
      <c r="R66" s="95">
        <v>5</v>
      </c>
      <c r="S66" s="104">
        <v>1</v>
      </c>
      <c r="T66" s="104">
        <v>1</v>
      </c>
      <c r="U66" s="97">
        <v>0.25</v>
      </c>
    </row>
    <row r="67" spans="1:21" x14ac:dyDescent="0.25">
      <c r="A67" s="3" t="s">
        <v>63</v>
      </c>
      <c r="B67" s="5">
        <v>1</v>
      </c>
      <c r="C67" s="21">
        <v>0</v>
      </c>
      <c r="D67" s="23">
        <v>0</v>
      </c>
      <c r="E67" s="23">
        <v>0</v>
      </c>
      <c r="F67" s="24">
        <v>0</v>
      </c>
      <c r="G67" s="5">
        <v>1</v>
      </c>
      <c r="H67" s="80">
        <v>1</v>
      </c>
      <c r="I67" s="86">
        <v>1</v>
      </c>
      <c r="J67" s="86">
        <v>1</v>
      </c>
      <c r="K67" s="81">
        <v>0.25</v>
      </c>
      <c r="L67" s="5">
        <v>1</v>
      </c>
      <c r="M67" s="50">
        <v>1</v>
      </c>
      <c r="N67" s="52">
        <v>1</v>
      </c>
      <c r="O67" s="52">
        <v>1</v>
      </c>
      <c r="P67" s="92">
        <v>0.33333333333333331</v>
      </c>
      <c r="Q67" s="5">
        <v>1</v>
      </c>
      <c r="R67" s="95">
        <v>1</v>
      </c>
      <c r="S67" s="104">
        <v>1</v>
      </c>
      <c r="T67" s="104">
        <v>1</v>
      </c>
      <c r="U67" s="97">
        <v>0.33333333333333331</v>
      </c>
    </row>
    <row r="68" spans="1:21" x14ac:dyDescent="0.25">
      <c r="A68" s="3" t="s">
        <v>64</v>
      </c>
      <c r="B68" s="5">
        <v>89</v>
      </c>
      <c r="C68" s="21">
        <v>59</v>
      </c>
      <c r="D68" s="23">
        <v>0.6629213483146067</v>
      </c>
      <c r="E68" s="23">
        <v>0.6629213483146067</v>
      </c>
      <c r="F68" s="24">
        <v>0.5</v>
      </c>
      <c r="G68" s="5">
        <v>89</v>
      </c>
      <c r="H68" s="80">
        <v>51</v>
      </c>
      <c r="I68" s="86">
        <v>0.5730337078651685</v>
      </c>
      <c r="J68" s="86">
        <v>0.5730337078651685</v>
      </c>
      <c r="K68" s="81">
        <v>6.25E-2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92">
        <v>7.6923076923076927E-2</v>
      </c>
      <c r="Q68" s="5">
        <v>89</v>
      </c>
      <c r="R68" s="95">
        <v>39</v>
      </c>
      <c r="S68" s="104">
        <v>0.43820224719101125</v>
      </c>
      <c r="T68" s="104">
        <v>0.43820224719101125</v>
      </c>
      <c r="U68" s="97">
        <v>0.1</v>
      </c>
    </row>
    <row r="69" spans="1:21" x14ac:dyDescent="0.25">
      <c r="A69" s="3" t="s">
        <v>65</v>
      </c>
      <c r="B69" s="5">
        <v>290</v>
      </c>
      <c r="C69" s="21">
        <v>69</v>
      </c>
      <c r="D69" s="23">
        <v>0.23793103448275862</v>
      </c>
      <c r="E69" s="23">
        <v>0.23793103448275862</v>
      </c>
      <c r="F69" s="24">
        <v>4.1666666666666664E-2</v>
      </c>
      <c r="G69" s="5">
        <v>290</v>
      </c>
      <c r="H69" s="80">
        <v>80</v>
      </c>
      <c r="I69" s="86">
        <v>0.27586206896551724</v>
      </c>
      <c r="J69" s="86">
        <v>0.27586206896551724</v>
      </c>
      <c r="K69" s="81">
        <v>0.14285714285714285</v>
      </c>
      <c r="L69" s="5">
        <v>290</v>
      </c>
      <c r="M69" s="50">
        <v>76</v>
      </c>
      <c r="N69" s="52">
        <v>0.2620689655172414</v>
      </c>
      <c r="O69" s="52">
        <v>0.2620689655172414</v>
      </c>
      <c r="P69" s="92">
        <v>0.14285714285714285</v>
      </c>
      <c r="Q69" s="5">
        <v>290</v>
      </c>
      <c r="R69" s="95">
        <v>0</v>
      </c>
      <c r="S69" s="104">
        <v>0</v>
      </c>
      <c r="T69" s="104">
        <v>0</v>
      </c>
      <c r="U69" s="97">
        <v>0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8.3333333333333329E-2</v>
      </c>
      <c r="G70" s="5">
        <v>3</v>
      </c>
      <c r="H70" s="80">
        <v>3</v>
      </c>
      <c r="I70" s="86">
        <v>1</v>
      </c>
      <c r="J70" s="86">
        <v>1</v>
      </c>
      <c r="K70" s="81">
        <v>0.1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</v>
      </c>
    </row>
    <row r="71" spans="1:21" x14ac:dyDescent="0.25">
      <c r="A71" s="3" t="s">
        <v>67</v>
      </c>
      <c r="B71" s="5">
        <v>2955</v>
      </c>
      <c r="C71" s="21">
        <v>29</v>
      </c>
      <c r="D71" s="23">
        <v>9.8138747884940775E-3</v>
      </c>
      <c r="E71" s="23">
        <v>9.8138747884940775E-3</v>
      </c>
      <c r="F71" s="24">
        <v>1</v>
      </c>
      <c r="G71" s="5">
        <v>2955</v>
      </c>
      <c r="H71" s="80">
        <v>457</v>
      </c>
      <c r="I71" s="86">
        <v>0.15465313028764804</v>
      </c>
      <c r="J71" s="86">
        <v>0.15465313028764804</v>
      </c>
      <c r="K71" s="8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92">
        <v>1</v>
      </c>
      <c r="Q71" s="5">
        <v>2955</v>
      </c>
      <c r="R71" s="95">
        <v>3</v>
      </c>
      <c r="S71" s="104">
        <v>1.0152284263959391E-3</v>
      </c>
      <c r="T71" s="104">
        <v>1.0152284263959391E-3</v>
      </c>
      <c r="U71" s="97">
        <v>0.16666666666666666</v>
      </c>
    </row>
    <row r="72" spans="1:21" x14ac:dyDescent="0.25">
      <c r="A72" s="3" t="s">
        <v>68</v>
      </c>
      <c r="B72" s="5">
        <v>554</v>
      </c>
      <c r="C72" s="21">
        <v>464</v>
      </c>
      <c r="D72" s="23">
        <v>0.83754512635379064</v>
      </c>
      <c r="E72" s="23">
        <v>0.83754512635379064</v>
      </c>
      <c r="F72" s="24">
        <v>0.5</v>
      </c>
      <c r="G72" s="5">
        <v>554</v>
      </c>
      <c r="H72" s="80">
        <v>499</v>
      </c>
      <c r="I72" s="86">
        <v>0.90072202166064985</v>
      </c>
      <c r="J72" s="86">
        <v>0.90072202166064985</v>
      </c>
      <c r="K72" s="81">
        <v>0.5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92">
        <v>0.33333333333333331</v>
      </c>
      <c r="Q72" s="5">
        <v>554</v>
      </c>
      <c r="R72" s="95">
        <v>17</v>
      </c>
      <c r="S72" s="104">
        <v>3.0685920577617327E-2</v>
      </c>
      <c r="T72" s="104">
        <v>3.0685920577617327E-2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3.0303030303030304E-2</v>
      </c>
      <c r="G73" s="5">
        <v>5</v>
      </c>
      <c r="H73" s="80">
        <v>2</v>
      </c>
      <c r="I73" s="86">
        <v>0.4</v>
      </c>
      <c r="J73" s="86">
        <v>0.4</v>
      </c>
      <c r="K73" s="81">
        <v>0.125</v>
      </c>
      <c r="L73" s="5">
        <v>5</v>
      </c>
      <c r="M73" s="50">
        <v>2</v>
      </c>
      <c r="N73" s="52">
        <v>0.4</v>
      </c>
      <c r="O73" s="52">
        <v>0.4</v>
      </c>
      <c r="P73" s="92">
        <v>0.33333333333333331</v>
      </c>
      <c r="Q73" s="5">
        <v>5</v>
      </c>
      <c r="R73" s="95">
        <v>2</v>
      </c>
      <c r="S73" s="104">
        <v>0.4</v>
      </c>
      <c r="T73" s="104">
        <v>0.4</v>
      </c>
      <c r="U73" s="97">
        <v>0.14285714285714285</v>
      </c>
    </row>
    <row r="74" spans="1:21" x14ac:dyDescent="0.25">
      <c r="A74" s="3" t="s">
        <v>70</v>
      </c>
      <c r="B74" s="5">
        <v>1003</v>
      </c>
      <c r="C74" s="21">
        <v>0</v>
      </c>
      <c r="D74" s="23">
        <v>0</v>
      </c>
      <c r="E74" s="23">
        <v>0</v>
      </c>
      <c r="F74" s="24">
        <v>0</v>
      </c>
      <c r="G74" s="5">
        <v>1003</v>
      </c>
      <c r="H74" s="80">
        <v>3</v>
      </c>
      <c r="I74" s="86">
        <v>2.9910269192422734E-3</v>
      </c>
      <c r="J74" s="86">
        <v>2.9910269192422734E-3</v>
      </c>
      <c r="K74" s="81">
        <v>2.1008403361344537E-3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92">
        <v>3.8910505836575876E-3</v>
      </c>
      <c r="Q74" s="5">
        <v>1003</v>
      </c>
      <c r="R74" s="95">
        <v>1</v>
      </c>
      <c r="S74" s="104">
        <v>9.9700897308075765E-4</v>
      </c>
      <c r="T74" s="104">
        <v>9.9700897308075765E-4</v>
      </c>
      <c r="U74" s="97">
        <v>4.2016806722689074E-3</v>
      </c>
    </row>
    <row r="75" spans="1:2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24">
        <v>0</v>
      </c>
      <c r="G75" s="5">
        <v>95</v>
      </c>
      <c r="H75" s="80">
        <v>0</v>
      </c>
      <c r="I75" s="86">
        <v>0</v>
      </c>
      <c r="J75" s="86">
        <v>0</v>
      </c>
      <c r="K75" s="81">
        <v>0</v>
      </c>
      <c r="L75" s="5">
        <v>95</v>
      </c>
      <c r="M75" s="50">
        <v>0</v>
      </c>
      <c r="N75" s="52">
        <v>0</v>
      </c>
      <c r="O75" s="52">
        <v>0</v>
      </c>
      <c r="P75" s="92">
        <v>0</v>
      </c>
      <c r="Q75" s="5">
        <v>95</v>
      </c>
      <c r="R75" s="95">
        <v>0</v>
      </c>
      <c r="S75" s="104">
        <v>0</v>
      </c>
      <c r="T75" s="104">
        <v>0</v>
      </c>
      <c r="U75" s="97">
        <v>0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0.2</v>
      </c>
      <c r="G76" s="5">
        <v>5</v>
      </c>
      <c r="H76" s="80">
        <v>5</v>
      </c>
      <c r="I76" s="86"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0.5</v>
      </c>
    </row>
    <row r="77" spans="1:21" x14ac:dyDescent="0.25">
      <c r="A77" s="3" t="s">
        <v>73</v>
      </c>
      <c r="B77" s="5">
        <v>4079</v>
      </c>
      <c r="C77" s="21">
        <v>5</v>
      </c>
      <c r="D77" s="23">
        <v>1.225790634959549E-3</v>
      </c>
      <c r="E77" s="23">
        <v>1.225790634959549E-3</v>
      </c>
      <c r="F77" s="24">
        <v>1.5625E-2</v>
      </c>
      <c r="G77" s="5">
        <v>4079</v>
      </c>
      <c r="H77" s="80">
        <v>11</v>
      </c>
      <c r="I77" s="86">
        <v>2.6967393969110076E-3</v>
      </c>
      <c r="J77" s="86">
        <v>2.6967393969110076E-3</v>
      </c>
      <c r="K77" s="81">
        <v>1.8867924528301886E-2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92">
        <v>0.25</v>
      </c>
      <c r="Q77" s="5">
        <v>4079</v>
      </c>
      <c r="R77" s="95">
        <v>81</v>
      </c>
      <c r="S77" s="104">
        <v>1.9857808286344692E-2</v>
      </c>
      <c r="T77" s="104">
        <v>1.9857808286344692E-2</v>
      </c>
      <c r="U77" s="97">
        <v>9.0909090909090912E-2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3.2258064516129031E-2</v>
      </c>
      <c r="G78" s="5">
        <v>50</v>
      </c>
      <c r="H78" s="80">
        <v>34</v>
      </c>
      <c r="I78" s="86">
        <v>0.68</v>
      </c>
      <c r="J78" s="86">
        <v>0.68</v>
      </c>
      <c r="K78" s="81">
        <v>1.2048192771084338E-2</v>
      </c>
      <c r="L78" s="5">
        <v>50</v>
      </c>
      <c r="M78" s="50">
        <v>35</v>
      </c>
      <c r="N78" s="52">
        <v>0.7</v>
      </c>
      <c r="O78" s="52">
        <v>0.7</v>
      </c>
      <c r="P78" s="92">
        <v>1.4492753623188406E-2</v>
      </c>
      <c r="Q78" s="5">
        <v>50</v>
      </c>
      <c r="R78" s="95">
        <v>35</v>
      </c>
      <c r="S78" s="104">
        <v>0.7</v>
      </c>
      <c r="T78" s="104">
        <v>0.7</v>
      </c>
      <c r="U78" s="97">
        <v>7.462686567164179E-3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1.4814814814814814E-3</v>
      </c>
      <c r="G80" s="5">
        <v>3</v>
      </c>
      <c r="H80" s="80">
        <v>2</v>
      </c>
      <c r="I80" s="86">
        <v>0.66666666666666663</v>
      </c>
      <c r="J80" s="86">
        <v>0.66666666666666663</v>
      </c>
      <c r="K80" s="81">
        <v>1.838235294117647E-3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4.5248868778280547E-3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4.7619047619047616E-2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36</v>
      </c>
      <c r="D82" s="23">
        <v>2.0419739081111742E-2</v>
      </c>
      <c r="E82" s="23">
        <v>2.0419739081111742E-2</v>
      </c>
      <c r="F82" s="24">
        <v>2.8571428571428571E-2</v>
      </c>
      <c r="G82" s="5">
        <v>1763</v>
      </c>
      <c r="H82" s="80">
        <v>20</v>
      </c>
      <c r="I82" s="86">
        <v>1.1344299489506523E-2</v>
      </c>
      <c r="J82" s="86">
        <v>1.1344299489506523E-2</v>
      </c>
      <c r="K82" s="81">
        <v>1.1363636363636364E-2</v>
      </c>
      <c r="L82" s="5">
        <v>1763</v>
      </c>
      <c r="M82" s="50">
        <v>5</v>
      </c>
      <c r="N82" s="52">
        <v>2.8360748723766306E-3</v>
      </c>
      <c r="O82" s="52">
        <v>2.8360748723766306E-3</v>
      </c>
      <c r="P82" s="92">
        <v>6.5445026178010475E-4</v>
      </c>
      <c r="Q82" s="5">
        <v>1763</v>
      </c>
      <c r="R82" s="95">
        <v>0</v>
      </c>
      <c r="S82" s="104">
        <v>0</v>
      </c>
      <c r="T82" s="104">
        <v>0</v>
      </c>
      <c r="U82" s="97">
        <v>0</v>
      </c>
    </row>
    <row r="83" spans="1:21" x14ac:dyDescent="0.25">
      <c r="A83" s="3" t="s">
        <v>79</v>
      </c>
      <c r="B83" s="5">
        <v>2917</v>
      </c>
      <c r="C83" s="21">
        <v>143</v>
      </c>
      <c r="D83" s="25">
        <v>4.9022968803565305E-2</v>
      </c>
      <c r="E83" s="23">
        <v>4.9022968803565305E-2</v>
      </c>
      <c r="F83" s="24">
        <v>4.9751243781094526E-3</v>
      </c>
      <c r="G83" s="5">
        <v>2917</v>
      </c>
      <c r="H83" s="80">
        <v>96</v>
      </c>
      <c r="I83" s="87">
        <v>3.29105245114844E-2</v>
      </c>
      <c r="J83" s="86">
        <v>3.29105245114844E-2</v>
      </c>
      <c r="K83" s="81">
        <v>6.6225165562913907E-3</v>
      </c>
      <c r="L83" s="5">
        <v>2917</v>
      </c>
      <c r="M83" s="50">
        <v>84</v>
      </c>
      <c r="N83" s="54">
        <v>2.8796708947548853E-2</v>
      </c>
      <c r="O83" s="52">
        <v>2.8796708947548853E-2</v>
      </c>
      <c r="P83" s="92">
        <v>3.5971223021582736E-3</v>
      </c>
      <c r="Q83" s="5">
        <v>2917</v>
      </c>
      <c r="R83" s="95">
        <v>60</v>
      </c>
      <c r="S83" s="105">
        <v>2.0569077819677751E-2</v>
      </c>
      <c r="T83" s="104">
        <v>2.0569077819677751E-2</v>
      </c>
      <c r="U83" s="97">
        <v>5.076142131979695E-3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19562</v>
      </c>
      <c r="D84" s="69">
        <f t="shared" ref="D84:F84" si="0">AVERAGE(D14:D83)</f>
        <v>0.43317807669709341</v>
      </c>
      <c r="E84" s="69">
        <f t="shared" si="0"/>
        <v>0.45695324331601267</v>
      </c>
      <c r="F84" s="38">
        <f t="shared" si="0"/>
        <v>0.29301188237687864</v>
      </c>
      <c r="G84" s="37">
        <f>SUM(G14:G83)</f>
        <v>425476</v>
      </c>
      <c r="H84" s="88">
        <f>SUM(H14:H83)</f>
        <v>21933</v>
      </c>
      <c r="I84" s="89">
        <f t="shared" ref="I84:K84" si="1">AVERAGE(I14:I83)</f>
        <v>0.43962918757624037</v>
      </c>
      <c r="J84" s="89">
        <f t="shared" si="1"/>
        <v>0.46365583873452254</v>
      </c>
      <c r="K84" s="90">
        <f t="shared" si="1"/>
        <v>0.3173935812924561</v>
      </c>
      <c r="L84" s="37">
        <f>SUM(L14:L83)</f>
        <v>425476</v>
      </c>
      <c r="M84" s="55">
        <f>SUM(M14:M83)</f>
        <v>19718</v>
      </c>
      <c r="N84" s="70">
        <f t="shared" ref="N84:P84" si="2">AVERAGE(N14:N83)</f>
        <v>0.44698303878847329</v>
      </c>
      <c r="O84" s="70">
        <f t="shared" si="2"/>
        <v>0.47177225746794005</v>
      </c>
      <c r="P84" s="93">
        <f t="shared" si="2"/>
        <v>0.31066038932423218</v>
      </c>
      <c r="Q84" s="37">
        <f>SUM(Q14:Q83)</f>
        <v>425476</v>
      </c>
      <c r="R84" s="106">
        <f>SUM(R14:R83)</f>
        <v>19656</v>
      </c>
      <c r="S84" s="107">
        <f t="shared" ref="S84:U84" si="3">AVERAGE(S14:S83)</f>
        <v>0.4333973843611168</v>
      </c>
      <c r="T84" s="107">
        <f t="shared" si="3"/>
        <v>0.45716676990920929</v>
      </c>
      <c r="U84" s="108">
        <f t="shared" si="3"/>
        <v>0.29285810705613097</v>
      </c>
    </row>
    <row r="85" spans="1:21" ht="15.75" thickTop="1" x14ac:dyDescent="0.25">
      <c r="M85" s="94"/>
      <c r="N85" s="94"/>
      <c r="O85" s="94"/>
      <c r="P85" s="94"/>
    </row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vl = 256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0.43317807669709341</v>
      </c>
      <c r="C88" s="42"/>
      <c r="D88" s="42"/>
    </row>
    <row r="89" spans="1:21" x14ac:dyDescent="0.25">
      <c r="A89" s="28" t="s">
        <v>91</v>
      </c>
      <c r="B89" s="71">
        <f>E84</f>
        <v>0.45695324331601267</v>
      </c>
    </row>
    <row r="90" spans="1:21" x14ac:dyDescent="0.25">
      <c r="A90" s="28" t="s">
        <v>92</v>
      </c>
      <c r="B90" s="77">
        <f>F84</f>
        <v>0.29301188237687864</v>
      </c>
    </row>
    <row r="91" spans="1:21" x14ac:dyDescent="0.25">
      <c r="B91" s="72"/>
    </row>
    <row r="92" spans="1:21" ht="20.25" thickBot="1" x14ac:dyDescent="0.35">
      <c r="A92" s="45" t="str">
        <f>H1</f>
        <v>vl = 512</v>
      </c>
      <c r="B92" s="73"/>
    </row>
    <row r="93" spans="1:21" ht="15.75" thickTop="1" x14ac:dyDescent="0.25">
      <c r="A93" s="35" t="s">
        <v>83</v>
      </c>
      <c r="B93" s="74">
        <f>I84</f>
        <v>0.43962918757624037</v>
      </c>
    </row>
    <row r="94" spans="1:21" x14ac:dyDescent="0.25">
      <c r="A94" s="35" t="s">
        <v>91</v>
      </c>
      <c r="B94" s="74">
        <f>J84</f>
        <v>0.46365583873452254</v>
      </c>
    </row>
    <row r="95" spans="1:21" x14ac:dyDescent="0.25">
      <c r="A95" s="35" t="s">
        <v>92</v>
      </c>
      <c r="B95" s="78">
        <f>K84</f>
        <v>0.3173935812924561</v>
      </c>
    </row>
    <row r="96" spans="1:21" x14ac:dyDescent="0.25">
      <c r="B96" s="72"/>
    </row>
    <row r="97" spans="1:7" ht="20.25" thickBot="1" x14ac:dyDescent="0.35">
      <c r="A97" s="58" t="str">
        <f>M1</f>
        <v>vl = 1024</v>
      </c>
      <c r="B97" s="75"/>
      <c r="E97" s="159" t="str">
        <f>R1</f>
        <v>vl = 2048</v>
      </c>
      <c r="F97" s="159"/>
      <c r="G97" s="109"/>
    </row>
    <row r="98" spans="1:7" ht="15.75" thickTop="1" x14ac:dyDescent="0.25">
      <c r="A98" s="59" t="s">
        <v>83</v>
      </c>
      <c r="B98" s="76">
        <f>N84</f>
        <v>0.44698303878847329</v>
      </c>
      <c r="E98" s="110" t="s">
        <v>83</v>
      </c>
      <c r="F98" s="113"/>
      <c r="G98" s="111">
        <f>S84</f>
        <v>0.4333973843611168</v>
      </c>
    </row>
    <row r="99" spans="1:7" x14ac:dyDescent="0.25">
      <c r="A99" s="59" t="s">
        <v>91</v>
      </c>
      <c r="B99" s="76">
        <f>O84</f>
        <v>0.47177225746794005</v>
      </c>
      <c r="E99" s="110" t="s">
        <v>91</v>
      </c>
      <c r="F99" s="113"/>
      <c r="G99" s="111">
        <f>T84</f>
        <v>0.45716676990920929</v>
      </c>
    </row>
    <row r="100" spans="1:7" x14ac:dyDescent="0.25">
      <c r="A100" s="59" t="s">
        <v>92</v>
      </c>
      <c r="B100" s="79">
        <f>P84</f>
        <v>0.31066038932423218</v>
      </c>
      <c r="E100" s="110" t="s">
        <v>92</v>
      </c>
      <c r="F100" s="113"/>
      <c r="G100" s="112">
        <f>U84</f>
        <v>0.29285810705613097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vl = 1024</v>
      </c>
    </row>
    <row r="103" spans="1:7" x14ac:dyDescent="0.25">
      <c r="A103" t="s">
        <v>95</v>
      </c>
      <c r="B103" t="str">
        <f>IF(AND(B89 &gt; B94,B89 &gt; B99), A87, IF(B94 &gt; B99, A92, A97))</f>
        <v>vl = 1024</v>
      </c>
    </row>
    <row r="104" spans="1:7" x14ac:dyDescent="0.25">
      <c r="A104" t="s">
        <v>96</v>
      </c>
      <c r="B104" t="str">
        <f>IF(AND(B90 &gt; B95,B90 &gt; B100), A87, IF(B95 &gt; B100, A92, A97))</f>
        <v>vl = 512</v>
      </c>
    </row>
  </sheetData>
  <mergeCells count="55">
    <mergeCell ref="C10:D10"/>
    <mergeCell ref="H10:I10"/>
    <mergeCell ref="M10:N10"/>
    <mergeCell ref="C12:F12"/>
    <mergeCell ref="H12:K12"/>
    <mergeCell ref="M12:P12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4:D4"/>
    <mergeCell ref="E4:F4"/>
    <mergeCell ref="H4:I4"/>
    <mergeCell ref="M4:N4"/>
    <mergeCell ref="C5:D5"/>
    <mergeCell ref="E5:F5"/>
    <mergeCell ref="H5:I5"/>
    <mergeCell ref="M5:N5"/>
    <mergeCell ref="J4:K4"/>
    <mergeCell ref="J5:K5"/>
    <mergeCell ref="C1:F1"/>
    <mergeCell ref="H1:K1"/>
    <mergeCell ref="M1:P1"/>
    <mergeCell ref="C3:D3"/>
    <mergeCell ref="E3:F3"/>
    <mergeCell ref="H3:I3"/>
    <mergeCell ref="M3:N3"/>
    <mergeCell ref="J3:K3"/>
    <mergeCell ref="R1:U1"/>
    <mergeCell ref="R3:S3"/>
    <mergeCell ref="R4:S4"/>
    <mergeCell ref="R5:S5"/>
    <mergeCell ref="R6:S6"/>
    <mergeCell ref="E97:F97"/>
    <mergeCell ref="R7:S7"/>
    <mergeCell ref="R8:S8"/>
    <mergeCell ref="R9:S9"/>
    <mergeCell ref="R10:S10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E1E-F2CC-4590-8292-BC0FEF6B2E04}">
  <sheetPr>
    <tabColor theme="9" tint="0.79998168889431442"/>
  </sheetPr>
  <dimension ref="A1:P104"/>
  <sheetViews>
    <sheetView topLeftCell="A61" workbookViewId="0">
      <selection activeCell="N82" sqref="N8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6" ht="23.25" x14ac:dyDescent="0.35">
      <c r="A1" s="32" t="s">
        <v>131</v>
      </c>
      <c r="B1" s="30"/>
      <c r="C1" s="141" t="s">
        <v>125</v>
      </c>
      <c r="D1" s="142"/>
      <c r="E1" s="142"/>
      <c r="F1" s="142"/>
      <c r="G1" s="30"/>
      <c r="H1" s="179" t="s">
        <v>132</v>
      </c>
      <c r="I1" s="180"/>
      <c r="J1" s="180"/>
      <c r="K1" s="181"/>
      <c r="L1" s="30"/>
      <c r="M1" s="144" t="s">
        <v>134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  <c r="L3" s="31"/>
      <c r="M3" s="148" t="s">
        <v>1</v>
      </c>
      <c r="N3" s="149"/>
      <c r="O3" s="149" t="s">
        <v>101</v>
      </c>
      <c r="P3" s="175"/>
    </row>
    <row r="4" spans="1:16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  <c r="L5" s="31"/>
      <c r="M5" s="148" t="s">
        <v>3</v>
      </c>
      <c r="N5" s="149"/>
      <c r="O5" s="149">
        <v>256</v>
      </c>
      <c r="P5" s="175"/>
    </row>
    <row r="6" spans="1:16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6" t="s">
        <v>7</v>
      </c>
      <c r="I9" s="150"/>
      <c r="J9" s="115">
        <v>3</v>
      </c>
      <c r="K9" s="116"/>
      <c r="L9" s="31"/>
      <c r="M9" s="148" t="s">
        <v>7</v>
      </c>
      <c r="N9" s="149"/>
      <c r="O9" s="65">
        <v>3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50" t="s">
        <v>133</v>
      </c>
      <c r="K10" s="178"/>
      <c r="L10" s="31"/>
      <c r="M10" s="148" t="s">
        <v>8</v>
      </c>
      <c r="N10" s="149"/>
      <c r="O10" s="149" t="s">
        <v>133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124">
        <v>9</v>
      </c>
      <c r="D14" s="125">
        <v>1</v>
      </c>
      <c r="E14" s="126">
        <v>1</v>
      </c>
      <c r="F14" s="127">
        <v>3.0303030303030304E-2</v>
      </c>
      <c r="G14" s="5">
        <v>9</v>
      </c>
      <c r="H14" s="11">
        <v>9</v>
      </c>
      <c r="I14" s="12">
        <v>1</v>
      </c>
      <c r="J14" s="13">
        <v>1</v>
      </c>
      <c r="K14" s="117">
        <v>1.8867924528301886E-2</v>
      </c>
      <c r="L14" s="5">
        <v>9</v>
      </c>
      <c r="M14" s="50">
        <v>9</v>
      </c>
      <c r="N14" s="51">
        <v>1</v>
      </c>
      <c r="O14" s="52">
        <v>1</v>
      </c>
      <c r="P14" s="64">
        <v>5.235602094240838E-3</v>
      </c>
    </row>
    <row r="15" spans="1:16" x14ac:dyDescent="0.25">
      <c r="A15" s="3" t="s">
        <v>11</v>
      </c>
      <c r="B15" s="5">
        <v>1160</v>
      </c>
      <c r="C15" s="124">
        <v>138</v>
      </c>
      <c r="D15" s="126">
        <v>0.11896551724137931</v>
      </c>
      <c r="E15" s="126">
        <v>0.11896551724137931</v>
      </c>
      <c r="F15" s="127">
        <v>4.1666666666666664E-2</v>
      </c>
      <c r="G15" s="5">
        <v>1160</v>
      </c>
      <c r="H15" s="11">
        <v>168</v>
      </c>
      <c r="I15" s="13">
        <v>0.14482758620689656</v>
      </c>
      <c r="J15" s="13">
        <v>0.14482758620689656</v>
      </c>
      <c r="K15" s="117">
        <v>0.33333333333333331</v>
      </c>
      <c r="L15" s="5">
        <v>1160</v>
      </c>
      <c r="M15" s="50">
        <v>491</v>
      </c>
      <c r="N15" s="52">
        <v>0.4232758620689655</v>
      </c>
      <c r="O15" s="52">
        <v>0.4232758620689655</v>
      </c>
      <c r="P15" s="64">
        <v>0.16666666666666666</v>
      </c>
    </row>
    <row r="16" spans="1:16" x14ac:dyDescent="0.25">
      <c r="A16" s="3" t="s">
        <v>12</v>
      </c>
      <c r="B16" s="5">
        <v>1554</v>
      </c>
      <c r="C16" s="124">
        <v>0</v>
      </c>
      <c r="D16" s="126">
        <v>0</v>
      </c>
      <c r="E16" s="126">
        <v>0</v>
      </c>
      <c r="F16" s="127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  <c r="L16" s="5">
        <v>1554</v>
      </c>
      <c r="M16" s="50">
        <v>518</v>
      </c>
      <c r="N16" s="52">
        <v>0.33333333333333331</v>
      </c>
      <c r="O16" s="52">
        <v>0.33333333333333331</v>
      </c>
      <c r="P16" s="64">
        <v>0.25</v>
      </c>
    </row>
    <row r="17" spans="1:16" x14ac:dyDescent="0.25">
      <c r="A17" s="3" t="s">
        <v>13</v>
      </c>
      <c r="B17" s="5">
        <v>28</v>
      </c>
      <c r="C17" s="124">
        <v>27</v>
      </c>
      <c r="D17" s="126">
        <v>0.9642857142857143</v>
      </c>
      <c r="E17" s="126">
        <v>0.9642857142857143</v>
      </c>
      <c r="F17" s="127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1.1627906976744186E-2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1</v>
      </c>
    </row>
    <row r="18" spans="1:16" x14ac:dyDescent="0.25">
      <c r="A18" s="3" t="s">
        <v>14</v>
      </c>
      <c r="B18" s="5">
        <v>553</v>
      </c>
      <c r="C18" s="124">
        <v>8</v>
      </c>
      <c r="D18" s="126">
        <v>1.4466546112115732E-2</v>
      </c>
      <c r="E18" s="126">
        <v>1.4466546112115732E-2</v>
      </c>
      <c r="F18" s="127">
        <v>0.25</v>
      </c>
      <c r="G18" s="5">
        <v>553</v>
      </c>
      <c r="H18" s="11">
        <v>8</v>
      </c>
      <c r="I18" s="13">
        <v>1.4466546112115732E-2</v>
      </c>
      <c r="J18" s="13">
        <v>1.4466546112115732E-2</v>
      </c>
      <c r="K18" s="117">
        <v>0.1111111111111111</v>
      </c>
      <c r="L18" s="5">
        <v>553</v>
      </c>
      <c r="M18" s="50">
        <v>114</v>
      </c>
      <c r="N18" s="52">
        <v>0.20614828209764918</v>
      </c>
      <c r="O18" s="52">
        <v>0.20614828209764918</v>
      </c>
      <c r="P18" s="64">
        <v>3.205128205128205E-3</v>
      </c>
    </row>
    <row r="19" spans="1:16" x14ac:dyDescent="0.25">
      <c r="A19" s="3" t="s">
        <v>15</v>
      </c>
      <c r="B19" s="5">
        <v>431</v>
      </c>
      <c r="C19" s="124">
        <v>31</v>
      </c>
      <c r="D19" s="126">
        <v>7.1925754060324823E-2</v>
      </c>
      <c r="E19" s="126">
        <v>7.1925754060324823E-2</v>
      </c>
      <c r="F19" s="127">
        <v>0.5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  <c r="L19" s="5">
        <v>431</v>
      </c>
      <c r="M19" s="50">
        <v>47</v>
      </c>
      <c r="N19" s="52">
        <v>0.10904872389791183</v>
      </c>
      <c r="O19" s="52">
        <v>0.10904872389791183</v>
      </c>
      <c r="P19" s="64">
        <v>1</v>
      </c>
    </row>
    <row r="20" spans="1:16" x14ac:dyDescent="0.25">
      <c r="A20" s="3" t="s">
        <v>16</v>
      </c>
      <c r="B20" s="5">
        <v>97768</v>
      </c>
      <c r="C20" s="124">
        <v>256</v>
      </c>
      <c r="D20" s="126">
        <v>2.6184436625480731E-3</v>
      </c>
      <c r="E20" s="126">
        <v>5.1200000000000002E-2</v>
      </c>
      <c r="F20" s="127">
        <v>1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64">
        <v>0.125</v>
      </c>
    </row>
    <row r="21" spans="1:16" x14ac:dyDescent="0.25">
      <c r="A21" s="3" t="s">
        <v>17</v>
      </c>
      <c r="B21" s="5">
        <v>28</v>
      </c>
      <c r="C21" s="124">
        <v>8</v>
      </c>
      <c r="D21" s="126">
        <v>0.2857142857142857</v>
      </c>
      <c r="E21" s="126">
        <v>0.2857142857142857</v>
      </c>
      <c r="F21" s="127">
        <v>0.5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  <c r="L21" s="5">
        <v>28</v>
      </c>
      <c r="M21" s="50">
        <v>19</v>
      </c>
      <c r="N21" s="52">
        <v>0.6785714285714286</v>
      </c>
      <c r="O21" s="52">
        <v>0.6785714285714286</v>
      </c>
      <c r="P21" s="64">
        <v>1</v>
      </c>
    </row>
    <row r="22" spans="1:16" x14ac:dyDescent="0.25">
      <c r="A22" s="3" t="s">
        <v>18</v>
      </c>
      <c r="B22" s="5">
        <v>1554</v>
      </c>
      <c r="C22" s="124">
        <v>114</v>
      </c>
      <c r="D22" s="126">
        <v>7.3359073359073365E-2</v>
      </c>
      <c r="E22" s="126">
        <v>7.3359073359073365E-2</v>
      </c>
      <c r="F22" s="127">
        <v>0.33333333333333331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0.16666666666666666</v>
      </c>
      <c r="L22" s="5">
        <v>1554</v>
      </c>
      <c r="M22" s="50">
        <v>596</v>
      </c>
      <c r="N22" s="52">
        <v>0.38352638352638352</v>
      </c>
      <c r="O22" s="52">
        <v>0.38352638352638352</v>
      </c>
      <c r="P22" s="64">
        <v>0.2</v>
      </c>
    </row>
    <row r="23" spans="1:16" x14ac:dyDescent="0.25">
      <c r="A23" s="3" t="s">
        <v>19</v>
      </c>
      <c r="B23" s="5">
        <v>123</v>
      </c>
      <c r="C23" s="124">
        <v>8</v>
      </c>
      <c r="D23" s="126">
        <v>6.5040650406504072E-2</v>
      </c>
      <c r="E23" s="126">
        <v>6.5040650406504072E-2</v>
      </c>
      <c r="F23" s="127">
        <v>4.807692307692308E-3</v>
      </c>
      <c r="G23" s="5">
        <v>123</v>
      </c>
      <c r="H23" s="11">
        <v>8</v>
      </c>
      <c r="I23" s="13">
        <v>6.5040650406504072E-2</v>
      </c>
      <c r="J23" s="13">
        <v>6.5040650406504072E-2</v>
      </c>
      <c r="K23" s="117">
        <v>3.6363636363636364E-3</v>
      </c>
      <c r="L23" s="5">
        <v>123</v>
      </c>
      <c r="M23" s="50">
        <v>112</v>
      </c>
      <c r="N23" s="52">
        <v>0.91056910569105687</v>
      </c>
      <c r="O23" s="52">
        <v>0.91056910569105687</v>
      </c>
      <c r="P23" s="64">
        <v>1</v>
      </c>
    </row>
    <row r="24" spans="1:16" x14ac:dyDescent="0.25">
      <c r="A24" s="3" t="s">
        <v>20</v>
      </c>
      <c r="B24" s="5">
        <v>40485</v>
      </c>
      <c r="C24" s="124">
        <v>114</v>
      </c>
      <c r="D24" s="126">
        <v>2.8158577250833642E-3</v>
      </c>
      <c r="E24" s="126">
        <v>2.2800000000000001E-2</v>
      </c>
      <c r="F24" s="127">
        <v>1.7452006980802793E-3</v>
      </c>
      <c r="G24" s="5">
        <v>40485</v>
      </c>
      <c r="H24" s="11">
        <v>114</v>
      </c>
      <c r="I24" s="13">
        <v>2.8158577250833642E-3</v>
      </c>
      <c r="J24" s="13">
        <v>2.2800000000000001E-2</v>
      </c>
      <c r="K24" s="117">
        <v>3.5587188612099642E-3</v>
      </c>
      <c r="L24" s="5">
        <v>40485</v>
      </c>
      <c r="M24" s="50">
        <v>2876</v>
      </c>
      <c r="N24" s="52">
        <v>7.1038656292453997E-2</v>
      </c>
      <c r="O24" s="52">
        <v>0.57520000000000004</v>
      </c>
      <c r="P24" s="64">
        <v>1</v>
      </c>
    </row>
    <row r="25" spans="1:16" x14ac:dyDescent="0.25">
      <c r="A25" s="3" t="s">
        <v>21</v>
      </c>
      <c r="B25" s="5">
        <v>388</v>
      </c>
      <c r="C25" s="124">
        <v>212</v>
      </c>
      <c r="D25" s="126">
        <v>0.54639175257731953</v>
      </c>
      <c r="E25" s="126">
        <v>0.54639175257731953</v>
      </c>
      <c r="F25" s="127">
        <v>9.0909090909090912E-2</v>
      </c>
      <c r="G25" s="5">
        <v>388</v>
      </c>
      <c r="H25" s="11">
        <v>212</v>
      </c>
      <c r="I25" s="13">
        <v>0.54639175257731953</v>
      </c>
      <c r="J25" s="13">
        <v>0.54639175257731953</v>
      </c>
      <c r="K25" s="117">
        <v>1.7857142857142856E-2</v>
      </c>
      <c r="L25" s="5">
        <v>388</v>
      </c>
      <c r="M25" s="50">
        <v>240</v>
      </c>
      <c r="N25" s="52">
        <v>0.61855670103092786</v>
      </c>
      <c r="O25" s="52">
        <v>0.61855670103092786</v>
      </c>
      <c r="P25" s="64">
        <v>0.5</v>
      </c>
    </row>
    <row r="26" spans="1:16" x14ac:dyDescent="0.25">
      <c r="A26" s="3" t="s">
        <v>22</v>
      </c>
      <c r="B26" s="5">
        <v>577</v>
      </c>
      <c r="C26" s="124">
        <v>103</v>
      </c>
      <c r="D26" s="126">
        <v>0.17850953206239167</v>
      </c>
      <c r="E26" s="126">
        <v>0.17850953206239167</v>
      </c>
      <c r="F26" s="127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0.5</v>
      </c>
      <c r="L26" s="5">
        <v>577</v>
      </c>
      <c r="M26" s="50">
        <v>10</v>
      </c>
      <c r="N26" s="52">
        <v>1.7331022530329289E-2</v>
      </c>
      <c r="O26" s="52">
        <v>1.7331022530329289E-2</v>
      </c>
      <c r="P26" s="64">
        <v>2.4491795248591722E-4</v>
      </c>
    </row>
    <row r="27" spans="1:16" x14ac:dyDescent="0.25">
      <c r="A27" s="3" t="s">
        <v>23</v>
      </c>
      <c r="B27" s="5">
        <v>142</v>
      </c>
      <c r="C27" s="124">
        <v>123</v>
      </c>
      <c r="D27" s="126">
        <v>0.86619718309859151</v>
      </c>
      <c r="E27" s="126">
        <v>0.86619718309859151</v>
      </c>
      <c r="F27" s="127">
        <v>0.14285714285714285</v>
      </c>
      <c r="G27" s="5">
        <v>142</v>
      </c>
      <c r="H27" s="11">
        <v>123</v>
      </c>
      <c r="I27" s="13">
        <v>0.86619718309859151</v>
      </c>
      <c r="J27" s="13">
        <v>0.86619718309859151</v>
      </c>
      <c r="K27" s="117">
        <v>0.14285714285714285</v>
      </c>
      <c r="L27" s="5">
        <v>142</v>
      </c>
      <c r="M27" s="50">
        <v>0</v>
      </c>
      <c r="N27" s="52">
        <v>0</v>
      </c>
      <c r="O27" s="52">
        <v>0</v>
      </c>
      <c r="P27" s="64">
        <v>0</v>
      </c>
    </row>
    <row r="28" spans="1:16" x14ac:dyDescent="0.25">
      <c r="A28" s="3" t="s">
        <v>24</v>
      </c>
      <c r="B28" s="5">
        <v>158355</v>
      </c>
      <c r="C28" s="124">
        <v>4586</v>
      </c>
      <c r="D28" s="126">
        <v>2.896024754507278E-2</v>
      </c>
      <c r="E28" s="126">
        <v>0.91720000000000002</v>
      </c>
      <c r="F28" s="127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  <c r="L28" s="5">
        <v>158355</v>
      </c>
      <c r="M28" s="50">
        <v>4434</v>
      </c>
      <c r="N28" s="52">
        <v>2.8000378895519561E-2</v>
      </c>
      <c r="O28" s="52">
        <v>0.88680000000000003</v>
      </c>
      <c r="P28" s="64">
        <v>1</v>
      </c>
    </row>
    <row r="29" spans="1:16" x14ac:dyDescent="0.25">
      <c r="A29" s="3" t="s">
        <v>25</v>
      </c>
      <c r="B29" s="5">
        <v>323</v>
      </c>
      <c r="C29" s="124">
        <v>191</v>
      </c>
      <c r="D29" s="126">
        <v>0.59133126934984526</v>
      </c>
      <c r="E29" s="126">
        <v>0.59133126934984526</v>
      </c>
      <c r="F29" s="127">
        <v>1</v>
      </c>
      <c r="G29" s="5">
        <v>323</v>
      </c>
      <c r="H29" s="11">
        <v>184</v>
      </c>
      <c r="I29" s="13">
        <v>0.56965944272445823</v>
      </c>
      <c r="J29" s="13">
        <v>0.56965944272445823</v>
      </c>
      <c r="K29" s="117">
        <v>0.16666666666666666</v>
      </c>
      <c r="L29" s="5">
        <v>323</v>
      </c>
      <c r="M29" s="50">
        <v>307</v>
      </c>
      <c r="N29" s="52">
        <v>0.9504643962848297</v>
      </c>
      <c r="O29" s="52">
        <v>0.9504643962848297</v>
      </c>
      <c r="P29" s="64">
        <v>1</v>
      </c>
    </row>
    <row r="30" spans="1:16" x14ac:dyDescent="0.25">
      <c r="A30" s="3" t="s">
        <v>26</v>
      </c>
      <c r="B30" s="5">
        <v>5</v>
      </c>
      <c r="C30" s="124">
        <v>1</v>
      </c>
      <c r="D30" s="126">
        <v>0.2</v>
      </c>
      <c r="E30" s="126">
        <v>0.2</v>
      </c>
      <c r="F30" s="127">
        <v>7.1428571428571425E-2</v>
      </c>
      <c r="G30" s="5">
        <v>5</v>
      </c>
      <c r="H30" s="11">
        <v>1</v>
      </c>
      <c r="I30" s="13">
        <v>0.2</v>
      </c>
      <c r="J30" s="13">
        <v>0.2</v>
      </c>
      <c r="K30" s="117">
        <v>9.0909090909090912E-2</v>
      </c>
      <c r="L30" s="5">
        <v>5</v>
      </c>
      <c r="M30" s="50">
        <v>2</v>
      </c>
      <c r="N30" s="52">
        <v>0.4</v>
      </c>
      <c r="O30" s="52">
        <v>0.4</v>
      </c>
      <c r="P30" s="64">
        <v>0.5</v>
      </c>
    </row>
    <row r="31" spans="1:16" x14ac:dyDescent="0.25">
      <c r="A31" s="3" t="s">
        <v>27</v>
      </c>
      <c r="B31" s="5">
        <v>13</v>
      </c>
      <c r="C31" s="124">
        <v>8</v>
      </c>
      <c r="D31" s="126">
        <v>0.61538461538461542</v>
      </c>
      <c r="E31" s="126">
        <v>0.61538461538461542</v>
      </c>
      <c r="F31" s="127">
        <v>7.6923076923076927E-2</v>
      </c>
      <c r="G31" s="5">
        <v>13</v>
      </c>
      <c r="H31" s="11">
        <v>8</v>
      </c>
      <c r="I31" s="13">
        <v>0.61538461538461542</v>
      </c>
      <c r="J31" s="13">
        <v>0.61538461538461542</v>
      </c>
      <c r="K31" s="117">
        <v>9.0909090909090912E-2</v>
      </c>
      <c r="L31" s="5">
        <v>13</v>
      </c>
      <c r="M31" s="50">
        <v>10</v>
      </c>
      <c r="N31" s="52">
        <v>0.76923076923076927</v>
      </c>
      <c r="O31" s="52">
        <v>0.76923076923076927</v>
      </c>
      <c r="P31" s="64">
        <v>0.5</v>
      </c>
    </row>
    <row r="32" spans="1:16" x14ac:dyDescent="0.25">
      <c r="A32" s="3" t="s">
        <v>28</v>
      </c>
      <c r="B32" s="5">
        <v>158</v>
      </c>
      <c r="C32" s="124">
        <v>87</v>
      </c>
      <c r="D32" s="126">
        <v>0.55063291139240511</v>
      </c>
      <c r="E32" s="126">
        <v>0.55063291139240511</v>
      </c>
      <c r="F32" s="127">
        <v>0.5</v>
      </c>
      <c r="G32" s="5">
        <v>158</v>
      </c>
      <c r="H32" s="11">
        <v>84</v>
      </c>
      <c r="I32" s="13">
        <v>0.53164556962025311</v>
      </c>
      <c r="J32" s="13">
        <v>0.53164556962025311</v>
      </c>
      <c r="K32" s="117">
        <v>1</v>
      </c>
      <c r="L32" s="5">
        <v>158</v>
      </c>
      <c r="M32" s="50">
        <v>114</v>
      </c>
      <c r="N32" s="52">
        <v>0.72151898734177211</v>
      </c>
      <c r="O32" s="52">
        <v>0.72151898734177211</v>
      </c>
      <c r="P32" s="64">
        <v>0.2</v>
      </c>
    </row>
    <row r="33" spans="1:16" x14ac:dyDescent="0.25">
      <c r="A33" s="3" t="s">
        <v>29</v>
      </c>
      <c r="B33" s="5">
        <v>247</v>
      </c>
      <c r="C33" s="124">
        <v>1</v>
      </c>
      <c r="D33" s="126">
        <v>4.048582995951417E-3</v>
      </c>
      <c r="E33" s="126">
        <v>4.048582995951417E-3</v>
      </c>
      <c r="F33" s="127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  <c r="L33" s="5">
        <v>247</v>
      </c>
      <c r="M33" s="50">
        <v>141</v>
      </c>
      <c r="N33" s="52">
        <v>0.57085020242914974</v>
      </c>
      <c r="O33" s="52">
        <v>0.57085020242914974</v>
      </c>
      <c r="P33" s="64">
        <v>8.3333333333333329E-2</v>
      </c>
    </row>
    <row r="34" spans="1:16" x14ac:dyDescent="0.25">
      <c r="A34" s="3" t="s">
        <v>30</v>
      </c>
      <c r="B34" s="5">
        <v>83</v>
      </c>
      <c r="C34" s="124">
        <v>72</v>
      </c>
      <c r="D34" s="126">
        <v>0.86746987951807231</v>
      </c>
      <c r="E34" s="126">
        <v>0.86746987951807231</v>
      </c>
      <c r="F34" s="127">
        <v>0.16666666666666666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4.5454545454545456E-2</v>
      </c>
    </row>
    <row r="35" spans="1:16" x14ac:dyDescent="0.25">
      <c r="A35" s="3" t="s">
        <v>31</v>
      </c>
      <c r="B35" s="5">
        <v>16</v>
      </c>
      <c r="C35" s="124">
        <v>16</v>
      </c>
      <c r="D35" s="126">
        <v>1</v>
      </c>
      <c r="E35" s="126">
        <v>1</v>
      </c>
      <c r="F35" s="127">
        <v>7.1428571428571425E-2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  <c r="L35" s="5">
        <v>16</v>
      </c>
      <c r="M35" s="50">
        <v>16</v>
      </c>
      <c r="N35" s="52">
        <v>1</v>
      </c>
      <c r="O35" s="52">
        <v>1</v>
      </c>
      <c r="P35" s="64">
        <v>0.2</v>
      </c>
    </row>
    <row r="36" spans="1:16" x14ac:dyDescent="0.25">
      <c r="A36" s="3" t="s">
        <v>32</v>
      </c>
      <c r="B36" s="5">
        <v>24</v>
      </c>
      <c r="C36" s="124">
        <v>0</v>
      </c>
      <c r="D36" s="126">
        <v>0</v>
      </c>
      <c r="E36" s="126">
        <v>0</v>
      </c>
      <c r="F36" s="127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0.25</v>
      </c>
    </row>
    <row r="37" spans="1:16" x14ac:dyDescent="0.25">
      <c r="A37" s="3" t="s">
        <v>33</v>
      </c>
      <c r="B37" s="5">
        <v>35</v>
      </c>
      <c r="C37" s="124">
        <v>30</v>
      </c>
      <c r="D37" s="126">
        <v>0.8571428571428571</v>
      </c>
      <c r="E37" s="126">
        <v>0.8571428571428571</v>
      </c>
      <c r="F37" s="127">
        <v>1.2658227848101266E-2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1.7543859649122806E-2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64">
        <v>3.125E-2</v>
      </c>
    </row>
    <row r="38" spans="1:16" x14ac:dyDescent="0.25">
      <c r="A38" s="3" t="s">
        <v>34</v>
      </c>
      <c r="B38" s="5">
        <v>88</v>
      </c>
      <c r="C38" s="124">
        <v>0</v>
      </c>
      <c r="D38" s="126">
        <v>0</v>
      </c>
      <c r="E38" s="126">
        <v>0</v>
      </c>
      <c r="F38" s="127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124">
        <v>49</v>
      </c>
      <c r="D39" s="126">
        <v>0.61250000000000004</v>
      </c>
      <c r="E39" s="126">
        <v>0.61250000000000004</v>
      </c>
      <c r="F39" s="127">
        <v>0.5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0</v>
      </c>
      <c r="N39" s="52">
        <v>0</v>
      </c>
      <c r="O39" s="52">
        <v>0</v>
      </c>
      <c r="P39" s="64">
        <v>0</v>
      </c>
    </row>
    <row r="40" spans="1:16" x14ac:dyDescent="0.25">
      <c r="A40" s="3" t="s">
        <v>36</v>
      </c>
      <c r="B40" s="5">
        <v>66</v>
      </c>
      <c r="C40" s="124">
        <v>53</v>
      </c>
      <c r="D40" s="126">
        <v>0.80303030303030298</v>
      </c>
      <c r="E40" s="126">
        <v>0.80303030303030298</v>
      </c>
      <c r="F40" s="127">
        <v>0.2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0</v>
      </c>
      <c r="N40" s="52">
        <v>0</v>
      </c>
      <c r="O40" s="52">
        <v>0</v>
      </c>
      <c r="P40" s="64">
        <v>0</v>
      </c>
    </row>
    <row r="41" spans="1:16" x14ac:dyDescent="0.25">
      <c r="A41" s="3" t="s">
        <v>37</v>
      </c>
      <c r="B41" s="5">
        <v>15</v>
      </c>
      <c r="C41" s="124">
        <v>0</v>
      </c>
      <c r="D41" s="126">
        <v>0</v>
      </c>
      <c r="E41" s="126">
        <v>0</v>
      </c>
      <c r="F41" s="127">
        <v>0</v>
      </c>
      <c r="G41" s="5">
        <v>15</v>
      </c>
      <c r="H41" s="11">
        <v>0</v>
      </c>
      <c r="I41" s="13">
        <v>0</v>
      </c>
      <c r="J41" s="13">
        <v>0</v>
      </c>
      <c r="K41" s="117">
        <v>0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1</v>
      </c>
    </row>
    <row r="42" spans="1:16" x14ac:dyDescent="0.25">
      <c r="A42" s="3" t="s">
        <v>38</v>
      </c>
      <c r="B42" s="5">
        <v>332</v>
      </c>
      <c r="C42" s="124">
        <v>11</v>
      </c>
      <c r="D42" s="126">
        <v>3.313253012048193E-2</v>
      </c>
      <c r="E42" s="126">
        <v>3.313253012048193E-2</v>
      </c>
      <c r="F42" s="127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0.25</v>
      </c>
      <c r="L42" s="5">
        <v>332</v>
      </c>
      <c r="M42" s="50">
        <v>2</v>
      </c>
      <c r="N42" s="52">
        <v>6.024096385542169E-3</v>
      </c>
      <c r="O42" s="52">
        <v>6.024096385542169E-3</v>
      </c>
      <c r="P42" s="64">
        <v>3.816793893129771E-4</v>
      </c>
    </row>
    <row r="43" spans="1:16" x14ac:dyDescent="0.25">
      <c r="A43" s="3" t="s">
        <v>39</v>
      </c>
      <c r="B43" s="5">
        <v>39</v>
      </c>
      <c r="C43" s="124">
        <v>2</v>
      </c>
      <c r="D43" s="126">
        <v>5.128205128205128E-2</v>
      </c>
      <c r="E43" s="126">
        <v>5.128205128205128E-2</v>
      </c>
      <c r="F43" s="127">
        <v>5.461496450027307E-4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1.4684287812041115E-3</v>
      </c>
      <c r="L43" s="5">
        <v>39</v>
      </c>
      <c r="M43" s="50">
        <v>5</v>
      </c>
      <c r="N43" s="52">
        <v>0.12820512820512819</v>
      </c>
      <c r="O43" s="52">
        <v>0.12820512820512819</v>
      </c>
      <c r="P43" s="64">
        <v>7.6923076923076927E-2</v>
      </c>
    </row>
    <row r="44" spans="1:16" x14ac:dyDescent="0.25">
      <c r="A44" s="3" t="s">
        <v>40</v>
      </c>
      <c r="B44" s="5">
        <v>1</v>
      </c>
      <c r="C44" s="124">
        <v>1</v>
      </c>
      <c r="D44" s="126">
        <v>1</v>
      </c>
      <c r="E44" s="126">
        <v>1</v>
      </c>
      <c r="F44" s="127">
        <v>0.1</v>
      </c>
      <c r="G44" s="5">
        <v>1</v>
      </c>
      <c r="H44" s="11">
        <v>1</v>
      </c>
      <c r="I44" s="13">
        <v>1</v>
      </c>
      <c r="J44" s="13">
        <v>1</v>
      </c>
      <c r="K44" s="117">
        <v>9.0909090909090912E-2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124">
        <v>322</v>
      </c>
      <c r="D45" s="126">
        <v>0.74709976798143851</v>
      </c>
      <c r="E45" s="126">
        <v>0.74709976798143851</v>
      </c>
      <c r="F45" s="127">
        <v>3.8461538461538464E-2</v>
      </c>
      <c r="G45" s="5">
        <v>431</v>
      </c>
      <c r="H45" s="11">
        <v>318</v>
      </c>
      <c r="I45" s="13">
        <v>0.73781902552204182</v>
      </c>
      <c r="J45" s="13">
        <v>0.73781902552204182</v>
      </c>
      <c r="K45" s="117">
        <v>0.05</v>
      </c>
      <c r="L45" s="5">
        <v>431</v>
      </c>
      <c r="M45" s="50">
        <v>322</v>
      </c>
      <c r="N45" s="52">
        <v>0.74709976798143851</v>
      </c>
      <c r="O45" s="52">
        <v>0.74709976798143851</v>
      </c>
      <c r="P45" s="64">
        <v>0.125</v>
      </c>
    </row>
    <row r="46" spans="1:16" x14ac:dyDescent="0.25">
      <c r="A46" s="3" t="s">
        <v>42</v>
      </c>
      <c r="B46" s="5">
        <v>40</v>
      </c>
      <c r="C46" s="124">
        <v>40</v>
      </c>
      <c r="D46" s="126">
        <v>1</v>
      </c>
      <c r="E46" s="126">
        <v>1</v>
      </c>
      <c r="F46" s="127">
        <v>6.6666666666666666E-2</v>
      </c>
      <c r="G46" s="5">
        <v>40</v>
      </c>
      <c r="H46" s="11">
        <v>40</v>
      </c>
      <c r="I46" s="13">
        <v>1</v>
      </c>
      <c r="J46" s="13">
        <v>1</v>
      </c>
      <c r="K46" s="117">
        <v>0.125</v>
      </c>
      <c r="L46" s="5">
        <v>40</v>
      </c>
      <c r="M46" s="50">
        <v>40</v>
      </c>
      <c r="N46" s="52">
        <v>1</v>
      </c>
      <c r="O46" s="52">
        <v>1</v>
      </c>
      <c r="P46" s="64">
        <v>0.1111111111111111</v>
      </c>
    </row>
    <row r="47" spans="1:16" x14ac:dyDescent="0.25">
      <c r="A47" s="3" t="s">
        <v>43</v>
      </c>
      <c r="B47" s="5">
        <v>40</v>
      </c>
      <c r="C47" s="124">
        <v>40</v>
      </c>
      <c r="D47" s="126">
        <v>1</v>
      </c>
      <c r="E47" s="126">
        <v>1</v>
      </c>
      <c r="F47" s="127">
        <v>1</v>
      </c>
      <c r="G47" s="5">
        <v>40</v>
      </c>
      <c r="H47" s="11">
        <v>40</v>
      </c>
      <c r="I47" s="13">
        <v>1</v>
      </c>
      <c r="J47" s="13">
        <v>1</v>
      </c>
      <c r="K47" s="117">
        <v>9.0909090909090912E-2</v>
      </c>
      <c r="L47" s="5">
        <v>40</v>
      </c>
      <c r="M47" s="50">
        <v>40</v>
      </c>
      <c r="N47" s="52">
        <v>1</v>
      </c>
      <c r="O47" s="52">
        <v>1</v>
      </c>
      <c r="P47" s="64">
        <v>0.1111111111111111</v>
      </c>
    </row>
    <row r="48" spans="1:16" x14ac:dyDescent="0.25">
      <c r="A48" s="3" t="s">
        <v>44</v>
      </c>
      <c r="B48" s="5">
        <v>70752</v>
      </c>
      <c r="C48" s="124">
        <v>1841</v>
      </c>
      <c r="D48" s="126">
        <v>2.6020465852555404E-2</v>
      </c>
      <c r="E48" s="126">
        <v>0.36820000000000003</v>
      </c>
      <c r="F48" s="127">
        <v>1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1</v>
      </c>
      <c r="L48" s="5">
        <v>70752</v>
      </c>
      <c r="M48" s="50">
        <v>209</v>
      </c>
      <c r="N48" s="52">
        <v>2.9539800995024876E-3</v>
      </c>
      <c r="O48" s="52">
        <v>4.1799999999999997E-2</v>
      </c>
      <c r="P48" s="64">
        <v>0.16666666666666666</v>
      </c>
    </row>
    <row r="49" spans="1:16" x14ac:dyDescent="0.25">
      <c r="A49" s="3" t="s">
        <v>45</v>
      </c>
      <c r="B49" s="5">
        <v>1776</v>
      </c>
      <c r="C49" s="124">
        <v>1775</v>
      </c>
      <c r="D49" s="126">
        <v>0.99943693693693691</v>
      </c>
      <c r="E49" s="126">
        <v>0.99943693693693691</v>
      </c>
      <c r="F49" s="127">
        <v>1</v>
      </c>
      <c r="G49" s="5">
        <v>1776</v>
      </c>
      <c r="H49" s="11">
        <v>869</v>
      </c>
      <c r="I49" s="13">
        <v>0.48930180180180183</v>
      </c>
      <c r="J49" s="13">
        <v>0.48930180180180183</v>
      </c>
      <c r="K49" s="117">
        <v>3.7037037037037035E-2</v>
      </c>
      <c r="L49" s="5">
        <v>1776</v>
      </c>
      <c r="M49" s="50">
        <v>878</v>
      </c>
      <c r="N49" s="52">
        <v>0.49436936936936937</v>
      </c>
      <c r="O49" s="52">
        <v>0.49436936936936937</v>
      </c>
      <c r="P49" s="64">
        <v>7.2992700729927005E-3</v>
      </c>
    </row>
    <row r="50" spans="1:16" x14ac:dyDescent="0.25">
      <c r="A50" s="3" t="s">
        <v>46</v>
      </c>
      <c r="B50" s="5">
        <v>9902</v>
      </c>
      <c r="C50" s="124">
        <v>3515</v>
      </c>
      <c r="D50" s="126">
        <v>0.35497879216319933</v>
      </c>
      <c r="E50" s="126">
        <v>0.70299999999999996</v>
      </c>
      <c r="F50" s="127">
        <v>0.2</v>
      </c>
      <c r="G50" s="5">
        <v>9902</v>
      </c>
      <c r="H50" s="11">
        <v>3451</v>
      </c>
      <c r="I50" s="13">
        <v>0.34851545142395474</v>
      </c>
      <c r="J50" s="13">
        <v>0.69020000000000004</v>
      </c>
      <c r="K50" s="117">
        <v>1</v>
      </c>
      <c r="L50" s="5">
        <v>9902</v>
      </c>
      <c r="M50" s="50">
        <v>3473</v>
      </c>
      <c r="N50" s="52">
        <v>0.35073722480307007</v>
      </c>
      <c r="O50" s="52">
        <v>0.6946</v>
      </c>
      <c r="P50" s="64">
        <v>3.4482758620689655E-2</v>
      </c>
    </row>
    <row r="51" spans="1:16" x14ac:dyDescent="0.25">
      <c r="A51" s="3" t="s">
        <v>47</v>
      </c>
      <c r="B51" s="5">
        <v>5365</v>
      </c>
      <c r="C51" s="124">
        <v>1625</v>
      </c>
      <c r="D51" s="126">
        <v>0.30288909599254427</v>
      </c>
      <c r="E51" s="126">
        <v>0.32500000000000001</v>
      </c>
      <c r="F51" s="127">
        <v>1</v>
      </c>
      <c r="G51" s="5">
        <v>5365</v>
      </c>
      <c r="H51" s="11">
        <v>47</v>
      </c>
      <c r="I51" s="13">
        <v>8.7604846225535875E-3</v>
      </c>
      <c r="J51" s="13">
        <v>9.4000000000000004E-3</v>
      </c>
      <c r="K51" s="117">
        <v>2.4096385542168677E-3</v>
      </c>
      <c r="L51" s="5">
        <v>5365</v>
      </c>
      <c r="M51" s="50">
        <v>48</v>
      </c>
      <c r="N51" s="52">
        <v>8.9468779123951531E-3</v>
      </c>
      <c r="O51" s="52">
        <v>9.5999999999999992E-3</v>
      </c>
      <c r="P51" s="64">
        <v>2.3923444976076554E-3</v>
      </c>
    </row>
    <row r="52" spans="1:16" x14ac:dyDescent="0.25">
      <c r="A52" s="3" t="s">
        <v>48</v>
      </c>
      <c r="B52" s="5">
        <v>7322</v>
      </c>
      <c r="C52" s="124">
        <v>201</v>
      </c>
      <c r="D52" s="126">
        <v>2.7451515979240646E-2</v>
      </c>
      <c r="E52" s="126">
        <v>4.02E-2</v>
      </c>
      <c r="F52" s="127">
        <v>0.14285714285714285</v>
      </c>
      <c r="G52" s="5">
        <v>7322</v>
      </c>
      <c r="H52" s="11">
        <v>0</v>
      </c>
      <c r="I52" s="13">
        <v>0</v>
      </c>
      <c r="J52" s="13">
        <v>0</v>
      </c>
      <c r="K52" s="117">
        <v>0</v>
      </c>
      <c r="L52" s="5">
        <v>7322</v>
      </c>
      <c r="M52" s="50">
        <v>59</v>
      </c>
      <c r="N52" s="52">
        <v>8.057907675498497E-3</v>
      </c>
      <c r="O52" s="52">
        <v>1.18E-2</v>
      </c>
      <c r="P52" s="64">
        <v>1.9880715705765406E-3</v>
      </c>
    </row>
    <row r="53" spans="1:16" x14ac:dyDescent="0.25">
      <c r="A53" s="3" t="s">
        <v>49</v>
      </c>
      <c r="B53" s="5">
        <v>760</v>
      </c>
      <c r="C53" s="124">
        <v>7</v>
      </c>
      <c r="D53" s="126">
        <v>9.2105263157894728E-3</v>
      </c>
      <c r="E53" s="126">
        <v>9.2105263157894728E-3</v>
      </c>
      <c r="F53" s="127">
        <v>9.7465886939571145E-4</v>
      </c>
      <c r="G53" s="5">
        <v>760</v>
      </c>
      <c r="H53" s="11">
        <v>78</v>
      </c>
      <c r="I53" s="13">
        <v>0.10263157894736842</v>
      </c>
      <c r="J53" s="13">
        <v>0.10263157894736842</v>
      </c>
      <c r="K53" s="117">
        <v>2.8571428571428571E-2</v>
      </c>
      <c r="L53" s="5">
        <v>760</v>
      </c>
      <c r="M53" s="50">
        <v>9</v>
      </c>
      <c r="N53" s="52">
        <v>1.1842105263157895E-2</v>
      </c>
      <c r="O53" s="52">
        <v>1.1842105263157895E-2</v>
      </c>
      <c r="P53" s="64">
        <v>2.6588673225206064E-4</v>
      </c>
    </row>
    <row r="54" spans="1:16" x14ac:dyDescent="0.25">
      <c r="A54" s="3" t="s">
        <v>50</v>
      </c>
      <c r="B54" s="5">
        <v>2379</v>
      </c>
      <c r="C54" s="124">
        <v>1395</v>
      </c>
      <c r="D54" s="126">
        <v>0.58638083228247162</v>
      </c>
      <c r="E54" s="126">
        <v>0.58638083228247162</v>
      </c>
      <c r="F54" s="127">
        <v>1</v>
      </c>
      <c r="G54" s="5">
        <v>2379</v>
      </c>
      <c r="H54" s="11">
        <v>1327</v>
      </c>
      <c r="I54" s="13">
        <v>0.55779739386296767</v>
      </c>
      <c r="J54" s="13">
        <v>0.55779739386296767</v>
      </c>
      <c r="K54" s="117">
        <v>0.5</v>
      </c>
      <c r="L54" s="5">
        <v>2379</v>
      </c>
      <c r="M54" s="50">
        <v>1337</v>
      </c>
      <c r="N54" s="52">
        <v>0.56200084068936529</v>
      </c>
      <c r="O54" s="52">
        <v>0.56200084068936529</v>
      </c>
      <c r="P54" s="64">
        <v>0.33333333333333331</v>
      </c>
    </row>
    <row r="55" spans="1:16" x14ac:dyDescent="0.25">
      <c r="A55" s="3" t="s">
        <v>51</v>
      </c>
      <c r="B55" s="5">
        <v>5</v>
      </c>
      <c r="C55" s="124">
        <v>5</v>
      </c>
      <c r="D55" s="126">
        <v>1</v>
      </c>
      <c r="E55" s="126">
        <v>1</v>
      </c>
      <c r="F55" s="127">
        <v>0.25</v>
      </c>
      <c r="G55" s="5">
        <v>5</v>
      </c>
      <c r="H55" s="11">
        <v>5</v>
      </c>
      <c r="I55" s="13">
        <v>1</v>
      </c>
      <c r="J55" s="13">
        <v>1</v>
      </c>
      <c r="K55" s="117">
        <v>6.25E-2</v>
      </c>
      <c r="L55" s="5">
        <v>5</v>
      </c>
      <c r="M55" s="50">
        <v>5</v>
      </c>
      <c r="N55" s="52">
        <v>1</v>
      </c>
      <c r="O55" s="52">
        <v>1</v>
      </c>
      <c r="P55" s="64">
        <v>0.5</v>
      </c>
    </row>
    <row r="56" spans="1:16" x14ac:dyDescent="0.25">
      <c r="A56" s="3" t="s">
        <v>52</v>
      </c>
      <c r="B56" s="5">
        <v>7</v>
      </c>
      <c r="C56" s="124">
        <v>7</v>
      </c>
      <c r="D56" s="126">
        <v>1</v>
      </c>
      <c r="E56" s="126">
        <v>1</v>
      </c>
      <c r="F56" s="127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1</v>
      </c>
    </row>
    <row r="57" spans="1:16" x14ac:dyDescent="0.25">
      <c r="A57" s="3" t="s">
        <v>53</v>
      </c>
      <c r="B57" s="5">
        <v>859</v>
      </c>
      <c r="C57" s="124">
        <v>641</v>
      </c>
      <c r="D57" s="126">
        <v>0.74621653084982542</v>
      </c>
      <c r="E57" s="126">
        <v>0.74621653084982542</v>
      </c>
      <c r="F57" s="127">
        <v>0.5</v>
      </c>
      <c r="G57" s="5">
        <v>859</v>
      </c>
      <c r="H57" s="11">
        <v>671</v>
      </c>
      <c r="I57" s="13">
        <v>0.78114086146682193</v>
      </c>
      <c r="J57" s="13">
        <v>0.78114086146682193</v>
      </c>
      <c r="K57" s="117">
        <v>1</v>
      </c>
      <c r="L57" s="5">
        <v>859</v>
      </c>
      <c r="M57" s="50">
        <v>755</v>
      </c>
      <c r="N57" s="52">
        <v>0.87892898719441215</v>
      </c>
      <c r="O57" s="52">
        <v>0.87892898719441215</v>
      </c>
      <c r="P57" s="64">
        <v>0.1</v>
      </c>
    </row>
    <row r="58" spans="1:16" x14ac:dyDescent="0.25">
      <c r="A58" s="3" t="s">
        <v>54</v>
      </c>
      <c r="B58" s="5">
        <v>4043</v>
      </c>
      <c r="C58" s="124">
        <v>2885</v>
      </c>
      <c r="D58" s="126">
        <v>0.71357902547613161</v>
      </c>
      <c r="E58" s="126">
        <v>0.71357902547613161</v>
      </c>
      <c r="F58" s="127">
        <v>0.25</v>
      </c>
      <c r="G58" s="5">
        <v>4043</v>
      </c>
      <c r="H58" s="11">
        <v>2879</v>
      </c>
      <c r="I58" s="13">
        <v>0.71209497897600793</v>
      </c>
      <c r="J58" s="13">
        <v>0.71209497897600793</v>
      </c>
      <c r="K58" s="117">
        <v>0.2</v>
      </c>
      <c r="L58" s="5">
        <v>4043</v>
      </c>
      <c r="M58" s="50">
        <v>2875</v>
      </c>
      <c r="N58" s="52">
        <v>0.71110561464259214</v>
      </c>
      <c r="O58" s="52">
        <v>0.71110561464259214</v>
      </c>
      <c r="P58" s="64">
        <v>1</v>
      </c>
    </row>
    <row r="59" spans="1:16" x14ac:dyDescent="0.25">
      <c r="A59" s="3" t="s">
        <v>55</v>
      </c>
      <c r="B59" s="5">
        <v>11</v>
      </c>
      <c r="C59" s="124">
        <v>10</v>
      </c>
      <c r="D59" s="126">
        <v>0.90909090909090906</v>
      </c>
      <c r="E59" s="126">
        <v>0.90909090909090906</v>
      </c>
      <c r="F59" s="127">
        <v>7.6923076923076927E-2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5.2631578947368418E-2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0.04</v>
      </c>
    </row>
    <row r="60" spans="1:16" x14ac:dyDescent="0.25">
      <c r="A60" s="3" t="s">
        <v>56</v>
      </c>
      <c r="B60" s="5">
        <v>670</v>
      </c>
      <c r="C60" s="124">
        <v>64</v>
      </c>
      <c r="D60" s="126">
        <v>9.5522388059701493E-2</v>
      </c>
      <c r="E60" s="126">
        <v>9.5522388059701493E-2</v>
      </c>
      <c r="F60" s="127">
        <v>4.5454545454545456E-2</v>
      </c>
      <c r="G60" s="5">
        <v>670</v>
      </c>
      <c r="H60" s="11">
        <v>87</v>
      </c>
      <c r="I60" s="13">
        <v>0.12985074626865672</v>
      </c>
      <c r="J60" s="13">
        <v>0.12985074626865672</v>
      </c>
      <c r="K60" s="117">
        <v>2.7027027027027029E-2</v>
      </c>
      <c r="L60" s="5">
        <v>670</v>
      </c>
      <c r="M60" s="50">
        <v>228</v>
      </c>
      <c r="N60" s="52">
        <v>0.34029850746268658</v>
      </c>
      <c r="O60" s="52">
        <v>0.34029850746268658</v>
      </c>
      <c r="P60" s="64">
        <v>1</v>
      </c>
    </row>
    <row r="61" spans="1:16" x14ac:dyDescent="0.25">
      <c r="A61" s="3" t="s">
        <v>57</v>
      </c>
      <c r="B61" s="5">
        <v>21</v>
      </c>
      <c r="C61" s="124">
        <v>13</v>
      </c>
      <c r="D61" s="126">
        <v>0.61904761904761907</v>
      </c>
      <c r="E61" s="126">
        <v>0.61904761904761907</v>
      </c>
      <c r="F61" s="127">
        <v>0.2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0.14285714285714285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124">
        <v>2</v>
      </c>
      <c r="D62" s="126">
        <v>1</v>
      </c>
      <c r="E62" s="126">
        <v>1</v>
      </c>
      <c r="F62" s="127">
        <v>0.1</v>
      </c>
      <c r="G62" s="5">
        <v>2</v>
      </c>
      <c r="H62" s="11">
        <v>2</v>
      </c>
      <c r="I62" s="13">
        <v>1</v>
      </c>
      <c r="J62" s="13">
        <v>1</v>
      </c>
      <c r="K62" s="117">
        <v>4.3478260869565216E-2</v>
      </c>
      <c r="L62" s="5">
        <v>2</v>
      </c>
      <c r="M62" s="50">
        <v>2</v>
      </c>
      <c r="N62" s="52">
        <v>1</v>
      </c>
      <c r="O62" s="52">
        <v>1</v>
      </c>
      <c r="P62" s="64">
        <v>2.4813895781637717E-3</v>
      </c>
    </row>
    <row r="63" spans="1:16" x14ac:dyDescent="0.25">
      <c r="A63" s="3" t="s">
        <v>59</v>
      </c>
      <c r="B63" s="5">
        <v>38</v>
      </c>
      <c r="C63" s="124">
        <v>5</v>
      </c>
      <c r="D63" s="126">
        <v>0.13157894736842105</v>
      </c>
      <c r="E63" s="126">
        <v>0.13157894736842105</v>
      </c>
      <c r="F63" s="127">
        <v>0.5</v>
      </c>
      <c r="G63" s="5">
        <v>38</v>
      </c>
      <c r="H63" s="11">
        <v>6</v>
      </c>
      <c r="I63" s="13">
        <v>0.15789473684210525</v>
      </c>
      <c r="J63" s="13">
        <v>0.15789473684210525</v>
      </c>
      <c r="K63" s="117">
        <v>0.5</v>
      </c>
      <c r="L63" s="5">
        <v>38</v>
      </c>
      <c r="M63" s="50">
        <v>33</v>
      </c>
      <c r="N63" s="52">
        <v>0.86842105263157898</v>
      </c>
      <c r="O63" s="52">
        <v>0.86842105263157898</v>
      </c>
      <c r="P63" s="64">
        <v>0.25</v>
      </c>
    </row>
    <row r="64" spans="1:16" x14ac:dyDescent="0.25">
      <c r="A64" s="3" t="s">
        <v>60</v>
      </c>
      <c r="B64" s="5">
        <v>34</v>
      </c>
      <c r="C64" s="124">
        <v>5</v>
      </c>
      <c r="D64" s="126">
        <v>0.14705882352941177</v>
      </c>
      <c r="E64" s="126">
        <v>0.14705882352941177</v>
      </c>
      <c r="F64" s="127">
        <v>0.5</v>
      </c>
      <c r="G64" s="5">
        <v>34</v>
      </c>
      <c r="H64" s="11">
        <v>5</v>
      </c>
      <c r="I64" s="13">
        <v>0.14705882352941177</v>
      </c>
      <c r="J64" s="13">
        <v>0.14705882352941177</v>
      </c>
      <c r="K64" s="117">
        <v>0.33333333333333331</v>
      </c>
      <c r="L64" s="5">
        <v>34</v>
      </c>
      <c r="M64" s="50">
        <v>29</v>
      </c>
      <c r="N64" s="52">
        <v>0.8529411764705882</v>
      </c>
      <c r="O64" s="52">
        <v>0.8529411764705882</v>
      </c>
      <c r="P64" s="64">
        <v>0.33333333333333331</v>
      </c>
    </row>
    <row r="65" spans="1:16" x14ac:dyDescent="0.25">
      <c r="A65" s="3" t="s">
        <v>61</v>
      </c>
      <c r="B65" s="5">
        <v>4</v>
      </c>
      <c r="C65" s="124">
        <v>1</v>
      </c>
      <c r="D65" s="126">
        <v>0.25</v>
      </c>
      <c r="E65" s="126">
        <v>0.25</v>
      </c>
      <c r="F65" s="127">
        <v>1.3477088948787063E-3</v>
      </c>
      <c r="G65" s="5">
        <v>4</v>
      </c>
      <c r="H65" s="11">
        <v>2</v>
      </c>
      <c r="I65" s="13">
        <v>0.5</v>
      </c>
      <c r="J65" s="13">
        <v>0.5</v>
      </c>
      <c r="K65" s="117">
        <v>1.9157088122605363E-3</v>
      </c>
      <c r="L65" s="5">
        <v>4</v>
      </c>
      <c r="M65" s="50">
        <v>4</v>
      </c>
      <c r="N65" s="52">
        <v>1</v>
      </c>
      <c r="O65" s="52">
        <v>1</v>
      </c>
      <c r="P65" s="64">
        <v>7.1428571428571425E-2</v>
      </c>
    </row>
    <row r="66" spans="1:16" x14ac:dyDescent="0.25">
      <c r="A66" s="3" t="s">
        <v>62</v>
      </c>
      <c r="B66" s="5">
        <v>5</v>
      </c>
      <c r="C66" s="124">
        <v>5</v>
      </c>
      <c r="D66" s="126">
        <v>1</v>
      </c>
      <c r="E66" s="126">
        <v>1</v>
      </c>
      <c r="F66" s="127">
        <v>0.16666666666666666</v>
      </c>
      <c r="G66" s="5">
        <v>5</v>
      </c>
      <c r="H66" s="11">
        <v>5</v>
      </c>
      <c r="I66" s="13">
        <v>1</v>
      </c>
      <c r="J66" s="13">
        <v>1</v>
      </c>
      <c r="K66" s="117">
        <v>0.33333333333333331</v>
      </c>
      <c r="L66" s="5">
        <v>5</v>
      </c>
      <c r="M66" s="50">
        <v>5</v>
      </c>
      <c r="N66" s="52">
        <v>1</v>
      </c>
      <c r="O66" s="52">
        <v>1</v>
      </c>
      <c r="P66" s="64">
        <v>0.1111111111111111</v>
      </c>
    </row>
    <row r="67" spans="1:16" x14ac:dyDescent="0.25">
      <c r="A67" s="3" t="s">
        <v>63</v>
      </c>
      <c r="B67" s="5">
        <v>1</v>
      </c>
      <c r="C67" s="124">
        <v>1</v>
      </c>
      <c r="D67" s="126">
        <v>1</v>
      </c>
      <c r="E67" s="126">
        <v>1</v>
      </c>
      <c r="F67" s="127">
        <v>0.25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0.33333333333333331</v>
      </c>
    </row>
    <row r="68" spans="1:16" x14ac:dyDescent="0.25">
      <c r="A68" s="3" t="s">
        <v>64</v>
      </c>
      <c r="B68" s="5">
        <v>89</v>
      </c>
      <c r="C68" s="124">
        <v>51</v>
      </c>
      <c r="D68" s="126">
        <v>0.5730337078651685</v>
      </c>
      <c r="E68" s="126">
        <v>0.5730337078651685</v>
      </c>
      <c r="F68" s="127">
        <v>6.25E-2</v>
      </c>
      <c r="G68" s="5">
        <v>89</v>
      </c>
      <c r="H68" s="11">
        <v>52</v>
      </c>
      <c r="I68" s="13">
        <v>0.5842696629213483</v>
      </c>
      <c r="J68" s="13">
        <v>0.5842696629213483</v>
      </c>
      <c r="K68" s="117">
        <v>7.6923076923076927E-2</v>
      </c>
      <c r="L68" s="5">
        <v>89</v>
      </c>
      <c r="M68" s="50">
        <v>69</v>
      </c>
      <c r="N68" s="52">
        <v>0.7752808988764045</v>
      </c>
      <c r="O68" s="52">
        <v>0.7752808988764045</v>
      </c>
      <c r="P68" s="64">
        <v>0.33333333333333331</v>
      </c>
    </row>
    <row r="69" spans="1:16" x14ac:dyDescent="0.25">
      <c r="A69" s="3" t="s">
        <v>65</v>
      </c>
      <c r="B69" s="5">
        <v>290</v>
      </c>
      <c r="C69" s="124">
        <v>80</v>
      </c>
      <c r="D69" s="126">
        <v>0.27586206896551724</v>
      </c>
      <c r="E69" s="126">
        <v>0.27586206896551724</v>
      </c>
      <c r="F69" s="127">
        <v>0.14285714285714285</v>
      </c>
      <c r="G69" s="5">
        <v>290</v>
      </c>
      <c r="H69" s="11">
        <v>85</v>
      </c>
      <c r="I69" s="13">
        <v>0.29310344827586204</v>
      </c>
      <c r="J69" s="13">
        <v>0.29310344827586204</v>
      </c>
      <c r="K69" s="117">
        <v>0.1</v>
      </c>
      <c r="L69" s="5">
        <v>290</v>
      </c>
      <c r="M69" s="50">
        <v>148</v>
      </c>
      <c r="N69" s="52">
        <v>0.51034482758620692</v>
      </c>
      <c r="O69" s="52">
        <v>0.51034482758620692</v>
      </c>
      <c r="P69" s="64">
        <v>8.3333333333333329E-2</v>
      </c>
    </row>
    <row r="70" spans="1:16" x14ac:dyDescent="0.25">
      <c r="A70" s="3" t="s">
        <v>66</v>
      </c>
      <c r="B70" s="5">
        <v>3</v>
      </c>
      <c r="C70" s="124">
        <v>3</v>
      </c>
      <c r="D70" s="126">
        <v>1</v>
      </c>
      <c r="E70" s="126">
        <v>1</v>
      </c>
      <c r="F70" s="127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7.6923076923076927E-2</v>
      </c>
      <c r="L70" s="5">
        <v>3</v>
      </c>
      <c r="M70" s="50">
        <v>3</v>
      </c>
      <c r="N70" s="52">
        <v>1</v>
      </c>
      <c r="O70" s="52">
        <v>1</v>
      </c>
      <c r="P70" s="64">
        <v>0.1</v>
      </c>
    </row>
    <row r="71" spans="1:16" x14ac:dyDescent="0.25">
      <c r="A71" s="3" t="s">
        <v>67</v>
      </c>
      <c r="B71" s="5">
        <v>2955</v>
      </c>
      <c r="C71" s="124">
        <v>457</v>
      </c>
      <c r="D71" s="126">
        <v>0.15465313028764804</v>
      </c>
      <c r="E71" s="126">
        <v>0.15465313028764804</v>
      </c>
      <c r="F71" s="127">
        <v>1</v>
      </c>
      <c r="G71" s="5">
        <v>2955</v>
      </c>
      <c r="H71" s="11">
        <v>453</v>
      </c>
      <c r="I71" s="13">
        <v>0.1532994923857868</v>
      </c>
      <c r="J71" s="13">
        <v>0.1532994923857868</v>
      </c>
      <c r="K71" s="117">
        <v>0.5</v>
      </c>
      <c r="L71" s="5">
        <v>2955</v>
      </c>
      <c r="M71" s="50">
        <v>1880</v>
      </c>
      <c r="N71" s="52">
        <v>0.63620981387478848</v>
      </c>
      <c r="O71" s="52">
        <v>0.63620981387478848</v>
      </c>
      <c r="P71" s="64">
        <v>0.25</v>
      </c>
    </row>
    <row r="72" spans="1:16" x14ac:dyDescent="0.25">
      <c r="A72" s="3" t="s">
        <v>68</v>
      </c>
      <c r="B72" s="5">
        <v>554</v>
      </c>
      <c r="C72" s="124">
        <v>499</v>
      </c>
      <c r="D72" s="126">
        <v>0.90072202166064985</v>
      </c>
      <c r="E72" s="126">
        <v>0.90072202166064985</v>
      </c>
      <c r="F72" s="127">
        <v>0.5</v>
      </c>
      <c r="G72" s="5">
        <v>554</v>
      </c>
      <c r="H72" s="11">
        <v>500</v>
      </c>
      <c r="I72" s="13">
        <v>0.90252707581227432</v>
      </c>
      <c r="J72" s="13">
        <v>0.90252707581227432</v>
      </c>
      <c r="K72" s="117">
        <v>7.1428571428571425E-2</v>
      </c>
      <c r="L72" s="5">
        <v>554</v>
      </c>
      <c r="M72" s="50">
        <v>538</v>
      </c>
      <c r="N72" s="52">
        <v>0.97111913357400725</v>
      </c>
      <c r="O72" s="52">
        <v>0.97111913357400725</v>
      </c>
      <c r="P72" s="64">
        <v>0.125</v>
      </c>
    </row>
    <row r="73" spans="1:16" x14ac:dyDescent="0.25">
      <c r="A73" s="3" t="s">
        <v>69</v>
      </c>
      <c r="B73" s="5">
        <v>5</v>
      </c>
      <c r="C73" s="124">
        <v>2</v>
      </c>
      <c r="D73" s="126">
        <v>0.4</v>
      </c>
      <c r="E73" s="126">
        <v>0.4</v>
      </c>
      <c r="F73" s="127">
        <v>0.125</v>
      </c>
      <c r="G73" s="5">
        <v>5</v>
      </c>
      <c r="H73" s="11">
        <v>2</v>
      </c>
      <c r="I73" s="13">
        <v>0.4</v>
      </c>
      <c r="J73" s="13">
        <v>0.4</v>
      </c>
      <c r="K73" s="117">
        <v>0.5</v>
      </c>
      <c r="L73" s="5">
        <v>5</v>
      </c>
      <c r="M73" s="50">
        <v>2</v>
      </c>
      <c r="N73" s="52">
        <v>0.4</v>
      </c>
      <c r="O73" s="52">
        <v>0.4</v>
      </c>
      <c r="P73" s="64">
        <v>0.25</v>
      </c>
    </row>
    <row r="74" spans="1:16" x14ac:dyDescent="0.25">
      <c r="A74" s="3" t="s">
        <v>70</v>
      </c>
      <c r="B74" s="5">
        <v>1003</v>
      </c>
      <c r="C74" s="124">
        <v>3</v>
      </c>
      <c r="D74" s="126">
        <v>2.9910269192422734E-3</v>
      </c>
      <c r="E74" s="126">
        <v>2.9910269192422734E-3</v>
      </c>
      <c r="F74" s="127">
        <v>2.1008403361344537E-3</v>
      </c>
      <c r="G74" s="5">
        <v>1003</v>
      </c>
      <c r="H74" s="11">
        <v>3</v>
      </c>
      <c r="I74" s="13">
        <v>2.9910269192422734E-3</v>
      </c>
      <c r="J74" s="13">
        <v>2.9910269192422734E-3</v>
      </c>
      <c r="K74" s="117">
        <v>1.834862385321101E-3</v>
      </c>
      <c r="L74" s="5">
        <v>1003</v>
      </c>
      <c r="M74" s="50">
        <v>86</v>
      </c>
      <c r="N74" s="52">
        <v>8.5742771684945165E-2</v>
      </c>
      <c r="O74" s="52">
        <v>8.5742771684945165E-2</v>
      </c>
      <c r="P74" s="64">
        <v>0.2</v>
      </c>
    </row>
    <row r="75" spans="1:16" x14ac:dyDescent="0.25">
      <c r="A75" s="3" t="s">
        <v>71</v>
      </c>
      <c r="B75" s="5">
        <v>95</v>
      </c>
      <c r="C75" s="124">
        <v>0</v>
      </c>
      <c r="D75" s="126">
        <v>0</v>
      </c>
      <c r="E75" s="126">
        <v>0</v>
      </c>
      <c r="F75" s="127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13</v>
      </c>
      <c r="N75" s="52">
        <v>0.1368421052631579</v>
      </c>
      <c r="O75" s="52">
        <v>0.1368421052631579</v>
      </c>
      <c r="P75" s="64">
        <v>8.3333333333333329E-2</v>
      </c>
    </row>
    <row r="76" spans="1:16" x14ac:dyDescent="0.25">
      <c r="A76" s="3" t="s">
        <v>72</v>
      </c>
      <c r="B76" s="5">
        <v>5</v>
      </c>
      <c r="C76" s="124">
        <v>5</v>
      </c>
      <c r="D76" s="126">
        <v>1</v>
      </c>
      <c r="E76" s="126">
        <v>1</v>
      </c>
      <c r="F76" s="127">
        <v>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  <c r="L76" s="5">
        <v>5</v>
      </c>
      <c r="M76" s="50">
        <v>5</v>
      </c>
      <c r="N76" s="52">
        <v>1</v>
      </c>
      <c r="O76" s="52">
        <v>1</v>
      </c>
      <c r="P76" s="64">
        <v>0.33333333333333331</v>
      </c>
    </row>
    <row r="77" spans="1:16" x14ac:dyDescent="0.25">
      <c r="A77" s="3" t="s">
        <v>73</v>
      </c>
      <c r="B77" s="5">
        <v>4079</v>
      </c>
      <c r="C77" s="124">
        <v>11</v>
      </c>
      <c r="D77" s="126">
        <v>2.6967393969110076E-3</v>
      </c>
      <c r="E77" s="126">
        <v>2.6967393969110076E-3</v>
      </c>
      <c r="F77" s="127">
        <v>1.8867924528301886E-2</v>
      </c>
      <c r="G77" s="5">
        <v>4079</v>
      </c>
      <c r="H77" s="11">
        <v>13</v>
      </c>
      <c r="I77" s="13">
        <v>3.187055650894827E-3</v>
      </c>
      <c r="J77" s="13">
        <v>3.187055650894827E-3</v>
      </c>
      <c r="K77" s="117">
        <v>3.125E-2</v>
      </c>
      <c r="L77" s="5">
        <v>4079</v>
      </c>
      <c r="M77" s="50">
        <v>24</v>
      </c>
      <c r="N77" s="52">
        <v>5.8837950478058346E-3</v>
      </c>
      <c r="O77" s="52">
        <v>5.8837950478058346E-3</v>
      </c>
      <c r="P77" s="64">
        <v>7.6923076923076927E-3</v>
      </c>
    </row>
    <row r="78" spans="1:16" x14ac:dyDescent="0.25">
      <c r="A78" s="3" t="s">
        <v>74</v>
      </c>
      <c r="B78" s="5">
        <v>50</v>
      </c>
      <c r="C78" s="124">
        <v>34</v>
      </c>
      <c r="D78" s="126">
        <v>0.68</v>
      </c>
      <c r="E78" s="126">
        <v>0.68</v>
      </c>
      <c r="F78" s="127">
        <v>1.2048192771084338E-2</v>
      </c>
      <c r="G78" s="5">
        <v>50</v>
      </c>
      <c r="H78" s="11">
        <v>34</v>
      </c>
      <c r="I78" s="13">
        <v>0.68</v>
      </c>
      <c r="J78" s="13">
        <v>0.68</v>
      </c>
      <c r="K78" s="117">
        <v>0.1111111111111111</v>
      </c>
      <c r="L78" s="5">
        <v>50</v>
      </c>
      <c r="M78" s="50">
        <v>34</v>
      </c>
      <c r="N78" s="52">
        <v>0.68</v>
      </c>
      <c r="O78" s="52">
        <v>0.68</v>
      </c>
      <c r="P78" s="64">
        <v>6.6666666666666666E-2</v>
      </c>
    </row>
    <row r="79" spans="1:16" x14ac:dyDescent="0.25">
      <c r="A79" s="3" t="s">
        <v>75</v>
      </c>
      <c r="B79" s="5">
        <v>2505</v>
      </c>
      <c r="C79" s="124">
        <v>6</v>
      </c>
      <c r="D79" s="126">
        <v>2.3952095808383233E-3</v>
      </c>
      <c r="E79" s="126">
        <v>2.3952095808383233E-3</v>
      </c>
      <c r="F79" s="127">
        <v>1.6393442622950821E-2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6</v>
      </c>
      <c r="N79" s="52">
        <v>2.3952095808383233E-3</v>
      </c>
      <c r="O79" s="52">
        <v>2.3952095808383233E-3</v>
      </c>
      <c r="P79" s="64">
        <v>9.6153846153846159E-3</v>
      </c>
    </row>
    <row r="80" spans="1:16" x14ac:dyDescent="0.25">
      <c r="A80" s="3" t="s">
        <v>76</v>
      </c>
      <c r="B80" s="5">
        <v>3</v>
      </c>
      <c r="C80" s="124">
        <v>2</v>
      </c>
      <c r="D80" s="126">
        <v>0.66666666666666663</v>
      </c>
      <c r="E80" s="126">
        <v>0.66666666666666663</v>
      </c>
      <c r="F80" s="127">
        <v>1.838235294117647E-3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1.2048192771084338E-2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64">
        <v>1.0416666666666666E-2</v>
      </c>
    </row>
    <row r="81" spans="1:16" x14ac:dyDescent="0.25">
      <c r="A81" s="3" t="s">
        <v>77</v>
      </c>
      <c r="B81" s="5">
        <v>13</v>
      </c>
      <c r="C81" s="124">
        <v>0</v>
      </c>
      <c r="D81" s="126">
        <v>0</v>
      </c>
      <c r="E81" s="126">
        <v>0</v>
      </c>
      <c r="F81" s="127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2.2857142857142857E-4</v>
      </c>
    </row>
    <row r="82" spans="1:16" x14ac:dyDescent="0.25">
      <c r="A82" s="3" t="s">
        <v>78</v>
      </c>
      <c r="B82" s="5">
        <v>1763</v>
      </c>
      <c r="C82" s="124">
        <v>20</v>
      </c>
      <c r="D82" s="126">
        <v>1.1344299489506523E-2</v>
      </c>
      <c r="E82" s="126">
        <v>1.1344299489506523E-2</v>
      </c>
      <c r="F82" s="127">
        <v>1.1363636363636364E-2</v>
      </c>
      <c r="G82" s="5">
        <v>1763</v>
      </c>
      <c r="H82" s="11">
        <v>122</v>
      </c>
      <c r="I82" s="13">
        <v>6.9200226885989785E-2</v>
      </c>
      <c r="J82" s="13">
        <v>6.9200226885989785E-2</v>
      </c>
      <c r="K82" s="117">
        <v>2.5125628140703518E-3</v>
      </c>
      <c r="L82" s="5">
        <v>1763</v>
      </c>
      <c r="M82" s="50">
        <v>211</v>
      </c>
      <c r="N82" s="52">
        <v>0.11968235961429381</v>
      </c>
      <c r="O82" s="52">
        <v>0.11968235961429381</v>
      </c>
      <c r="P82" s="64">
        <v>8.3333333333333329E-2</v>
      </c>
    </row>
    <row r="83" spans="1:16" x14ac:dyDescent="0.25">
      <c r="A83" s="3" t="s">
        <v>79</v>
      </c>
      <c r="B83" s="5">
        <v>2917</v>
      </c>
      <c r="C83" s="124">
        <v>96</v>
      </c>
      <c r="D83" s="128">
        <v>3.29105245114844E-2</v>
      </c>
      <c r="E83" s="126">
        <v>3.29105245114844E-2</v>
      </c>
      <c r="F83" s="127">
        <v>6.6225165562913907E-3</v>
      </c>
      <c r="G83" s="5">
        <v>2917</v>
      </c>
      <c r="H83" s="11">
        <v>75</v>
      </c>
      <c r="I83" s="15">
        <v>2.5711347274597188E-2</v>
      </c>
      <c r="J83" s="13">
        <v>2.5711347274597188E-2</v>
      </c>
      <c r="K83" s="117">
        <v>3.0303030303030304E-2</v>
      </c>
      <c r="L83" s="5">
        <v>2917</v>
      </c>
      <c r="M83" s="50">
        <v>312</v>
      </c>
      <c r="N83" s="54">
        <v>0.10695920466232431</v>
      </c>
      <c r="O83" s="52">
        <v>0.10695920466232431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21933</v>
      </c>
      <c r="D84" s="69">
        <f t="shared" ref="D84:F84" si="0">AVERAGE(D14:D83)</f>
        <v>0.43962918757624037</v>
      </c>
      <c r="E84" s="69">
        <f t="shared" si="0"/>
        <v>0.46365583873452254</v>
      </c>
      <c r="F84" s="122">
        <f t="shared" si="0"/>
        <v>0.3173935812924561</v>
      </c>
      <c r="G84" s="37">
        <f>SUM(G14:G83)</f>
        <v>425476</v>
      </c>
      <c r="H84" s="118">
        <f>SUM(H14:H83)</f>
        <v>19828</v>
      </c>
      <c r="I84" s="119">
        <f t="shared" ref="I84:K84" si="1">AVERAGE(I14:I83)</f>
        <v>0.44634672763662858</v>
      </c>
      <c r="J84" s="119">
        <f t="shared" si="1"/>
        <v>0.46979399976760317</v>
      </c>
      <c r="K84" s="62">
        <f t="shared" si="1"/>
        <v>0.27614181814614425</v>
      </c>
      <c r="L84" s="37">
        <f>SUM(L14:L83)</f>
        <v>425476</v>
      </c>
      <c r="M84" s="67">
        <f>SUM(M14:M83)</f>
        <v>24196</v>
      </c>
      <c r="N84" s="70">
        <f t="shared" ref="N84:P84" si="2">AVERAGE(N14:N83)</f>
        <v>0.5305946566519264</v>
      </c>
      <c r="O84" s="70">
        <f t="shared" si="2"/>
        <v>0.55628960708991249</v>
      </c>
      <c r="P84" s="57">
        <f t="shared" si="2"/>
        <v>0.2978882378444721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0.43962918757624037</v>
      </c>
      <c r="C88" s="42"/>
      <c r="D88" s="42"/>
    </row>
    <row r="89" spans="1:16" x14ac:dyDescent="0.25">
      <c r="A89" s="28" t="s">
        <v>91</v>
      </c>
      <c r="B89" s="71">
        <f>E84</f>
        <v>0.46365583873452254</v>
      </c>
    </row>
    <row r="90" spans="1:16" x14ac:dyDescent="0.25">
      <c r="A90" s="28" t="s">
        <v>92</v>
      </c>
      <c r="B90" s="120">
        <f>F84</f>
        <v>0.3173935812924561</v>
      </c>
    </row>
    <row r="92" spans="1:16" ht="20.25" thickBot="1" x14ac:dyDescent="0.35">
      <c r="A92" s="45" t="str">
        <f>H1</f>
        <v>Not extracting query keywords</v>
      </c>
      <c r="B92" s="45"/>
    </row>
    <row r="93" spans="1:16" ht="15.75" thickTop="1" x14ac:dyDescent="0.25">
      <c r="A93" s="35" t="s">
        <v>83</v>
      </c>
      <c r="B93" s="74">
        <f>I84</f>
        <v>0.44634672763662858</v>
      </c>
    </row>
    <row r="94" spans="1:16" x14ac:dyDescent="0.25">
      <c r="A94" s="35" t="s">
        <v>91</v>
      </c>
      <c r="B94" s="74">
        <f>J84</f>
        <v>0.46979399976760317</v>
      </c>
    </row>
    <row r="95" spans="1:16" x14ac:dyDescent="0.25">
      <c r="A95" s="35" t="s">
        <v>92</v>
      </c>
      <c r="B95" s="68">
        <f>K84</f>
        <v>0.27614181814614425</v>
      </c>
    </row>
    <row r="97" spans="1:2" ht="20.25" thickBot="1" x14ac:dyDescent="0.35">
      <c r="A97" s="58" t="str">
        <f>M1</f>
        <v>Multiply query vector</v>
      </c>
      <c r="B97" s="58"/>
    </row>
    <row r="98" spans="1:2" ht="15.75" thickTop="1" x14ac:dyDescent="0.25">
      <c r="A98" s="59" t="s">
        <v>83</v>
      </c>
      <c r="B98" s="76">
        <f>N84</f>
        <v>0.5305946566519264</v>
      </c>
    </row>
    <row r="99" spans="1:2" x14ac:dyDescent="0.25">
      <c r="A99" s="59" t="s">
        <v>91</v>
      </c>
      <c r="B99" s="76">
        <f>O84</f>
        <v>0.55628960708991249</v>
      </c>
    </row>
    <row r="100" spans="1:2" x14ac:dyDescent="0.25">
      <c r="A100" s="59" t="s">
        <v>92</v>
      </c>
      <c r="B100" s="123">
        <f>P84</f>
        <v>0.2978882378444721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Multiply query vector</v>
      </c>
    </row>
    <row r="103" spans="1:2" x14ac:dyDescent="0.25">
      <c r="A103" t="s">
        <v>95</v>
      </c>
      <c r="B103" t="str">
        <f>IF(AND(B89 &gt; B94,B89 &gt; B99), A87, IF(B94 &gt; B99, A92, A97))</f>
        <v>Multiply query vector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C1:F1"/>
    <mergeCell ref="H1:K1"/>
    <mergeCell ref="C3:D3"/>
    <mergeCell ref="E3:F3"/>
    <mergeCell ref="H3:I3"/>
    <mergeCell ref="J3:K3"/>
    <mergeCell ref="C4:D4"/>
    <mergeCell ref="E4:F4"/>
    <mergeCell ref="H4:I4"/>
    <mergeCell ref="J4:K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8:D8"/>
    <mergeCell ref="E8:F8"/>
    <mergeCell ref="H8:I8"/>
    <mergeCell ref="J8:K8"/>
    <mergeCell ref="C9:D9"/>
    <mergeCell ref="E9:F9"/>
    <mergeCell ref="H9:I9"/>
    <mergeCell ref="M1:P1"/>
    <mergeCell ref="M3:N3"/>
    <mergeCell ref="O3:P3"/>
    <mergeCell ref="M4:N4"/>
    <mergeCell ref="O4:P4"/>
    <mergeCell ref="C10:D10"/>
    <mergeCell ref="H10:I10"/>
    <mergeCell ref="C12:F12"/>
    <mergeCell ref="H12:K12"/>
    <mergeCell ref="J10:K10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M10:N10"/>
    <mergeCell ref="M12:P12"/>
    <mergeCell ref="O10:P1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F1DD-7384-452D-9B51-82414186F323}">
  <sheetPr>
    <tabColor theme="9" tint="0.79998168889431442"/>
  </sheetPr>
  <dimension ref="A1:K104"/>
  <sheetViews>
    <sheetView topLeftCell="A64" zoomScaleNormal="100" workbookViewId="0">
      <selection activeCell="K84" sqref="K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124</v>
      </c>
      <c r="B1" s="30"/>
      <c r="C1" s="141" t="s">
        <v>125</v>
      </c>
      <c r="D1" s="142"/>
      <c r="E1" s="142"/>
      <c r="F1" s="142"/>
      <c r="G1" s="30"/>
      <c r="H1" s="179" t="s">
        <v>135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119</v>
      </c>
      <c r="F8" s="147"/>
      <c r="G8" s="31"/>
      <c r="H8" s="176" t="s">
        <v>6</v>
      </c>
      <c r="I8" s="150"/>
      <c r="J8" s="150" t="s">
        <v>126</v>
      </c>
      <c r="K8" s="178"/>
    </row>
    <row r="9" spans="1:11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6" t="s">
        <v>7</v>
      </c>
      <c r="I9" s="150"/>
      <c r="J9" s="115">
        <v>3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129">
        <v>9</v>
      </c>
      <c r="D14" s="130">
        <v>1</v>
      </c>
      <c r="E14" s="131">
        <v>1</v>
      </c>
      <c r="F14" s="132">
        <v>5.235602094240838E-3</v>
      </c>
      <c r="G14" s="5">
        <v>9</v>
      </c>
      <c r="H14" s="11">
        <v>9</v>
      </c>
      <c r="I14" s="12">
        <v>1</v>
      </c>
      <c r="J14" s="13">
        <v>1</v>
      </c>
      <c r="K14" s="117">
        <v>1.1235955056179775E-2</v>
      </c>
    </row>
    <row r="15" spans="1:11" x14ac:dyDescent="0.25">
      <c r="A15" s="3" t="s">
        <v>11</v>
      </c>
      <c r="B15" s="5">
        <v>1160</v>
      </c>
      <c r="C15" s="129">
        <v>491</v>
      </c>
      <c r="D15" s="131">
        <v>0.4232758620689655</v>
      </c>
      <c r="E15" s="131">
        <v>0.4232758620689655</v>
      </c>
      <c r="F15" s="132">
        <v>0.16666666666666666</v>
      </c>
      <c r="G15" s="5">
        <v>1160</v>
      </c>
      <c r="H15" s="11">
        <v>444</v>
      </c>
      <c r="I15" s="13">
        <v>0.38275862068965516</v>
      </c>
      <c r="J15" s="13">
        <v>0.38275862068965516</v>
      </c>
      <c r="K15" s="117">
        <v>9.0090090090090089E-3</v>
      </c>
    </row>
    <row r="16" spans="1:11" x14ac:dyDescent="0.25">
      <c r="A16" s="3" t="s">
        <v>12</v>
      </c>
      <c r="B16" s="5">
        <v>1554</v>
      </c>
      <c r="C16" s="129">
        <v>518</v>
      </c>
      <c r="D16" s="131">
        <v>0.33333333333333331</v>
      </c>
      <c r="E16" s="131">
        <v>0.33333333333333331</v>
      </c>
      <c r="F16" s="132">
        <v>0.25</v>
      </c>
      <c r="G16" s="5">
        <v>1554</v>
      </c>
      <c r="H16" s="11">
        <v>459</v>
      </c>
      <c r="I16" s="13">
        <v>0.29536679536679539</v>
      </c>
      <c r="J16" s="13">
        <v>0.29536679536679539</v>
      </c>
      <c r="K16" s="117">
        <v>9.0909090909090912E-2</v>
      </c>
    </row>
    <row r="17" spans="1:11" x14ac:dyDescent="0.25">
      <c r="A17" s="3" t="s">
        <v>13</v>
      </c>
      <c r="B17" s="5">
        <v>28</v>
      </c>
      <c r="C17" s="129">
        <v>27</v>
      </c>
      <c r="D17" s="131">
        <v>0.9642857142857143</v>
      </c>
      <c r="E17" s="131">
        <v>0.9642857142857143</v>
      </c>
      <c r="F17" s="132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</v>
      </c>
    </row>
    <row r="18" spans="1:11" x14ac:dyDescent="0.25">
      <c r="A18" s="3" t="s">
        <v>14</v>
      </c>
      <c r="B18" s="5">
        <v>553</v>
      </c>
      <c r="C18" s="129">
        <v>114</v>
      </c>
      <c r="D18" s="131">
        <v>0.20614828209764918</v>
      </c>
      <c r="E18" s="131">
        <v>0.20614828209764918</v>
      </c>
      <c r="F18" s="132">
        <v>3.205128205128205E-3</v>
      </c>
      <c r="G18" s="5">
        <v>553</v>
      </c>
      <c r="H18" s="11">
        <v>120</v>
      </c>
      <c r="I18" s="13">
        <v>0.21699819168173598</v>
      </c>
      <c r="J18" s="13">
        <v>0.21699819168173598</v>
      </c>
      <c r="K18" s="117">
        <v>7.6335877862595417E-3</v>
      </c>
    </row>
    <row r="19" spans="1:11" x14ac:dyDescent="0.25">
      <c r="A19" s="3" t="s">
        <v>15</v>
      </c>
      <c r="B19" s="5">
        <v>431</v>
      </c>
      <c r="C19" s="129">
        <v>47</v>
      </c>
      <c r="D19" s="131">
        <v>0.10904872389791183</v>
      </c>
      <c r="E19" s="131">
        <v>0.10904872389791183</v>
      </c>
      <c r="F19" s="132">
        <v>1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</row>
    <row r="20" spans="1:11" x14ac:dyDescent="0.25">
      <c r="A20" s="3" t="s">
        <v>16</v>
      </c>
      <c r="B20" s="5">
        <v>97768</v>
      </c>
      <c r="C20" s="129">
        <v>256</v>
      </c>
      <c r="D20" s="131">
        <v>2.6184436625480731E-3</v>
      </c>
      <c r="E20" s="131">
        <v>5.1200000000000002E-2</v>
      </c>
      <c r="F20" s="132">
        <v>0.125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0.1111111111111111</v>
      </c>
    </row>
    <row r="21" spans="1:11" x14ac:dyDescent="0.25">
      <c r="A21" s="3" t="s">
        <v>17</v>
      </c>
      <c r="B21" s="5">
        <v>28</v>
      </c>
      <c r="C21" s="129">
        <v>19</v>
      </c>
      <c r="D21" s="131">
        <v>0.6785714285714286</v>
      </c>
      <c r="E21" s="131">
        <v>0.6785714285714286</v>
      </c>
      <c r="F21" s="132">
        <v>1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</row>
    <row r="22" spans="1:11" x14ac:dyDescent="0.25">
      <c r="A22" s="3" t="s">
        <v>18</v>
      </c>
      <c r="B22" s="5">
        <v>1554</v>
      </c>
      <c r="C22" s="129">
        <v>596</v>
      </c>
      <c r="D22" s="131">
        <v>0.38352638352638352</v>
      </c>
      <c r="E22" s="131">
        <v>0.38352638352638352</v>
      </c>
      <c r="F22" s="132">
        <v>0.2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1</v>
      </c>
    </row>
    <row r="23" spans="1:11" x14ac:dyDescent="0.25">
      <c r="A23" s="3" t="s">
        <v>19</v>
      </c>
      <c r="B23" s="5">
        <v>123</v>
      </c>
      <c r="C23" s="129">
        <v>112</v>
      </c>
      <c r="D23" s="131">
        <v>0.91056910569105687</v>
      </c>
      <c r="E23" s="131">
        <v>0.91056910569105687</v>
      </c>
      <c r="F23" s="132">
        <v>1</v>
      </c>
      <c r="G23" s="5">
        <v>123</v>
      </c>
      <c r="H23" s="11">
        <v>112</v>
      </c>
      <c r="I23" s="13">
        <v>0.91056910569105687</v>
      </c>
      <c r="J23" s="13">
        <v>0.91056910569105687</v>
      </c>
      <c r="K23" s="117">
        <v>0.5</v>
      </c>
    </row>
    <row r="24" spans="1:11" x14ac:dyDescent="0.25">
      <c r="A24" s="3" t="s">
        <v>20</v>
      </c>
      <c r="B24" s="5">
        <v>40485</v>
      </c>
      <c r="C24" s="129">
        <v>2876</v>
      </c>
      <c r="D24" s="131">
        <v>7.1038656292453997E-2</v>
      </c>
      <c r="E24" s="131">
        <v>0.57520000000000004</v>
      </c>
      <c r="F24" s="132">
        <v>1</v>
      </c>
      <c r="G24" s="5">
        <v>40485</v>
      </c>
      <c r="H24" s="11">
        <v>2816</v>
      </c>
      <c r="I24" s="13">
        <v>6.9556625910831171E-2</v>
      </c>
      <c r="J24" s="13">
        <v>0.56320000000000003</v>
      </c>
      <c r="K24" s="117">
        <v>1</v>
      </c>
    </row>
    <row r="25" spans="1:11" x14ac:dyDescent="0.25">
      <c r="A25" s="3" t="s">
        <v>21</v>
      </c>
      <c r="B25" s="5">
        <v>388</v>
      </c>
      <c r="C25" s="129">
        <v>240</v>
      </c>
      <c r="D25" s="131">
        <v>0.61855670103092786</v>
      </c>
      <c r="E25" s="131">
        <v>0.61855670103092786</v>
      </c>
      <c r="F25" s="132">
        <v>0.5</v>
      </c>
      <c r="G25" s="5">
        <v>388</v>
      </c>
      <c r="H25" s="11">
        <v>217</v>
      </c>
      <c r="I25" s="13">
        <v>0.55927835051546393</v>
      </c>
      <c r="J25" s="13">
        <v>0.55927835051546393</v>
      </c>
      <c r="K25" s="117">
        <v>5.5555555555555552E-2</v>
      </c>
    </row>
    <row r="26" spans="1:11" x14ac:dyDescent="0.25">
      <c r="A26" s="3" t="s">
        <v>22</v>
      </c>
      <c r="B26" s="5">
        <v>577</v>
      </c>
      <c r="C26" s="129">
        <v>10</v>
      </c>
      <c r="D26" s="131">
        <v>1.7331022530329289E-2</v>
      </c>
      <c r="E26" s="131">
        <v>1.7331022530329289E-2</v>
      </c>
      <c r="F26" s="132">
        <v>2.4491795248591722E-4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129">
        <v>0</v>
      </c>
      <c r="D27" s="131">
        <v>0</v>
      </c>
      <c r="E27" s="131">
        <v>0</v>
      </c>
      <c r="F27" s="132">
        <v>0</v>
      </c>
      <c r="G27" s="5">
        <v>142</v>
      </c>
      <c r="H27" s="11">
        <v>124</v>
      </c>
      <c r="I27" s="13">
        <v>0.87323943661971826</v>
      </c>
      <c r="J27" s="13">
        <v>0.87323943661971826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129">
        <v>4434</v>
      </c>
      <c r="D28" s="131">
        <v>2.8000378895519561E-2</v>
      </c>
      <c r="E28" s="131">
        <v>0.88680000000000003</v>
      </c>
      <c r="F28" s="132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129">
        <v>307</v>
      </c>
      <c r="D29" s="131">
        <v>0.9504643962848297</v>
      </c>
      <c r="E29" s="131">
        <v>0.9504643962848297</v>
      </c>
      <c r="F29" s="132">
        <v>1</v>
      </c>
      <c r="G29" s="5">
        <v>323</v>
      </c>
      <c r="H29" s="11">
        <v>199</v>
      </c>
      <c r="I29" s="13">
        <v>0.61609907120743035</v>
      </c>
      <c r="J29" s="13">
        <v>0.61609907120743035</v>
      </c>
      <c r="K29" s="117">
        <v>0.2</v>
      </c>
    </row>
    <row r="30" spans="1:11" x14ac:dyDescent="0.25">
      <c r="A30" s="3" t="s">
        <v>26</v>
      </c>
      <c r="B30" s="5">
        <v>5</v>
      </c>
      <c r="C30" s="129">
        <v>2</v>
      </c>
      <c r="D30" s="131">
        <v>0.4</v>
      </c>
      <c r="E30" s="131">
        <v>0.4</v>
      </c>
      <c r="F30" s="132">
        <v>0.5</v>
      </c>
      <c r="G30" s="5">
        <v>5</v>
      </c>
      <c r="H30" s="11">
        <v>1</v>
      </c>
      <c r="I30" s="13">
        <v>0.2</v>
      </c>
      <c r="J30" s="13">
        <v>0.2</v>
      </c>
      <c r="K30" s="117">
        <v>7.1428571428571425E-2</v>
      </c>
    </row>
    <row r="31" spans="1:11" x14ac:dyDescent="0.25">
      <c r="A31" s="3" t="s">
        <v>27</v>
      </c>
      <c r="B31" s="5">
        <v>13</v>
      </c>
      <c r="C31" s="129">
        <v>10</v>
      </c>
      <c r="D31" s="131">
        <v>0.76923076923076927</v>
      </c>
      <c r="E31" s="131">
        <v>0.76923076923076927</v>
      </c>
      <c r="F31" s="132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0.5</v>
      </c>
    </row>
    <row r="32" spans="1:11" x14ac:dyDescent="0.25">
      <c r="A32" s="3" t="s">
        <v>28</v>
      </c>
      <c r="B32" s="5">
        <v>158</v>
      </c>
      <c r="C32" s="129">
        <v>114</v>
      </c>
      <c r="D32" s="131">
        <v>0.72151898734177211</v>
      </c>
      <c r="E32" s="131">
        <v>0.72151898734177211</v>
      </c>
      <c r="F32" s="132">
        <v>0.2</v>
      </c>
      <c r="G32" s="5">
        <v>158</v>
      </c>
      <c r="H32" s="11">
        <v>88</v>
      </c>
      <c r="I32" s="13">
        <v>0.55696202531645567</v>
      </c>
      <c r="J32" s="13">
        <v>0.55696202531645567</v>
      </c>
      <c r="K32" s="117">
        <v>1</v>
      </c>
    </row>
    <row r="33" spans="1:11" x14ac:dyDescent="0.25">
      <c r="A33" s="3" t="s">
        <v>29</v>
      </c>
      <c r="B33" s="5">
        <v>247</v>
      </c>
      <c r="C33" s="129">
        <v>141</v>
      </c>
      <c r="D33" s="131">
        <v>0.57085020242914974</v>
      </c>
      <c r="E33" s="131">
        <v>0.57085020242914974</v>
      </c>
      <c r="F33" s="132">
        <v>8.3333333333333329E-2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129">
        <v>72</v>
      </c>
      <c r="D34" s="131">
        <v>0.86746987951807231</v>
      </c>
      <c r="E34" s="131">
        <v>0.86746987951807231</v>
      </c>
      <c r="F34" s="132">
        <v>4.5454545454545456E-2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3.5714285714285712E-2</v>
      </c>
    </row>
    <row r="35" spans="1:11" x14ac:dyDescent="0.25">
      <c r="A35" s="3" t="s">
        <v>31</v>
      </c>
      <c r="B35" s="5">
        <v>16</v>
      </c>
      <c r="C35" s="129">
        <v>16</v>
      </c>
      <c r="D35" s="131">
        <v>1</v>
      </c>
      <c r="E35" s="131">
        <v>1</v>
      </c>
      <c r="F35" s="132">
        <v>0.2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129">
        <v>17</v>
      </c>
      <c r="D36" s="131">
        <v>0.70833333333333337</v>
      </c>
      <c r="E36" s="131">
        <v>0.70833333333333337</v>
      </c>
      <c r="F36" s="132">
        <v>0.25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117">
        <v>3.125E-2</v>
      </c>
    </row>
    <row r="37" spans="1:11" x14ac:dyDescent="0.25">
      <c r="A37" s="3" t="s">
        <v>33</v>
      </c>
      <c r="B37" s="5">
        <v>35</v>
      </c>
      <c r="C37" s="129">
        <v>30</v>
      </c>
      <c r="D37" s="131">
        <v>0.8571428571428571</v>
      </c>
      <c r="E37" s="131">
        <v>0.8571428571428571</v>
      </c>
      <c r="F37" s="132">
        <v>3.125E-2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8.1967213114754103E-3</v>
      </c>
    </row>
    <row r="38" spans="1:11" x14ac:dyDescent="0.25">
      <c r="A38" s="3" t="s">
        <v>34</v>
      </c>
      <c r="B38" s="5">
        <v>88</v>
      </c>
      <c r="C38" s="129">
        <v>0</v>
      </c>
      <c r="D38" s="131">
        <v>0</v>
      </c>
      <c r="E38" s="131">
        <v>0</v>
      </c>
      <c r="F38" s="132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129">
        <v>0</v>
      </c>
      <c r="D39" s="131">
        <v>0</v>
      </c>
      <c r="E39" s="131">
        <v>0</v>
      </c>
      <c r="F39" s="132">
        <v>0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0.5</v>
      </c>
    </row>
    <row r="40" spans="1:11" x14ac:dyDescent="0.25">
      <c r="A40" s="3" t="s">
        <v>36</v>
      </c>
      <c r="B40" s="5">
        <v>66</v>
      </c>
      <c r="C40" s="129">
        <v>0</v>
      </c>
      <c r="D40" s="131">
        <v>0</v>
      </c>
      <c r="E40" s="131">
        <v>0</v>
      </c>
      <c r="F40" s="132">
        <v>0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0.2</v>
      </c>
    </row>
    <row r="41" spans="1:11" x14ac:dyDescent="0.25">
      <c r="A41" s="3" t="s">
        <v>37</v>
      </c>
      <c r="B41" s="5">
        <v>15</v>
      </c>
      <c r="C41" s="129">
        <v>11</v>
      </c>
      <c r="D41" s="131">
        <v>0.73333333333333328</v>
      </c>
      <c r="E41" s="131">
        <v>0.73333333333333328</v>
      </c>
      <c r="F41" s="132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9.0909090909090912E-2</v>
      </c>
    </row>
    <row r="42" spans="1:11" x14ac:dyDescent="0.25">
      <c r="A42" s="3" t="s">
        <v>38</v>
      </c>
      <c r="B42" s="5">
        <v>332</v>
      </c>
      <c r="C42" s="129">
        <v>2</v>
      </c>
      <c r="D42" s="131">
        <v>6.024096385542169E-3</v>
      </c>
      <c r="E42" s="131">
        <v>6.024096385542169E-3</v>
      </c>
      <c r="F42" s="132">
        <v>3.816793893129771E-4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129">
        <v>5</v>
      </c>
      <c r="D43" s="131">
        <v>0.12820512820512819</v>
      </c>
      <c r="E43" s="131">
        <v>0.12820512820512819</v>
      </c>
      <c r="F43" s="132">
        <v>7.6923076923076927E-2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6.1766522544780733E-4</v>
      </c>
    </row>
    <row r="44" spans="1:11" x14ac:dyDescent="0.25">
      <c r="A44" s="3" t="s">
        <v>40</v>
      </c>
      <c r="B44" s="5">
        <v>1</v>
      </c>
      <c r="C44" s="129">
        <v>1</v>
      </c>
      <c r="D44" s="131">
        <v>1</v>
      </c>
      <c r="E44" s="131">
        <v>1</v>
      </c>
      <c r="F44" s="132">
        <v>1</v>
      </c>
      <c r="G44" s="5">
        <v>1</v>
      </c>
      <c r="H44" s="11">
        <v>1</v>
      </c>
      <c r="I44" s="13">
        <v>1</v>
      </c>
      <c r="J44" s="13">
        <v>1</v>
      </c>
      <c r="K44" s="117">
        <v>6.6666666666666666E-2</v>
      </c>
    </row>
    <row r="45" spans="1:11" x14ac:dyDescent="0.25">
      <c r="A45" s="3" t="s">
        <v>41</v>
      </c>
      <c r="B45" s="5">
        <v>431</v>
      </c>
      <c r="C45" s="129">
        <v>322</v>
      </c>
      <c r="D45" s="131">
        <v>0.74709976798143851</v>
      </c>
      <c r="E45" s="131">
        <v>0.74709976798143851</v>
      </c>
      <c r="F45" s="132">
        <v>0.125</v>
      </c>
      <c r="G45" s="5">
        <v>431</v>
      </c>
      <c r="H45" s="11">
        <v>324</v>
      </c>
      <c r="I45" s="13">
        <v>0.75174013921113692</v>
      </c>
      <c r="J45" s="13">
        <v>0.75174013921113692</v>
      </c>
      <c r="K45" s="117">
        <v>3.8461538461538464E-2</v>
      </c>
    </row>
    <row r="46" spans="1:11" x14ac:dyDescent="0.25">
      <c r="A46" s="3" t="s">
        <v>42</v>
      </c>
      <c r="B46" s="5">
        <v>40</v>
      </c>
      <c r="C46" s="129">
        <v>40</v>
      </c>
      <c r="D46" s="131">
        <v>1</v>
      </c>
      <c r="E46" s="131">
        <v>1</v>
      </c>
      <c r="F46" s="132">
        <v>0.1111111111111111</v>
      </c>
      <c r="G46" s="5">
        <v>40</v>
      </c>
      <c r="H46" s="11">
        <v>40</v>
      </c>
      <c r="I46" s="13">
        <v>1</v>
      </c>
      <c r="J46" s="13">
        <v>1</v>
      </c>
      <c r="K46" s="117">
        <v>5.8823529411764705E-2</v>
      </c>
    </row>
    <row r="47" spans="1:11" x14ac:dyDescent="0.25">
      <c r="A47" s="3" t="s">
        <v>43</v>
      </c>
      <c r="B47" s="5">
        <v>40</v>
      </c>
      <c r="C47" s="129">
        <v>40</v>
      </c>
      <c r="D47" s="131">
        <v>1</v>
      </c>
      <c r="E47" s="131">
        <v>1</v>
      </c>
      <c r="F47" s="132">
        <v>0.1111111111111111</v>
      </c>
      <c r="G47" s="5">
        <v>40</v>
      </c>
      <c r="H47" s="11">
        <v>40</v>
      </c>
      <c r="I47" s="13">
        <v>1</v>
      </c>
      <c r="J47" s="13">
        <v>1</v>
      </c>
      <c r="K47" s="117">
        <v>0.5</v>
      </c>
    </row>
    <row r="48" spans="1:11" x14ac:dyDescent="0.25">
      <c r="A48" s="3" t="s">
        <v>44</v>
      </c>
      <c r="B48" s="5">
        <v>70752</v>
      </c>
      <c r="C48" s="129">
        <v>209</v>
      </c>
      <c r="D48" s="131">
        <v>2.9539800995024876E-3</v>
      </c>
      <c r="E48" s="131">
        <v>4.1799999999999997E-2</v>
      </c>
      <c r="F48" s="132">
        <v>0.16666666666666666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0.33333333333333331</v>
      </c>
    </row>
    <row r="49" spans="1:11" x14ac:dyDescent="0.25">
      <c r="A49" s="3" t="s">
        <v>45</v>
      </c>
      <c r="B49" s="5">
        <v>1776</v>
      </c>
      <c r="C49" s="129">
        <v>878</v>
      </c>
      <c r="D49" s="131">
        <v>0.49436936936936937</v>
      </c>
      <c r="E49" s="131">
        <v>0.49436936936936937</v>
      </c>
      <c r="F49" s="132">
        <v>7.2992700729927005E-3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129">
        <v>3473</v>
      </c>
      <c r="D50" s="131">
        <v>0.35073722480307007</v>
      </c>
      <c r="E50" s="131">
        <v>0.6946</v>
      </c>
      <c r="F50" s="132">
        <v>3.4482758620689655E-2</v>
      </c>
      <c r="G50" s="5">
        <v>9902</v>
      </c>
      <c r="H50" s="11">
        <v>3488</v>
      </c>
      <c r="I50" s="13">
        <v>0.35225207028883054</v>
      </c>
      <c r="J50" s="13">
        <v>0.6976</v>
      </c>
      <c r="K50" s="117">
        <v>7.6923076923076927E-2</v>
      </c>
    </row>
    <row r="51" spans="1:11" x14ac:dyDescent="0.25">
      <c r="A51" s="3" t="s">
        <v>47</v>
      </c>
      <c r="B51" s="5">
        <v>5365</v>
      </c>
      <c r="C51" s="129">
        <v>48</v>
      </c>
      <c r="D51" s="131">
        <v>8.9468779123951531E-3</v>
      </c>
      <c r="E51" s="131">
        <v>9.5999999999999992E-3</v>
      </c>
      <c r="F51" s="132">
        <v>2.3923444976076554E-3</v>
      </c>
      <c r="G51" s="5">
        <v>5365</v>
      </c>
      <c r="H51" s="11">
        <v>1456</v>
      </c>
      <c r="I51" s="13">
        <v>0.27138863000931968</v>
      </c>
      <c r="J51" s="13">
        <v>0.29120000000000001</v>
      </c>
      <c r="K51" s="117">
        <v>0.2</v>
      </c>
    </row>
    <row r="52" spans="1:11" x14ac:dyDescent="0.25">
      <c r="A52" s="3" t="s">
        <v>48</v>
      </c>
      <c r="B52" s="5">
        <v>7322</v>
      </c>
      <c r="C52" s="129">
        <v>59</v>
      </c>
      <c r="D52" s="131">
        <v>8.057907675498497E-3</v>
      </c>
      <c r="E52" s="131">
        <v>1.18E-2</v>
      </c>
      <c r="F52" s="132">
        <v>1.9880715705765406E-3</v>
      </c>
      <c r="G52" s="5">
        <v>7322</v>
      </c>
      <c r="H52" s="11">
        <v>206</v>
      </c>
      <c r="I52" s="13">
        <v>2.8134389511062553E-2</v>
      </c>
      <c r="J52" s="13">
        <v>4.1200000000000001E-2</v>
      </c>
      <c r="K52" s="117">
        <v>0.2</v>
      </c>
    </row>
    <row r="53" spans="1:11" x14ac:dyDescent="0.25">
      <c r="A53" s="3" t="s">
        <v>49</v>
      </c>
      <c r="B53" s="5">
        <v>760</v>
      </c>
      <c r="C53" s="129">
        <v>9</v>
      </c>
      <c r="D53" s="131">
        <v>1.1842105263157895E-2</v>
      </c>
      <c r="E53" s="131">
        <v>1.1842105263157895E-2</v>
      </c>
      <c r="F53" s="132">
        <v>2.6588673225206064E-4</v>
      </c>
      <c r="G53" s="5">
        <v>760</v>
      </c>
      <c r="H53" s="11">
        <v>9</v>
      </c>
      <c r="I53" s="13">
        <v>1.1842105263157895E-2</v>
      </c>
      <c r="J53" s="13">
        <v>1.1842105263157895E-2</v>
      </c>
      <c r="K53" s="117">
        <v>1.282051282051282E-2</v>
      </c>
    </row>
    <row r="54" spans="1:11" x14ac:dyDescent="0.25">
      <c r="A54" s="3" t="s">
        <v>50</v>
      </c>
      <c r="B54" s="5">
        <v>2379</v>
      </c>
      <c r="C54" s="129">
        <v>1337</v>
      </c>
      <c r="D54" s="131">
        <v>0.56200084068936529</v>
      </c>
      <c r="E54" s="131">
        <v>0.56200084068936529</v>
      </c>
      <c r="F54" s="132">
        <v>0.33333333333333331</v>
      </c>
      <c r="G54" s="5">
        <v>2379</v>
      </c>
      <c r="H54" s="11">
        <v>1395</v>
      </c>
      <c r="I54" s="13">
        <v>0.58638083228247162</v>
      </c>
      <c r="J54" s="13">
        <v>0.58638083228247162</v>
      </c>
      <c r="K54" s="117">
        <v>1</v>
      </c>
    </row>
    <row r="55" spans="1:11" x14ac:dyDescent="0.25">
      <c r="A55" s="3" t="s">
        <v>51</v>
      </c>
      <c r="B55" s="5">
        <v>5</v>
      </c>
      <c r="C55" s="129">
        <v>5</v>
      </c>
      <c r="D55" s="131">
        <v>1</v>
      </c>
      <c r="E55" s="131">
        <v>1</v>
      </c>
      <c r="F55" s="132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0.33333333333333331</v>
      </c>
    </row>
    <row r="56" spans="1:11" x14ac:dyDescent="0.25">
      <c r="A56" s="3" t="s">
        <v>52</v>
      </c>
      <c r="B56" s="5">
        <v>7</v>
      </c>
      <c r="C56" s="129">
        <v>7</v>
      </c>
      <c r="D56" s="131">
        <v>1</v>
      </c>
      <c r="E56" s="131">
        <v>1</v>
      </c>
      <c r="F56" s="132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129">
        <v>755</v>
      </c>
      <c r="D57" s="131">
        <v>0.87892898719441215</v>
      </c>
      <c r="E57" s="131">
        <v>0.87892898719441215</v>
      </c>
      <c r="F57" s="132">
        <v>0.1</v>
      </c>
      <c r="G57" s="5">
        <v>859</v>
      </c>
      <c r="H57" s="11">
        <v>677</v>
      </c>
      <c r="I57" s="13">
        <v>0.78812572759022115</v>
      </c>
      <c r="J57" s="13">
        <v>0.78812572759022115</v>
      </c>
      <c r="K57" s="117">
        <v>0.2</v>
      </c>
    </row>
    <row r="58" spans="1:11" x14ac:dyDescent="0.25">
      <c r="A58" s="3" t="s">
        <v>54</v>
      </c>
      <c r="B58" s="5">
        <v>4043</v>
      </c>
      <c r="C58" s="129">
        <v>2875</v>
      </c>
      <c r="D58" s="131">
        <v>0.71110561464259214</v>
      </c>
      <c r="E58" s="131">
        <v>0.71110561464259214</v>
      </c>
      <c r="F58" s="132">
        <v>1</v>
      </c>
      <c r="G58" s="5">
        <v>4043</v>
      </c>
      <c r="H58" s="11">
        <v>2918</v>
      </c>
      <c r="I58" s="13">
        <v>0.7217412812268118</v>
      </c>
      <c r="J58" s="13">
        <v>0.7217412812268118</v>
      </c>
      <c r="K58" s="117">
        <v>1</v>
      </c>
    </row>
    <row r="59" spans="1:11" x14ac:dyDescent="0.25">
      <c r="A59" s="3" t="s">
        <v>55</v>
      </c>
      <c r="B59" s="5">
        <v>11</v>
      </c>
      <c r="C59" s="129">
        <v>10</v>
      </c>
      <c r="D59" s="131">
        <v>0.90909090909090906</v>
      </c>
      <c r="E59" s="131">
        <v>0.90909090909090906</v>
      </c>
      <c r="F59" s="132">
        <v>0.04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5.8823529411764705E-2</v>
      </c>
    </row>
    <row r="60" spans="1:11" x14ac:dyDescent="0.25">
      <c r="A60" s="3" t="s">
        <v>56</v>
      </c>
      <c r="B60" s="5">
        <v>670</v>
      </c>
      <c r="C60" s="129">
        <v>228</v>
      </c>
      <c r="D60" s="131">
        <v>0.34029850746268658</v>
      </c>
      <c r="E60" s="131">
        <v>0.34029850746268658</v>
      </c>
      <c r="F60" s="132">
        <v>1</v>
      </c>
      <c r="G60" s="5">
        <v>670</v>
      </c>
      <c r="H60" s="11">
        <v>194</v>
      </c>
      <c r="I60" s="13">
        <v>0.28955223880597014</v>
      </c>
      <c r="J60" s="13">
        <v>0.28955223880597014</v>
      </c>
      <c r="K60" s="117">
        <v>0.5</v>
      </c>
    </row>
    <row r="61" spans="1:11" x14ac:dyDescent="0.25">
      <c r="A61" s="3" t="s">
        <v>57</v>
      </c>
      <c r="B61" s="5">
        <v>21</v>
      </c>
      <c r="C61" s="129">
        <v>16</v>
      </c>
      <c r="D61" s="131">
        <v>0.76190476190476186</v>
      </c>
      <c r="E61" s="131">
        <v>0.76190476190476186</v>
      </c>
      <c r="F61" s="132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1</v>
      </c>
    </row>
    <row r="62" spans="1:11" x14ac:dyDescent="0.25">
      <c r="A62" s="3" t="s">
        <v>58</v>
      </c>
      <c r="B62" s="5">
        <v>2</v>
      </c>
      <c r="C62" s="129">
        <v>2</v>
      </c>
      <c r="D62" s="131">
        <v>1</v>
      </c>
      <c r="E62" s="131">
        <v>1</v>
      </c>
      <c r="F62" s="132">
        <v>2.4813895781637717E-3</v>
      </c>
      <c r="G62" s="5">
        <v>2</v>
      </c>
      <c r="H62" s="11">
        <v>2</v>
      </c>
      <c r="I62" s="13">
        <v>1</v>
      </c>
      <c r="J62" s="13">
        <v>1</v>
      </c>
      <c r="K62" s="117">
        <v>7.1428571428571425E-2</v>
      </c>
    </row>
    <row r="63" spans="1:11" x14ac:dyDescent="0.25">
      <c r="A63" s="3" t="s">
        <v>59</v>
      </c>
      <c r="B63" s="5">
        <v>38</v>
      </c>
      <c r="C63" s="129">
        <v>33</v>
      </c>
      <c r="D63" s="131">
        <v>0.86842105263157898</v>
      </c>
      <c r="E63" s="131">
        <v>0.86842105263157898</v>
      </c>
      <c r="F63" s="132">
        <v>0.25</v>
      </c>
      <c r="G63" s="5">
        <v>38</v>
      </c>
      <c r="H63" s="11">
        <v>18</v>
      </c>
      <c r="I63" s="13">
        <v>0.47368421052631576</v>
      </c>
      <c r="J63" s="13">
        <v>0.47368421052631576</v>
      </c>
      <c r="K63" s="117">
        <v>0.5</v>
      </c>
    </row>
    <row r="64" spans="1:11" x14ac:dyDescent="0.25">
      <c r="A64" s="3" t="s">
        <v>60</v>
      </c>
      <c r="B64" s="5">
        <v>34</v>
      </c>
      <c r="C64" s="129">
        <v>29</v>
      </c>
      <c r="D64" s="131">
        <v>0.8529411764705882</v>
      </c>
      <c r="E64" s="131">
        <v>0.8529411764705882</v>
      </c>
      <c r="F64" s="132">
        <v>0.33333333333333331</v>
      </c>
      <c r="G64" s="5">
        <v>34</v>
      </c>
      <c r="H64" s="11">
        <v>17</v>
      </c>
      <c r="I64" s="13">
        <v>0.5</v>
      </c>
      <c r="J64" s="13">
        <v>0.5</v>
      </c>
      <c r="K64" s="117">
        <v>0.5</v>
      </c>
    </row>
    <row r="65" spans="1:11" x14ac:dyDescent="0.25">
      <c r="A65" s="3" t="s">
        <v>61</v>
      </c>
      <c r="B65" s="5">
        <v>4</v>
      </c>
      <c r="C65" s="129">
        <v>4</v>
      </c>
      <c r="D65" s="131">
        <v>1</v>
      </c>
      <c r="E65" s="131">
        <v>1</v>
      </c>
      <c r="F65" s="132">
        <v>7.1428571428571425E-2</v>
      </c>
      <c r="G65" s="5">
        <v>4</v>
      </c>
      <c r="H65" s="11">
        <v>3</v>
      </c>
      <c r="I65" s="13">
        <v>0.75</v>
      </c>
      <c r="J65" s="13">
        <v>0.75</v>
      </c>
      <c r="K65" s="117">
        <v>0.1</v>
      </c>
    </row>
    <row r="66" spans="1:11" x14ac:dyDescent="0.25">
      <c r="A66" s="3" t="s">
        <v>62</v>
      </c>
      <c r="B66" s="5">
        <v>5</v>
      </c>
      <c r="C66" s="129">
        <v>5</v>
      </c>
      <c r="D66" s="131">
        <v>1</v>
      </c>
      <c r="E66" s="131">
        <v>1</v>
      </c>
      <c r="F66" s="132">
        <v>0.1111111111111111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129">
        <v>1</v>
      </c>
      <c r="D67" s="131">
        <v>1</v>
      </c>
      <c r="E67" s="131">
        <v>1</v>
      </c>
      <c r="F67" s="132">
        <v>0.33333333333333331</v>
      </c>
      <c r="G67" s="5">
        <v>1</v>
      </c>
      <c r="H67" s="11">
        <v>1</v>
      </c>
      <c r="I67" s="13">
        <v>1</v>
      </c>
      <c r="J67" s="13">
        <v>1</v>
      </c>
      <c r="K67" s="117">
        <v>0.125</v>
      </c>
    </row>
    <row r="68" spans="1:11" x14ac:dyDescent="0.25">
      <c r="A68" s="3" t="s">
        <v>64</v>
      </c>
      <c r="B68" s="5">
        <v>89</v>
      </c>
      <c r="C68" s="129">
        <v>69</v>
      </c>
      <c r="D68" s="131">
        <v>0.7752808988764045</v>
      </c>
      <c r="E68" s="131">
        <v>0.7752808988764045</v>
      </c>
      <c r="F68" s="132">
        <v>0.33333333333333331</v>
      </c>
      <c r="G68" s="5">
        <v>89</v>
      </c>
      <c r="H68" s="11">
        <v>69</v>
      </c>
      <c r="I68" s="13">
        <v>0.7752808988764045</v>
      </c>
      <c r="J68" s="13">
        <v>0.7752808988764045</v>
      </c>
      <c r="K68" s="117">
        <v>3.2258064516129031E-2</v>
      </c>
    </row>
    <row r="69" spans="1:11" x14ac:dyDescent="0.25">
      <c r="A69" s="3" t="s">
        <v>65</v>
      </c>
      <c r="B69" s="5">
        <v>290</v>
      </c>
      <c r="C69" s="129">
        <v>148</v>
      </c>
      <c r="D69" s="131">
        <v>0.51034482758620692</v>
      </c>
      <c r="E69" s="131">
        <v>0.51034482758620692</v>
      </c>
      <c r="F69" s="132">
        <v>8.3333333333333329E-2</v>
      </c>
      <c r="G69" s="5">
        <v>290</v>
      </c>
      <c r="H69" s="11">
        <v>147</v>
      </c>
      <c r="I69" s="13">
        <v>0.50689655172413794</v>
      </c>
      <c r="J69" s="13">
        <v>0.50689655172413794</v>
      </c>
      <c r="K69" s="117">
        <v>0.1111111111111111</v>
      </c>
    </row>
    <row r="70" spans="1:11" x14ac:dyDescent="0.25">
      <c r="A70" s="3" t="s">
        <v>66</v>
      </c>
      <c r="B70" s="5">
        <v>3</v>
      </c>
      <c r="C70" s="129">
        <v>3</v>
      </c>
      <c r="D70" s="131">
        <v>1</v>
      </c>
      <c r="E70" s="131">
        <v>1</v>
      </c>
      <c r="F70" s="132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0.1111111111111111</v>
      </c>
    </row>
    <row r="71" spans="1:11" x14ac:dyDescent="0.25">
      <c r="A71" s="3" t="s">
        <v>67</v>
      </c>
      <c r="B71" s="5">
        <v>2955</v>
      </c>
      <c r="C71" s="129">
        <v>1880</v>
      </c>
      <c r="D71" s="131">
        <v>0.63620981387478848</v>
      </c>
      <c r="E71" s="131">
        <v>0.63620981387478848</v>
      </c>
      <c r="F71" s="132">
        <v>0.25</v>
      </c>
      <c r="G71" s="5">
        <v>2955</v>
      </c>
      <c r="H71" s="11">
        <v>1493</v>
      </c>
      <c r="I71" s="13">
        <v>0.50524534686971234</v>
      </c>
      <c r="J71" s="13">
        <v>0.50524534686971234</v>
      </c>
      <c r="K71" s="117">
        <v>0.33333333333333331</v>
      </c>
    </row>
    <row r="72" spans="1:11" x14ac:dyDescent="0.25">
      <c r="A72" s="3" t="s">
        <v>68</v>
      </c>
      <c r="B72" s="5">
        <v>554</v>
      </c>
      <c r="C72" s="129">
        <v>538</v>
      </c>
      <c r="D72" s="131">
        <v>0.97111913357400725</v>
      </c>
      <c r="E72" s="131">
        <v>0.97111913357400725</v>
      </c>
      <c r="F72" s="132">
        <v>0.125</v>
      </c>
      <c r="G72" s="5">
        <v>554</v>
      </c>
      <c r="H72" s="11">
        <v>497</v>
      </c>
      <c r="I72" s="13">
        <v>0.8971119133574007</v>
      </c>
      <c r="J72" s="13">
        <v>0.8971119133574007</v>
      </c>
      <c r="K72" s="117">
        <v>0.25</v>
      </c>
    </row>
    <row r="73" spans="1:11" x14ac:dyDescent="0.25">
      <c r="A73" s="3" t="s">
        <v>69</v>
      </c>
      <c r="B73" s="5">
        <v>5</v>
      </c>
      <c r="C73" s="129">
        <v>2</v>
      </c>
      <c r="D73" s="131">
        <v>0.4</v>
      </c>
      <c r="E73" s="131">
        <v>0.4</v>
      </c>
      <c r="F73" s="132">
        <v>0.25</v>
      </c>
      <c r="G73" s="5">
        <v>5</v>
      </c>
      <c r="H73" s="11">
        <v>2</v>
      </c>
      <c r="I73" s="13">
        <v>0.4</v>
      </c>
      <c r="J73" s="13">
        <v>0.4</v>
      </c>
      <c r="K73" s="117">
        <v>2.6315789473684209E-2</v>
      </c>
    </row>
    <row r="74" spans="1:11" x14ac:dyDescent="0.25">
      <c r="A74" s="3" t="s">
        <v>70</v>
      </c>
      <c r="B74" s="5">
        <v>1003</v>
      </c>
      <c r="C74" s="129">
        <v>86</v>
      </c>
      <c r="D74" s="131">
        <v>8.5742771684945165E-2</v>
      </c>
      <c r="E74" s="131">
        <v>8.5742771684945165E-2</v>
      </c>
      <c r="F74" s="132">
        <v>0.2</v>
      </c>
      <c r="G74" s="5">
        <v>1003</v>
      </c>
      <c r="H74" s="11">
        <v>196</v>
      </c>
      <c r="I74" s="13">
        <v>0.19541375872382852</v>
      </c>
      <c r="J74" s="13">
        <v>0.19541375872382852</v>
      </c>
      <c r="K74" s="117">
        <v>0.05</v>
      </c>
    </row>
    <row r="75" spans="1:11" x14ac:dyDescent="0.25">
      <c r="A75" s="3" t="s">
        <v>71</v>
      </c>
      <c r="B75" s="5">
        <v>95</v>
      </c>
      <c r="C75" s="129">
        <v>13</v>
      </c>
      <c r="D75" s="131">
        <v>0.1368421052631579</v>
      </c>
      <c r="E75" s="131">
        <v>0.1368421052631579</v>
      </c>
      <c r="F75" s="132">
        <v>8.3333333333333329E-2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117">
        <v>0.1111111111111111</v>
      </c>
    </row>
    <row r="76" spans="1:11" x14ac:dyDescent="0.25">
      <c r="A76" s="3" t="s">
        <v>72</v>
      </c>
      <c r="B76" s="5">
        <v>5</v>
      </c>
      <c r="C76" s="129">
        <v>5</v>
      </c>
      <c r="D76" s="131">
        <v>1</v>
      </c>
      <c r="E76" s="131">
        <v>1</v>
      </c>
      <c r="F76" s="132">
        <v>0.33333333333333331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</row>
    <row r="77" spans="1:11" x14ac:dyDescent="0.25">
      <c r="A77" s="3" t="s">
        <v>73</v>
      </c>
      <c r="B77" s="5">
        <v>4079</v>
      </c>
      <c r="C77" s="129">
        <v>24</v>
      </c>
      <c r="D77" s="131">
        <v>5.8837950478058346E-3</v>
      </c>
      <c r="E77" s="131">
        <v>5.8837950478058346E-3</v>
      </c>
      <c r="F77" s="132">
        <v>7.6923076923076927E-3</v>
      </c>
      <c r="G77" s="5">
        <v>4079</v>
      </c>
      <c r="H77" s="11">
        <v>23</v>
      </c>
      <c r="I77" s="13">
        <v>5.6386369208139249E-3</v>
      </c>
      <c r="J77" s="13">
        <v>5.6386369208139249E-3</v>
      </c>
      <c r="K77" s="117">
        <v>4.1322314049586778E-3</v>
      </c>
    </row>
    <row r="78" spans="1:11" x14ac:dyDescent="0.25">
      <c r="A78" s="3" t="s">
        <v>74</v>
      </c>
      <c r="B78" s="5">
        <v>50</v>
      </c>
      <c r="C78" s="129">
        <v>34</v>
      </c>
      <c r="D78" s="131">
        <v>0.68</v>
      </c>
      <c r="E78" s="131">
        <v>0.68</v>
      </c>
      <c r="F78" s="132">
        <v>6.6666666666666666E-2</v>
      </c>
      <c r="G78" s="5">
        <v>50</v>
      </c>
      <c r="H78" s="11">
        <v>34</v>
      </c>
      <c r="I78" s="13">
        <v>0.68</v>
      </c>
      <c r="J78" s="13">
        <v>0.68</v>
      </c>
      <c r="K78" s="117">
        <v>3.0303030303030304E-2</v>
      </c>
    </row>
    <row r="79" spans="1:11" x14ac:dyDescent="0.25">
      <c r="A79" s="3" t="s">
        <v>75</v>
      </c>
      <c r="B79" s="5">
        <v>2505</v>
      </c>
      <c r="C79" s="129">
        <v>6</v>
      </c>
      <c r="D79" s="131">
        <v>2.3952095808383233E-3</v>
      </c>
      <c r="E79" s="131">
        <v>2.3952095808383233E-3</v>
      </c>
      <c r="F79" s="132">
        <v>9.6153846153846159E-3</v>
      </c>
      <c r="G79" s="5">
        <v>2505</v>
      </c>
      <c r="H79" s="11">
        <v>6</v>
      </c>
      <c r="I79" s="13">
        <v>2.3952095808383233E-3</v>
      </c>
      <c r="J79" s="13">
        <v>2.3952095808383233E-3</v>
      </c>
      <c r="K79" s="117">
        <v>1.6393442622950821E-2</v>
      </c>
    </row>
    <row r="80" spans="1:11" x14ac:dyDescent="0.25">
      <c r="A80" s="3" t="s">
        <v>76</v>
      </c>
      <c r="B80" s="5">
        <v>3</v>
      </c>
      <c r="C80" s="129">
        <v>2</v>
      </c>
      <c r="D80" s="131">
        <v>0.66666666666666663</v>
      </c>
      <c r="E80" s="131">
        <v>0.66666666666666663</v>
      </c>
      <c r="F80" s="132">
        <v>1.0416666666666666E-2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3.4965034965034965E-3</v>
      </c>
    </row>
    <row r="81" spans="1:11" x14ac:dyDescent="0.25">
      <c r="A81" s="3" t="s">
        <v>77</v>
      </c>
      <c r="B81" s="5">
        <v>13</v>
      </c>
      <c r="C81" s="129">
        <v>1</v>
      </c>
      <c r="D81" s="131">
        <v>7.6923076923076927E-2</v>
      </c>
      <c r="E81" s="131">
        <v>7.6923076923076927E-2</v>
      </c>
      <c r="F81" s="132">
        <v>2.2857142857142857E-4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129">
        <v>211</v>
      </c>
      <c r="D82" s="131">
        <v>0.11968235961429381</v>
      </c>
      <c r="E82" s="131">
        <v>0.11968235961429381</v>
      </c>
      <c r="F82" s="132">
        <v>8.3333333333333329E-2</v>
      </c>
      <c r="G82" s="5">
        <v>1763</v>
      </c>
      <c r="H82" s="11">
        <v>174</v>
      </c>
      <c r="I82" s="13">
        <v>9.8695405558706747E-2</v>
      </c>
      <c r="J82" s="13">
        <v>9.8695405558706747E-2</v>
      </c>
      <c r="K82" s="117">
        <v>0.33333333333333331</v>
      </c>
    </row>
    <row r="83" spans="1:11" x14ac:dyDescent="0.25">
      <c r="A83" s="3" t="s">
        <v>79</v>
      </c>
      <c r="B83" s="5">
        <v>2917</v>
      </c>
      <c r="C83" s="129">
        <v>312</v>
      </c>
      <c r="D83" s="133">
        <v>0.10695920466232431</v>
      </c>
      <c r="E83" s="131">
        <v>0.10695920466232431</v>
      </c>
      <c r="F83" s="132">
        <v>0.14285714285714285</v>
      </c>
      <c r="G83" s="5">
        <v>2917</v>
      </c>
      <c r="H83" s="11">
        <v>284</v>
      </c>
      <c r="I83" s="15">
        <v>9.7360301679808026E-2</v>
      </c>
      <c r="J83" s="13">
        <v>9.7360301679808026E-2</v>
      </c>
      <c r="K83" s="117">
        <v>0.16666666666666666</v>
      </c>
    </row>
    <row r="84" spans="1:11" ht="15.75" thickBot="1" x14ac:dyDescent="0.3">
      <c r="A84" s="6" t="s">
        <v>87</v>
      </c>
      <c r="B84" s="36">
        <f>SUM(B14:B83)</f>
        <v>425476</v>
      </c>
      <c r="C84" s="134">
        <f>SUM(C14:C83)</f>
        <v>24196</v>
      </c>
      <c r="D84" s="135">
        <f t="shared" ref="D84:F84" si="0">AVERAGE(D14:D83)</f>
        <v>0.5305946566519264</v>
      </c>
      <c r="E84" s="135">
        <f t="shared" si="0"/>
        <v>0.55628960708991249</v>
      </c>
      <c r="F84" s="136">
        <f t="shared" si="0"/>
        <v>0.2978882378444721</v>
      </c>
      <c r="G84" s="37">
        <f>SUM(G14:G83)</f>
        <v>425476</v>
      </c>
      <c r="H84" s="118">
        <f>SUM(H14:H83)</f>
        <v>27873</v>
      </c>
      <c r="I84" s="119">
        <f t="shared" ref="I84:K84" si="1">AVERAGE(I14:I83)</f>
        <v>0.53804164271395361</v>
      </c>
      <c r="J84" s="119">
        <f t="shared" si="1"/>
        <v>0.56876834453137914</v>
      </c>
      <c r="K84" s="62">
        <f t="shared" si="1"/>
        <v>0.33923725153068157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0.5305946566519264</v>
      </c>
      <c r="C88" s="42"/>
      <c r="D88" s="42"/>
    </row>
    <row r="89" spans="1:11" x14ac:dyDescent="0.25">
      <c r="A89" s="28" t="s">
        <v>91</v>
      </c>
      <c r="B89" s="71">
        <f>E84</f>
        <v>0.55628960708991249</v>
      </c>
    </row>
    <row r="90" spans="1:11" x14ac:dyDescent="0.25">
      <c r="A90" s="28" t="s">
        <v>92</v>
      </c>
      <c r="B90" s="120">
        <f>F84</f>
        <v>0.2978882378444721</v>
      </c>
    </row>
    <row r="92" spans="1:11" ht="20.25" thickBot="1" x14ac:dyDescent="0.35">
      <c r="A92" s="45" t="str">
        <f>H1</f>
        <v>Using hash collision in query</v>
      </c>
      <c r="B92" s="45"/>
    </row>
    <row r="93" spans="1:11" ht="15.75" thickTop="1" x14ac:dyDescent="0.25">
      <c r="A93" s="35" t="s">
        <v>83</v>
      </c>
      <c r="B93" s="74">
        <f>I84</f>
        <v>0.53804164271395361</v>
      </c>
    </row>
    <row r="94" spans="1:11" x14ac:dyDescent="0.25">
      <c r="A94" s="35" t="s">
        <v>91</v>
      </c>
      <c r="B94" s="74">
        <f>J84</f>
        <v>0.56876834453137914</v>
      </c>
    </row>
    <row r="95" spans="1:11" x14ac:dyDescent="0.25">
      <c r="A95" s="35" t="s">
        <v>92</v>
      </c>
      <c r="B95" s="68">
        <f>K84</f>
        <v>0.33923725153068157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Using hash collision in query</v>
      </c>
    </row>
    <row r="103" spans="1:2" x14ac:dyDescent="0.25">
      <c r="A103" t="s">
        <v>95</v>
      </c>
      <c r="B103" t="str">
        <f>IF(AND(B89 &gt; B94,B89 &gt; B99), A87, IF(B94 &gt; B99, A92, A97))</f>
        <v>Using hash collision in query</v>
      </c>
    </row>
    <row r="104" spans="1:2" x14ac:dyDescent="0.25">
      <c r="A104" t="s">
        <v>96</v>
      </c>
      <c r="B104" t="str">
        <f>IF(AND(B90 &gt; B95,B90 &gt; B100), A87, IF(B95 &gt; B100, A92, A97))</f>
        <v>Using hash collision in query</v>
      </c>
    </row>
  </sheetData>
  <mergeCells count="33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73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110</v>
      </c>
      <c r="B1" s="30"/>
      <c r="C1" s="141" t="s">
        <v>112</v>
      </c>
      <c r="D1" s="142"/>
      <c r="E1" s="142"/>
      <c r="F1" s="142"/>
      <c r="G1" s="30"/>
      <c r="H1" s="168" t="s">
        <v>111</v>
      </c>
      <c r="I1" s="169"/>
      <c r="J1" s="169"/>
      <c r="K1" s="169"/>
      <c r="L1" s="30"/>
      <c r="M1" s="170" t="s">
        <v>113</v>
      </c>
      <c r="N1" s="170"/>
      <c r="O1" s="170"/>
      <c r="P1" s="170"/>
      <c r="Q1" s="30"/>
      <c r="R1" s="165" t="s">
        <v>114</v>
      </c>
      <c r="S1" s="166"/>
      <c r="T1" s="166"/>
      <c r="U1" s="167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1" t="s">
        <v>1</v>
      </c>
      <c r="I3" s="171"/>
      <c r="J3" s="171" t="s">
        <v>101</v>
      </c>
      <c r="K3" s="171"/>
      <c r="L3" s="31"/>
      <c r="M3" s="149" t="s">
        <v>1</v>
      </c>
      <c r="N3" s="149"/>
      <c r="O3" s="91" t="s">
        <v>101</v>
      </c>
      <c r="P3" s="91"/>
      <c r="Q3" s="31"/>
      <c r="R3" s="160" t="s">
        <v>1</v>
      </c>
      <c r="S3" s="161"/>
      <c r="T3" s="98" t="s">
        <v>101</v>
      </c>
      <c r="U3" s="99"/>
    </row>
    <row r="4" spans="1:2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1" t="s">
        <v>2</v>
      </c>
      <c r="I4" s="171"/>
      <c r="J4" s="171">
        <v>5000</v>
      </c>
      <c r="K4" s="171"/>
      <c r="L4" s="31"/>
      <c r="M4" s="149" t="s">
        <v>2</v>
      </c>
      <c r="N4" s="149"/>
      <c r="O4" s="91">
        <v>5000</v>
      </c>
      <c r="P4" s="91"/>
      <c r="Q4" s="31"/>
      <c r="R4" s="160" t="s">
        <v>2</v>
      </c>
      <c r="S4" s="161"/>
      <c r="T4" s="98">
        <v>1000</v>
      </c>
      <c r="U4" s="99"/>
    </row>
    <row r="5" spans="1:21" x14ac:dyDescent="0.25">
      <c r="A5" s="3"/>
      <c r="B5" s="31"/>
      <c r="C5" s="147" t="s">
        <v>3</v>
      </c>
      <c r="D5" s="147"/>
      <c r="E5" s="182">
        <v>256</v>
      </c>
      <c r="F5" s="182"/>
      <c r="G5" s="31"/>
      <c r="H5" s="171" t="s">
        <v>3</v>
      </c>
      <c r="I5" s="171"/>
      <c r="J5" s="171">
        <v>256</v>
      </c>
      <c r="K5" s="171"/>
      <c r="L5" s="31"/>
      <c r="M5" s="149" t="s">
        <v>3</v>
      </c>
      <c r="N5" s="149"/>
      <c r="O5" s="91">
        <v>512</v>
      </c>
      <c r="P5" s="91"/>
      <c r="Q5" s="31"/>
      <c r="R5" s="160" t="s">
        <v>3</v>
      </c>
      <c r="S5" s="161"/>
      <c r="T5" s="98">
        <v>1024</v>
      </c>
      <c r="U5" s="99"/>
    </row>
    <row r="6" spans="1:21" x14ac:dyDescent="0.25">
      <c r="A6" s="3"/>
      <c r="B6" s="31"/>
      <c r="C6" s="147" t="s">
        <v>4</v>
      </c>
      <c r="D6" s="147"/>
      <c r="E6" s="182">
        <v>512</v>
      </c>
      <c r="F6" s="182"/>
      <c r="G6" s="31"/>
      <c r="H6" s="171" t="s">
        <v>4</v>
      </c>
      <c r="I6" s="171"/>
      <c r="J6" s="171">
        <v>512</v>
      </c>
      <c r="K6" s="171"/>
      <c r="L6" s="31"/>
      <c r="M6" s="149" t="s">
        <v>4</v>
      </c>
      <c r="N6" s="149"/>
      <c r="O6" s="91">
        <v>1024</v>
      </c>
      <c r="P6" s="91"/>
      <c r="Q6" s="31"/>
      <c r="R6" s="160" t="s">
        <v>4</v>
      </c>
      <c r="S6" s="161"/>
      <c r="T6" s="98">
        <v>2048</v>
      </c>
      <c r="U6" s="99"/>
    </row>
    <row r="7" spans="1:2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1" t="s">
        <v>5</v>
      </c>
      <c r="I7" s="171"/>
      <c r="J7" s="171" t="s">
        <v>102</v>
      </c>
      <c r="K7" s="171"/>
      <c r="L7" s="31"/>
      <c r="M7" s="149" t="s">
        <v>5</v>
      </c>
      <c r="N7" s="149"/>
      <c r="O7" s="91" t="s">
        <v>102</v>
      </c>
      <c r="P7" s="91"/>
      <c r="Q7" s="31"/>
      <c r="R7" s="160" t="s">
        <v>5</v>
      </c>
      <c r="S7" s="161"/>
      <c r="T7" s="98" t="s">
        <v>102</v>
      </c>
      <c r="U7" s="99"/>
    </row>
    <row r="8" spans="1:2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1" t="s">
        <v>6</v>
      </c>
      <c r="I8" s="171"/>
      <c r="J8" s="171" t="s">
        <v>103</v>
      </c>
      <c r="K8" s="171"/>
      <c r="L8" s="31"/>
      <c r="M8" s="149" t="s">
        <v>6</v>
      </c>
      <c r="N8" s="149"/>
      <c r="O8" s="91" t="s">
        <v>103</v>
      </c>
      <c r="P8" s="91"/>
      <c r="Q8" s="31"/>
      <c r="R8" s="160" t="s">
        <v>6</v>
      </c>
      <c r="S8" s="161"/>
      <c r="T8" s="98" t="s">
        <v>103</v>
      </c>
      <c r="U8" s="99"/>
    </row>
    <row r="9" spans="1:21" x14ac:dyDescent="0.25">
      <c r="A9" s="3"/>
      <c r="B9" s="31"/>
      <c r="C9" s="147" t="s">
        <v>7</v>
      </c>
      <c r="D9" s="147"/>
      <c r="E9" s="147">
        <v>1</v>
      </c>
      <c r="F9" s="147"/>
      <c r="G9" s="31"/>
      <c r="H9" s="171" t="s">
        <v>7</v>
      </c>
      <c r="I9" s="171"/>
      <c r="J9" s="171">
        <v>3</v>
      </c>
      <c r="K9" s="171"/>
      <c r="L9" s="31"/>
      <c r="M9" s="149" t="s">
        <v>7</v>
      </c>
      <c r="N9" s="149"/>
      <c r="O9" s="91">
        <v>10</v>
      </c>
      <c r="P9" s="91"/>
      <c r="Q9" s="31"/>
      <c r="R9" s="160" t="s">
        <v>7</v>
      </c>
      <c r="S9" s="161"/>
      <c r="T9" s="98">
        <v>25</v>
      </c>
      <c r="U9" s="99"/>
    </row>
    <row r="10" spans="1:21" x14ac:dyDescent="0.25">
      <c r="A10" s="3"/>
      <c r="B10" s="31"/>
      <c r="C10" s="147" t="s">
        <v>8</v>
      </c>
      <c r="D10" s="147"/>
      <c r="E10" s="29"/>
      <c r="F10" s="24"/>
      <c r="G10" s="31"/>
      <c r="H10" s="171" t="s">
        <v>8</v>
      </c>
      <c r="I10" s="171"/>
      <c r="J10" s="82"/>
      <c r="K10" s="81"/>
      <c r="L10" s="31"/>
      <c r="M10" s="149" t="s">
        <v>8</v>
      </c>
      <c r="N10" s="149"/>
      <c r="O10" s="46"/>
      <c r="P10" s="46"/>
      <c r="Q10" s="31"/>
      <c r="R10" s="160" t="s">
        <v>8</v>
      </c>
      <c r="S10" s="161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2">
        <v>1</v>
      </c>
      <c r="I12" s="173"/>
      <c r="J12" s="173"/>
      <c r="K12" s="174"/>
      <c r="L12" s="34" t="s">
        <v>86</v>
      </c>
      <c r="M12" s="157">
        <v>1</v>
      </c>
      <c r="N12" s="157"/>
      <c r="O12" s="157"/>
      <c r="P12" s="158"/>
      <c r="Q12" s="34" t="s">
        <v>86</v>
      </c>
      <c r="R12" s="162">
        <v>1</v>
      </c>
      <c r="S12" s="163"/>
      <c r="T12" s="163"/>
      <c r="U12" s="164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1.5873015873015872E-2</v>
      </c>
      <c r="G14" s="5">
        <v>9</v>
      </c>
      <c r="H14" s="80">
        <v>9</v>
      </c>
      <c r="I14" s="85">
        <f>H14/G14</f>
        <v>1</v>
      </c>
      <c r="J14" s="86">
        <v>1</v>
      </c>
      <c r="K14" s="81">
        <v>1.1235955056179775E-2</v>
      </c>
      <c r="L14" s="5">
        <v>9</v>
      </c>
      <c r="M14" s="50">
        <v>9</v>
      </c>
      <c r="N14" s="51">
        <v>1</v>
      </c>
      <c r="O14" s="52">
        <v>1</v>
      </c>
      <c r="P14" s="92">
        <v>1.5151515151515152E-2</v>
      </c>
      <c r="Q14" s="5">
        <v>9</v>
      </c>
      <c r="R14" s="95">
        <v>9</v>
      </c>
      <c r="S14" s="103">
        <v>1</v>
      </c>
      <c r="T14" s="104">
        <v>1</v>
      </c>
      <c r="U14" s="97">
        <v>1.5151515151515152E-2</v>
      </c>
    </row>
    <row r="15" spans="1:21" x14ac:dyDescent="0.25">
      <c r="A15" s="3" t="s">
        <v>11</v>
      </c>
      <c r="B15" s="5">
        <v>1160</v>
      </c>
      <c r="C15" s="21">
        <v>446</v>
      </c>
      <c r="D15" s="23">
        <v>0.38448275862068965</v>
      </c>
      <c r="E15" s="23">
        <v>0.38448275862068965</v>
      </c>
      <c r="F15" s="24">
        <v>1.3513513513513514E-2</v>
      </c>
      <c r="G15" s="5">
        <v>1160</v>
      </c>
      <c r="H15" s="80">
        <v>444</v>
      </c>
      <c r="I15" s="86">
        <f t="shared" ref="I15:I78" si="0">H15/G15</f>
        <v>0.38275862068965516</v>
      </c>
      <c r="J15" s="86">
        <v>0.38275862068965516</v>
      </c>
      <c r="K15" s="81">
        <v>9.0090090090090089E-3</v>
      </c>
      <c r="L15" s="5">
        <v>1160</v>
      </c>
      <c r="M15" s="50">
        <v>443</v>
      </c>
      <c r="N15" s="52">
        <v>0.38189655172413794</v>
      </c>
      <c r="O15" s="52">
        <v>0.38189655172413794</v>
      </c>
      <c r="P15" s="92">
        <v>1.0526315789473684E-2</v>
      </c>
      <c r="Q15" s="5">
        <v>1160</v>
      </c>
      <c r="R15" s="95">
        <v>445</v>
      </c>
      <c r="S15" s="104">
        <v>0.38362068965517243</v>
      </c>
      <c r="T15" s="104">
        <v>0.38362068965517243</v>
      </c>
      <c r="U15" s="97">
        <v>1.5873015873015872E-2</v>
      </c>
    </row>
    <row r="16" spans="1:21" x14ac:dyDescent="0.25">
      <c r="A16" s="3" t="s">
        <v>12</v>
      </c>
      <c r="B16" s="5">
        <v>1554</v>
      </c>
      <c r="C16" s="21">
        <v>354</v>
      </c>
      <c r="D16" s="23">
        <v>0.22779922779922779</v>
      </c>
      <c r="E16" s="23">
        <v>0.22779922779922779</v>
      </c>
      <c r="F16" s="24">
        <v>1.8181818181818181E-2</v>
      </c>
      <c r="G16" s="5">
        <v>1554</v>
      </c>
      <c r="H16" s="80">
        <v>459</v>
      </c>
      <c r="I16" s="86">
        <f t="shared" si="0"/>
        <v>0.29536679536679539</v>
      </c>
      <c r="J16" s="86">
        <v>0.29536679536679539</v>
      </c>
      <c r="K16" s="81">
        <v>9.0909090909090912E-2</v>
      </c>
      <c r="L16" s="5">
        <v>1554</v>
      </c>
      <c r="M16" s="50">
        <v>443</v>
      </c>
      <c r="N16" s="52">
        <v>0.28507078507078509</v>
      </c>
      <c r="O16" s="52">
        <v>0.28507078507078509</v>
      </c>
      <c r="P16" s="92">
        <v>0.04</v>
      </c>
      <c r="Q16" s="5">
        <v>1554</v>
      </c>
      <c r="R16" s="95">
        <v>416</v>
      </c>
      <c r="S16" s="104">
        <v>0.2676962676962677</v>
      </c>
      <c r="T16" s="104">
        <v>0.2676962676962677</v>
      </c>
      <c r="U16" s="97">
        <v>3.2258064516129031E-2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f t="shared" si="0"/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120</v>
      </c>
      <c r="D18" s="23">
        <v>0.21699819168173598</v>
      </c>
      <c r="E18" s="23">
        <v>0.21699819168173598</v>
      </c>
      <c r="F18" s="24">
        <v>4.7619047619047616E-2</v>
      </c>
      <c r="G18" s="5">
        <v>553</v>
      </c>
      <c r="H18" s="80">
        <v>120</v>
      </c>
      <c r="I18" s="86">
        <f t="shared" si="0"/>
        <v>0.21699819168173598</v>
      </c>
      <c r="J18" s="86">
        <v>0.21699819168173598</v>
      </c>
      <c r="K18" s="81">
        <v>7.6335877862595417E-3</v>
      </c>
      <c r="L18" s="5">
        <v>553</v>
      </c>
      <c r="M18" s="50">
        <v>124</v>
      </c>
      <c r="N18" s="52">
        <v>0.22423146473779385</v>
      </c>
      <c r="O18" s="52">
        <v>0.22423146473779385</v>
      </c>
      <c r="P18" s="92">
        <v>6.25E-2</v>
      </c>
      <c r="Q18" s="5">
        <v>553</v>
      </c>
      <c r="R18" s="95">
        <v>125</v>
      </c>
      <c r="S18" s="104">
        <v>0.22603978300180833</v>
      </c>
      <c r="T18" s="104">
        <v>0.22603978300180833</v>
      </c>
      <c r="U18" s="97">
        <v>5.5555555555555552E-2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f t="shared" si="0"/>
        <v>7.1925754060324823E-2</v>
      </c>
      <c r="J19" s="86">
        <v>7.1925754060324823E-2</v>
      </c>
      <c r="K19" s="81">
        <v>0.5</v>
      </c>
      <c r="L19" s="5">
        <v>431</v>
      </c>
      <c r="M19" s="50">
        <v>31</v>
      </c>
      <c r="N19" s="52">
        <v>7.1925754060324823E-2</v>
      </c>
      <c r="O19" s="52">
        <v>7.1925754060324823E-2</v>
      </c>
      <c r="P19" s="92">
        <v>0.33333333333333331</v>
      </c>
      <c r="Q19" s="5">
        <v>431</v>
      </c>
      <c r="R19" s="95">
        <v>23</v>
      </c>
      <c r="S19" s="104">
        <v>5.336426914153132E-2</v>
      </c>
      <c r="T19" s="104">
        <v>5.336426914153132E-2</v>
      </c>
      <c r="U19" s="97">
        <v>1</v>
      </c>
    </row>
    <row r="20" spans="1:2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24">
        <v>0.14285714285714285</v>
      </c>
      <c r="G20" s="5">
        <v>97768</v>
      </c>
      <c r="H20" s="80">
        <v>256</v>
      </c>
      <c r="I20" s="86">
        <f t="shared" si="0"/>
        <v>2.6184436625480731E-3</v>
      </c>
      <c r="J20" s="86">
        <v>5.1200000000000002E-2</v>
      </c>
      <c r="K20" s="81">
        <v>0.1111111111111111</v>
      </c>
      <c r="L20" s="5">
        <v>97768</v>
      </c>
      <c r="M20" s="50">
        <v>269</v>
      </c>
      <c r="N20" s="52">
        <v>2.7514115047868421E-3</v>
      </c>
      <c r="O20" s="52">
        <v>5.3800000000000001E-2</v>
      </c>
      <c r="P20" s="92">
        <v>0.14285714285714285</v>
      </c>
      <c r="Q20" s="5">
        <v>97768</v>
      </c>
      <c r="R20" s="95">
        <v>269</v>
      </c>
      <c r="S20" s="104">
        <v>2.7514115047868421E-3</v>
      </c>
      <c r="T20" s="104">
        <v>5.3800000000000001E-2</v>
      </c>
      <c r="U20" s="97">
        <v>0.125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19</v>
      </c>
      <c r="I21" s="86">
        <f t="shared" si="0"/>
        <v>0.6785714285714286</v>
      </c>
      <c r="J21" s="86">
        <v>0.6785714285714286</v>
      </c>
      <c r="K21" s="81">
        <v>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92">
        <v>0.5</v>
      </c>
      <c r="Q21" s="5">
        <v>28</v>
      </c>
      <c r="R21" s="95">
        <v>1</v>
      </c>
      <c r="S21" s="104">
        <v>3.5714285714285712E-2</v>
      </c>
      <c r="T21" s="104">
        <v>3.5714285714285712E-2</v>
      </c>
      <c r="U21" s="97">
        <v>0.5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0.33333333333333331</v>
      </c>
      <c r="G22" s="5">
        <v>1554</v>
      </c>
      <c r="H22" s="80">
        <v>596</v>
      </c>
      <c r="I22" s="86">
        <f t="shared" si="0"/>
        <v>0.38352638352638352</v>
      </c>
      <c r="J22" s="86">
        <v>0.38352638352638352</v>
      </c>
      <c r="K22" s="81">
        <v>1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92">
        <v>0.33333333333333331</v>
      </c>
      <c r="Q22" s="5">
        <v>1554</v>
      </c>
      <c r="R22" s="95">
        <v>120</v>
      </c>
      <c r="S22" s="104">
        <v>7.7220077220077218E-2</v>
      </c>
      <c r="T22" s="104">
        <v>7.7220077220077218E-2</v>
      </c>
      <c r="U22" s="97">
        <v>2.5000000000000001E-2</v>
      </c>
    </row>
    <row r="23" spans="1:21" x14ac:dyDescent="0.25">
      <c r="A23" s="3" t="s">
        <v>19</v>
      </c>
      <c r="B23" s="5">
        <v>123</v>
      </c>
      <c r="C23" s="21">
        <v>117</v>
      </c>
      <c r="D23" s="23">
        <v>0.95121951219512191</v>
      </c>
      <c r="E23" s="23">
        <v>0.95121951219512191</v>
      </c>
      <c r="F23" s="24">
        <v>4.9751243781094526E-3</v>
      </c>
      <c r="G23" s="5">
        <v>123</v>
      </c>
      <c r="H23" s="80">
        <v>112</v>
      </c>
      <c r="I23" s="86">
        <f t="shared" si="0"/>
        <v>0.91056910569105687</v>
      </c>
      <c r="J23" s="86">
        <v>0.91056910569105687</v>
      </c>
      <c r="K23" s="81">
        <v>0.5</v>
      </c>
      <c r="L23" s="5">
        <v>123</v>
      </c>
      <c r="M23" s="50">
        <v>120</v>
      </c>
      <c r="N23" s="52">
        <v>0.97560975609756095</v>
      </c>
      <c r="O23" s="52">
        <v>0.97560975609756095</v>
      </c>
      <c r="P23" s="92">
        <v>0.5</v>
      </c>
      <c r="Q23" s="5">
        <v>123</v>
      </c>
      <c r="R23" s="95">
        <v>94</v>
      </c>
      <c r="S23" s="104">
        <v>0.76422764227642281</v>
      </c>
      <c r="T23" s="104">
        <v>0.76422764227642281</v>
      </c>
      <c r="U23" s="97">
        <v>0.25</v>
      </c>
    </row>
    <row r="24" spans="1:21" x14ac:dyDescent="0.25">
      <c r="A24" s="3" t="s">
        <v>20</v>
      </c>
      <c r="B24" s="5">
        <v>40485</v>
      </c>
      <c r="C24" s="21">
        <v>1280</v>
      </c>
      <c r="D24" s="23">
        <v>3.1616648141286896E-2</v>
      </c>
      <c r="E24" s="23">
        <v>0.25600000000000001</v>
      </c>
      <c r="F24" s="24">
        <v>1</v>
      </c>
      <c r="G24" s="5">
        <v>40485</v>
      </c>
      <c r="H24" s="80">
        <v>2816</v>
      </c>
      <c r="I24" s="86">
        <f t="shared" si="0"/>
        <v>6.9556625910831171E-2</v>
      </c>
      <c r="J24" s="86">
        <v>0.56320000000000003</v>
      </c>
      <c r="K24" s="81">
        <v>1</v>
      </c>
      <c r="L24" s="5">
        <v>40485</v>
      </c>
      <c r="M24" s="50">
        <v>2788</v>
      </c>
      <c r="N24" s="52">
        <v>6.8865011732740525E-2</v>
      </c>
      <c r="O24" s="52">
        <v>0.55759999999999998</v>
      </c>
      <c r="P24" s="92">
        <v>1</v>
      </c>
      <c r="Q24" s="5">
        <v>40485</v>
      </c>
      <c r="R24" s="95">
        <v>2491</v>
      </c>
      <c r="S24" s="104">
        <v>6.1528961343707549E-2</v>
      </c>
      <c r="T24" s="104">
        <v>0.49819999999999998</v>
      </c>
      <c r="U24" s="97">
        <v>1</v>
      </c>
    </row>
    <row r="25" spans="1:21" x14ac:dyDescent="0.25">
      <c r="A25" s="3" t="s">
        <v>21</v>
      </c>
      <c r="B25" s="5">
        <v>388</v>
      </c>
      <c r="C25" s="21">
        <v>159</v>
      </c>
      <c r="D25" s="23">
        <v>0.40979381443298968</v>
      </c>
      <c r="E25" s="23">
        <v>0.40979381443298968</v>
      </c>
      <c r="F25" s="24">
        <v>5.2631578947368418E-2</v>
      </c>
      <c r="G25" s="5">
        <v>388</v>
      </c>
      <c r="H25" s="80">
        <v>217</v>
      </c>
      <c r="I25" s="86">
        <f t="shared" si="0"/>
        <v>0.55927835051546393</v>
      </c>
      <c r="J25" s="86">
        <v>0.55927835051546393</v>
      </c>
      <c r="K25" s="81">
        <v>5.5555555555555552E-2</v>
      </c>
      <c r="L25" s="5">
        <v>388</v>
      </c>
      <c r="M25" s="50">
        <v>213</v>
      </c>
      <c r="N25" s="52">
        <v>0.5489690721649485</v>
      </c>
      <c r="O25" s="52">
        <v>0.5489690721649485</v>
      </c>
      <c r="P25" s="92">
        <v>0.125</v>
      </c>
      <c r="Q25" s="5">
        <v>388</v>
      </c>
      <c r="R25" s="95">
        <v>226</v>
      </c>
      <c r="S25" s="104">
        <v>0.58247422680412375</v>
      </c>
      <c r="T25" s="104">
        <v>0.58247422680412375</v>
      </c>
      <c r="U25" s="97">
        <v>0.1111111111111111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0.5</v>
      </c>
      <c r="G26" s="5">
        <v>577</v>
      </c>
      <c r="H26" s="80">
        <v>103</v>
      </c>
      <c r="I26" s="86">
        <f t="shared" si="0"/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0.5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124</v>
      </c>
      <c r="D27" s="23">
        <v>0.87323943661971826</v>
      </c>
      <c r="E27" s="23">
        <v>0.87323943661971826</v>
      </c>
      <c r="F27" s="24">
        <v>0.14285714285714285</v>
      </c>
      <c r="G27" s="5">
        <v>142</v>
      </c>
      <c r="H27" s="80">
        <v>124</v>
      </c>
      <c r="I27" s="86">
        <f t="shared" si="0"/>
        <v>0.87323943661971826</v>
      </c>
      <c r="J27" s="86">
        <v>0.87323943661971826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124</v>
      </c>
      <c r="S27" s="104">
        <v>0.87323943661971826</v>
      </c>
      <c r="T27" s="104">
        <v>0.87323943661971826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f t="shared" si="0"/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24">
        <v>0.25</v>
      </c>
      <c r="G29" s="5">
        <v>323</v>
      </c>
      <c r="H29" s="80">
        <v>199</v>
      </c>
      <c r="I29" s="86">
        <f t="shared" si="0"/>
        <v>0.61609907120743035</v>
      </c>
      <c r="J29" s="86">
        <v>0.61609907120743035</v>
      </c>
      <c r="K29" s="81">
        <v>0.2</v>
      </c>
      <c r="L29" s="5">
        <v>323</v>
      </c>
      <c r="M29" s="50">
        <v>199</v>
      </c>
      <c r="N29" s="52">
        <v>0.61609907120743035</v>
      </c>
      <c r="O29" s="52">
        <v>0.61609907120743035</v>
      </c>
      <c r="P29" s="92">
        <v>0.2</v>
      </c>
      <c r="Q29" s="5">
        <v>323</v>
      </c>
      <c r="R29" s="95">
        <v>199</v>
      </c>
      <c r="S29" s="104">
        <v>0.61609907120743035</v>
      </c>
      <c r="T29" s="104">
        <v>0.61609907120743035</v>
      </c>
      <c r="U29" s="97">
        <v>0.33333333333333331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6.6666666666666666E-2</v>
      </c>
      <c r="G30" s="5">
        <v>5</v>
      </c>
      <c r="H30" s="80">
        <v>1</v>
      </c>
      <c r="I30" s="86">
        <f t="shared" si="0"/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9.0909090909090912E-2</v>
      </c>
      <c r="Q30" s="5">
        <v>5</v>
      </c>
      <c r="R30" s="95">
        <v>1</v>
      </c>
      <c r="S30" s="104">
        <v>0.2</v>
      </c>
      <c r="T30" s="104">
        <v>0.2</v>
      </c>
      <c r="U30" s="97">
        <v>7.1428571428571425E-2</v>
      </c>
    </row>
    <row r="31" spans="1:2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24">
        <v>0.2</v>
      </c>
      <c r="G31" s="5">
        <v>13</v>
      </c>
      <c r="H31" s="80">
        <v>11</v>
      </c>
      <c r="I31" s="86">
        <f t="shared" si="0"/>
        <v>0.84615384615384615</v>
      </c>
      <c r="J31" s="86">
        <v>0.84615384615384615</v>
      </c>
      <c r="K31" s="81">
        <v>0.5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92">
        <v>0.5</v>
      </c>
      <c r="Q31" s="5">
        <v>13</v>
      </c>
      <c r="R31" s="95">
        <v>11</v>
      </c>
      <c r="S31" s="104">
        <v>0.84615384615384615</v>
      </c>
      <c r="T31" s="104">
        <v>0.84615384615384615</v>
      </c>
      <c r="U31" s="97">
        <v>0.5</v>
      </c>
    </row>
    <row r="32" spans="1:21" x14ac:dyDescent="0.25">
      <c r="A32" s="3" t="s">
        <v>28</v>
      </c>
      <c r="B32" s="5">
        <v>158</v>
      </c>
      <c r="C32" s="21">
        <v>89</v>
      </c>
      <c r="D32" s="23">
        <v>0.56329113924050633</v>
      </c>
      <c r="E32" s="23">
        <v>0.56329113924050633</v>
      </c>
      <c r="F32" s="24">
        <v>0.33333333333333331</v>
      </c>
      <c r="G32" s="5">
        <v>158</v>
      </c>
      <c r="H32" s="80">
        <v>88</v>
      </c>
      <c r="I32" s="86">
        <f t="shared" si="0"/>
        <v>0.55696202531645567</v>
      </c>
      <c r="J32" s="86">
        <v>0.55696202531645567</v>
      </c>
      <c r="K32" s="81">
        <v>1</v>
      </c>
      <c r="L32" s="5">
        <v>158</v>
      </c>
      <c r="M32" s="50">
        <v>88</v>
      </c>
      <c r="N32" s="52">
        <v>0.55696202531645567</v>
      </c>
      <c r="O32" s="52">
        <v>0.55696202531645567</v>
      </c>
      <c r="P32" s="92">
        <v>1</v>
      </c>
      <c r="Q32" s="5">
        <v>158</v>
      </c>
      <c r="R32" s="95">
        <v>88</v>
      </c>
      <c r="S32" s="104">
        <v>0.55696202531645567</v>
      </c>
      <c r="T32" s="104">
        <v>0.55696202531645567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60</v>
      </c>
      <c r="D33" s="23">
        <v>0.24291497975708501</v>
      </c>
      <c r="E33" s="23">
        <v>0.24291497975708501</v>
      </c>
      <c r="F33" s="24">
        <v>1</v>
      </c>
      <c r="G33" s="5">
        <v>247</v>
      </c>
      <c r="H33" s="80">
        <v>1</v>
      </c>
      <c r="I33" s="86">
        <f t="shared" si="0"/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4.1666666666666664E-2</v>
      </c>
      <c r="G34" s="5">
        <v>83</v>
      </c>
      <c r="H34" s="80">
        <v>72</v>
      </c>
      <c r="I34" s="86">
        <f t="shared" si="0"/>
        <v>0.86746987951807231</v>
      </c>
      <c r="J34" s="86">
        <v>0.86746987951807231</v>
      </c>
      <c r="K34" s="81">
        <v>3.5714285714285712E-2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0.04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0.04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0.16666666666666666</v>
      </c>
      <c r="G35" s="5">
        <v>16</v>
      </c>
      <c r="H35" s="80">
        <v>16</v>
      </c>
      <c r="I35" s="86">
        <f t="shared" si="0"/>
        <v>1</v>
      </c>
      <c r="J35" s="86">
        <v>1</v>
      </c>
      <c r="K35" s="81">
        <v>0.1</v>
      </c>
      <c r="L35" s="5">
        <v>16</v>
      </c>
      <c r="M35" s="50">
        <v>16</v>
      </c>
      <c r="N35" s="52">
        <v>1</v>
      </c>
      <c r="O35" s="52">
        <v>1</v>
      </c>
      <c r="P35" s="92">
        <v>0.14285714285714285</v>
      </c>
      <c r="Q35" s="5">
        <v>16</v>
      </c>
      <c r="R35" s="95">
        <v>16</v>
      </c>
      <c r="S35" s="104">
        <v>1</v>
      </c>
      <c r="T35" s="104">
        <v>1</v>
      </c>
      <c r="U35" s="97">
        <v>7.1428571428571425E-2</v>
      </c>
    </row>
    <row r="36" spans="1:2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24">
        <v>1.6666666666666666E-2</v>
      </c>
      <c r="G36" s="5">
        <v>24</v>
      </c>
      <c r="H36" s="80">
        <v>17</v>
      </c>
      <c r="I36" s="86">
        <f t="shared" si="0"/>
        <v>0.70833333333333337</v>
      </c>
      <c r="J36" s="86">
        <v>0.70833333333333337</v>
      </c>
      <c r="K36" s="81">
        <v>3.125E-2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92">
        <v>1.8867924528301886E-2</v>
      </c>
      <c r="Q36" s="5">
        <v>24</v>
      </c>
      <c r="R36" s="95">
        <v>17</v>
      </c>
      <c r="S36" s="104">
        <v>0.70833333333333337</v>
      </c>
      <c r="T36" s="104">
        <v>0.70833333333333337</v>
      </c>
      <c r="U36" s="97">
        <v>2.2727272727272728E-2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9.8039215686274508E-3</v>
      </c>
      <c r="G37" s="5">
        <v>35</v>
      </c>
      <c r="H37" s="80">
        <v>30</v>
      </c>
      <c r="I37" s="86">
        <f t="shared" si="0"/>
        <v>0.8571428571428571</v>
      </c>
      <c r="J37" s="86">
        <v>0.8571428571428571</v>
      </c>
      <c r="K37" s="81">
        <v>8.1967213114754103E-3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0.02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3.125E-2</v>
      </c>
    </row>
    <row r="38" spans="1:21" x14ac:dyDescent="0.25">
      <c r="A38" s="3" t="s">
        <v>34</v>
      </c>
      <c r="B38" s="5">
        <v>88</v>
      </c>
      <c r="C38" s="21">
        <v>9</v>
      </c>
      <c r="D38" s="23">
        <v>0.10227272727272728</v>
      </c>
      <c r="E38" s="23">
        <v>0.10227272727272728</v>
      </c>
      <c r="F38" s="24">
        <v>1.3262599469496021E-3</v>
      </c>
      <c r="G38" s="5">
        <v>88</v>
      </c>
      <c r="H38" s="80">
        <v>0</v>
      </c>
      <c r="I38" s="86">
        <f t="shared" si="0"/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f t="shared" si="0"/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0.25</v>
      </c>
      <c r="G40" s="5">
        <v>66</v>
      </c>
      <c r="H40" s="80">
        <v>53</v>
      </c>
      <c r="I40" s="86">
        <f t="shared" si="0"/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1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0.125</v>
      </c>
    </row>
    <row r="41" spans="1:21" x14ac:dyDescent="0.25">
      <c r="A41" s="3" t="s">
        <v>37</v>
      </c>
      <c r="B41" s="5">
        <v>15</v>
      </c>
      <c r="C41" s="21">
        <v>8</v>
      </c>
      <c r="D41" s="23">
        <v>0.53333333333333333</v>
      </c>
      <c r="E41" s="23">
        <v>0.53333333333333333</v>
      </c>
      <c r="F41" s="24">
        <v>2.1978021978021978E-3</v>
      </c>
      <c r="G41" s="5">
        <v>15</v>
      </c>
      <c r="H41" s="80">
        <v>11</v>
      </c>
      <c r="I41" s="86">
        <f t="shared" si="0"/>
        <v>0.73333333333333328</v>
      </c>
      <c r="J41" s="86">
        <v>0.73333333333333328</v>
      </c>
      <c r="K41" s="81">
        <v>9.0909090909090912E-2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92">
        <v>0.1</v>
      </c>
      <c r="Q41" s="5">
        <v>15</v>
      </c>
      <c r="R41" s="95">
        <v>9</v>
      </c>
      <c r="S41" s="104">
        <v>0.6</v>
      </c>
      <c r="T41" s="104">
        <v>0.6</v>
      </c>
      <c r="U41" s="97">
        <v>0.1111111111111111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0.16666666666666666</v>
      </c>
      <c r="G42" s="5">
        <v>332</v>
      </c>
      <c r="H42" s="80">
        <v>11</v>
      </c>
      <c r="I42" s="86">
        <f t="shared" si="0"/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0.2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0.14285714285714285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3.916960438699569E-4</v>
      </c>
      <c r="G43" s="5">
        <v>39</v>
      </c>
      <c r="H43" s="80">
        <v>2</v>
      </c>
      <c r="I43" s="86">
        <f t="shared" si="0"/>
        <v>5.128205128205128E-2</v>
      </c>
      <c r="J43" s="86">
        <v>5.128205128205128E-2</v>
      </c>
      <c r="K43" s="81">
        <v>6.1766522544780733E-4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6.6006600660066007E-4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6.7613252197430695E-4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0.25</v>
      </c>
      <c r="G44" s="5">
        <v>1</v>
      </c>
      <c r="H44" s="80">
        <v>1</v>
      </c>
      <c r="I44" s="86">
        <f t="shared" si="0"/>
        <v>1</v>
      </c>
      <c r="J44" s="86">
        <v>1</v>
      </c>
      <c r="K44" s="81">
        <v>6.6666666666666666E-2</v>
      </c>
      <c r="L44" s="5">
        <v>1</v>
      </c>
      <c r="M44" s="50">
        <v>1</v>
      </c>
      <c r="N44" s="52">
        <v>1</v>
      </c>
      <c r="O44" s="52">
        <v>1</v>
      </c>
      <c r="P44" s="92">
        <v>0.1111111111111111</v>
      </c>
      <c r="Q44" s="5">
        <v>1</v>
      </c>
      <c r="R44" s="95">
        <v>1</v>
      </c>
      <c r="S44" s="104">
        <v>1</v>
      </c>
      <c r="T44" s="104">
        <v>1</v>
      </c>
      <c r="U44" s="97">
        <v>9.0909090909090912E-2</v>
      </c>
    </row>
    <row r="45" spans="1:2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24">
        <v>3.8461538461538464E-2</v>
      </c>
      <c r="G45" s="5">
        <v>431</v>
      </c>
      <c r="H45" s="80">
        <v>324</v>
      </c>
      <c r="I45" s="86">
        <f t="shared" si="0"/>
        <v>0.75174013921113692</v>
      </c>
      <c r="J45" s="86">
        <v>0.75174013921113692</v>
      </c>
      <c r="K45" s="81">
        <v>3.8461538461538464E-2</v>
      </c>
      <c r="L45" s="5">
        <v>431</v>
      </c>
      <c r="M45" s="50">
        <v>325</v>
      </c>
      <c r="N45" s="52">
        <v>0.75406032482598606</v>
      </c>
      <c r="O45" s="52">
        <v>0.75406032482598606</v>
      </c>
      <c r="P45" s="92">
        <v>7.1428571428571425E-2</v>
      </c>
      <c r="Q45" s="5">
        <v>431</v>
      </c>
      <c r="R45" s="95">
        <v>324</v>
      </c>
      <c r="S45" s="104">
        <v>0.75174013921113692</v>
      </c>
      <c r="T45" s="104">
        <v>0.75174013921113692</v>
      </c>
      <c r="U45" s="97">
        <v>3.8461538461538464E-2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3.8461538461538464E-2</v>
      </c>
      <c r="G46" s="5">
        <v>40</v>
      </c>
      <c r="H46" s="80">
        <v>40</v>
      </c>
      <c r="I46" s="86">
        <f t="shared" si="0"/>
        <v>1</v>
      </c>
      <c r="J46" s="86">
        <v>1</v>
      </c>
      <c r="K46" s="81">
        <v>5.8823529411764705E-2</v>
      </c>
      <c r="L46" s="5">
        <v>40</v>
      </c>
      <c r="M46" s="50">
        <v>40</v>
      </c>
      <c r="N46" s="52">
        <v>1</v>
      </c>
      <c r="O46" s="52">
        <v>1</v>
      </c>
      <c r="P46" s="92">
        <v>7.1428571428571425E-2</v>
      </c>
      <c r="Q46" s="5">
        <v>40</v>
      </c>
      <c r="R46" s="95">
        <v>40</v>
      </c>
      <c r="S46" s="104">
        <v>1</v>
      </c>
      <c r="T46" s="104">
        <v>1</v>
      </c>
      <c r="U46" s="97">
        <v>0.04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7.1428571428571425E-2</v>
      </c>
      <c r="G47" s="5">
        <v>40</v>
      </c>
      <c r="H47" s="80">
        <v>40</v>
      </c>
      <c r="I47" s="86">
        <f t="shared" si="0"/>
        <v>1</v>
      </c>
      <c r="J47" s="86">
        <v>1</v>
      </c>
      <c r="K47" s="81">
        <v>0.5</v>
      </c>
      <c r="L47" s="5">
        <v>40</v>
      </c>
      <c r="M47" s="50">
        <v>40</v>
      </c>
      <c r="N47" s="52">
        <v>1</v>
      </c>
      <c r="O47" s="52">
        <v>1</v>
      </c>
      <c r="P47" s="92">
        <v>5.2631578947368418E-2</v>
      </c>
      <c r="Q47" s="5">
        <v>40</v>
      </c>
      <c r="R47" s="95">
        <v>40</v>
      </c>
      <c r="S47" s="104">
        <v>1</v>
      </c>
      <c r="T47" s="104">
        <v>1</v>
      </c>
      <c r="U47" s="97">
        <v>0.5</v>
      </c>
    </row>
    <row r="48" spans="1:21" x14ac:dyDescent="0.25">
      <c r="A48" s="3" t="s">
        <v>44</v>
      </c>
      <c r="B48" s="5">
        <v>70752</v>
      </c>
      <c r="C48" s="21">
        <v>1842</v>
      </c>
      <c r="D48" s="23">
        <v>2.6034599728629579E-2</v>
      </c>
      <c r="E48" s="23">
        <v>0.36840000000000001</v>
      </c>
      <c r="F48" s="24">
        <v>0.33333333333333331</v>
      </c>
      <c r="G48" s="5">
        <v>70752</v>
      </c>
      <c r="H48" s="80">
        <v>1841</v>
      </c>
      <c r="I48" s="86">
        <f t="shared" si="0"/>
        <v>2.6020465852555404E-2</v>
      </c>
      <c r="J48" s="86">
        <v>0.36820000000000003</v>
      </c>
      <c r="K48" s="81">
        <v>0.33333333333333331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1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f t="shared" si="0"/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3490</v>
      </c>
      <c r="D50" s="23">
        <v>0.35245404968693195</v>
      </c>
      <c r="E50" s="23">
        <v>0.69799999999999995</v>
      </c>
      <c r="F50" s="24">
        <v>7.6923076923076927E-2</v>
      </c>
      <c r="G50" s="5">
        <v>9902</v>
      </c>
      <c r="H50" s="80">
        <v>3488</v>
      </c>
      <c r="I50" s="86">
        <f t="shared" si="0"/>
        <v>0.35225207028883054</v>
      </c>
      <c r="J50" s="86">
        <v>0.6976</v>
      </c>
      <c r="K50" s="81">
        <v>7.6923076923076927E-2</v>
      </c>
      <c r="L50" s="5">
        <v>9902</v>
      </c>
      <c r="M50" s="50">
        <v>3487</v>
      </c>
      <c r="N50" s="52">
        <v>0.35215108058977984</v>
      </c>
      <c r="O50" s="52">
        <v>0.69740000000000002</v>
      </c>
      <c r="P50" s="92">
        <v>7.6923076923076927E-2</v>
      </c>
      <c r="Q50" s="5">
        <v>9902</v>
      </c>
      <c r="R50" s="95">
        <v>3479</v>
      </c>
      <c r="S50" s="104">
        <v>0.35134316299737428</v>
      </c>
      <c r="T50" s="104">
        <v>0.69579999999999997</v>
      </c>
      <c r="U50" s="97">
        <v>7.6923076923076927E-2</v>
      </c>
    </row>
    <row r="51" spans="1:21" x14ac:dyDescent="0.25">
      <c r="A51" s="3" t="s">
        <v>47</v>
      </c>
      <c r="B51" s="5">
        <v>5365</v>
      </c>
      <c r="C51" s="21">
        <v>1464</v>
      </c>
      <c r="D51" s="23">
        <v>0.27287977632805221</v>
      </c>
      <c r="E51" s="23">
        <v>0.2928</v>
      </c>
      <c r="F51" s="24">
        <v>0.2</v>
      </c>
      <c r="G51" s="5">
        <v>5365</v>
      </c>
      <c r="H51" s="80">
        <v>1456</v>
      </c>
      <c r="I51" s="86">
        <f t="shared" si="0"/>
        <v>0.27138863000931968</v>
      </c>
      <c r="J51" s="86">
        <v>0.29120000000000001</v>
      </c>
      <c r="K51" s="81">
        <v>0.2</v>
      </c>
      <c r="L51" s="5">
        <v>5365</v>
      </c>
      <c r="M51" s="50">
        <v>1451</v>
      </c>
      <c r="N51" s="52">
        <v>0.27045666356011183</v>
      </c>
      <c r="O51" s="52">
        <v>0.29020000000000001</v>
      </c>
      <c r="P51" s="92">
        <v>0.14285714285714285</v>
      </c>
      <c r="Q51" s="5">
        <v>5365</v>
      </c>
      <c r="R51" s="95">
        <v>1474</v>
      </c>
      <c r="S51" s="104">
        <v>0.27474370922646785</v>
      </c>
      <c r="T51" s="104">
        <v>0.29480000000000001</v>
      </c>
      <c r="U51" s="97">
        <v>0.2</v>
      </c>
    </row>
    <row r="52" spans="1:21" x14ac:dyDescent="0.25">
      <c r="A52" s="3" t="s">
        <v>48</v>
      </c>
      <c r="B52" s="5">
        <v>7322</v>
      </c>
      <c r="C52" s="21">
        <v>205</v>
      </c>
      <c r="D52" s="23">
        <v>2.7997814804698169E-2</v>
      </c>
      <c r="E52" s="23">
        <v>4.1000000000000002E-2</v>
      </c>
      <c r="F52" s="24">
        <v>0.1111111111111111</v>
      </c>
      <c r="G52" s="5">
        <v>7322</v>
      </c>
      <c r="H52" s="80">
        <v>206</v>
      </c>
      <c r="I52" s="86">
        <f t="shared" si="0"/>
        <v>2.8134389511062553E-2</v>
      </c>
      <c r="J52" s="86">
        <v>4.1200000000000001E-2</v>
      </c>
      <c r="K52" s="81">
        <v>0.2</v>
      </c>
      <c r="L52" s="5">
        <v>7322</v>
      </c>
      <c r="M52" s="50">
        <v>201</v>
      </c>
      <c r="N52" s="52">
        <v>2.7451515979240646E-2</v>
      </c>
      <c r="O52" s="52">
        <v>4.02E-2</v>
      </c>
      <c r="P52" s="92">
        <v>0.14285714285714285</v>
      </c>
      <c r="Q52" s="5">
        <v>7322</v>
      </c>
      <c r="R52" s="95">
        <v>191</v>
      </c>
      <c r="S52" s="104">
        <v>2.608576891559683E-2</v>
      </c>
      <c r="T52" s="104">
        <v>3.8199999999999998E-2</v>
      </c>
      <c r="U52" s="97">
        <v>0.125</v>
      </c>
    </row>
    <row r="53" spans="1:21" x14ac:dyDescent="0.25">
      <c r="A53" s="3" t="s">
        <v>49</v>
      </c>
      <c r="B53" s="5">
        <v>760</v>
      </c>
      <c r="C53" s="21">
        <v>9</v>
      </c>
      <c r="D53" s="23">
        <v>1.1842105263157895E-2</v>
      </c>
      <c r="E53" s="23">
        <v>1.1842105263157895E-2</v>
      </c>
      <c r="F53" s="24">
        <v>1.5384615384615385E-2</v>
      </c>
      <c r="G53" s="5">
        <v>760</v>
      </c>
      <c r="H53" s="80">
        <v>9</v>
      </c>
      <c r="I53" s="86">
        <f t="shared" si="0"/>
        <v>1.1842105263157895E-2</v>
      </c>
      <c r="J53" s="86">
        <v>1.1842105263157895E-2</v>
      </c>
      <c r="K53" s="81">
        <v>1.282051282051282E-2</v>
      </c>
      <c r="L53" s="5">
        <v>760</v>
      </c>
      <c r="M53" s="50">
        <v>745</v>
      </c>
      <c r="N53" s="52">
        <v>0.98026315789473684</v>
      </c>
      <c r="O53" s="52">
        <v>0.98026315789473684</v>
      </c>
      <c r="P53" s="92">
        <v>1</v>
      </c>
      <c r="Q53" s="5">
        <v>760</v>
      </c>
      <c r="R53" s="95">
        <v>745</v>
      </c>
      <c r="S53" s="104">
        <v>0.98026315789473684</v>
      </c>
      <c r="T53" s="104">
        <v>0.98026315789473684</v>
      </c>
      <c r="U53" s="97">
        <v>1</v>
      </c>
    </row>
    <row r="54" spans="1:21" x14ac:dyDescent="0.25">
      <c r="A54" s="3" t="s">
        <v>50</v>
      </c>
      <c r="B54" s="5">
        <v>2379</v>
      </c>
      <c r="C54" s="21">
        <v>1393</v>
      </c>
      <c r="D54" s="23">
        <v>0.58554014291719214</v>
      </c>
      <c r="E54" s="23">
        <v>0.58554014291719214</v>
      </c>
      <c r="F54" s="24">
        <v>0.5</v>
      </c>
      <c r="G54" s="5">
        <v>2379</v>
      </c>
      <c r="H54" s="80">
        <v>1395</v>
      </c>
      <c r="I54" s="86">
        <f t="shared" si="0"/>
        <v>0.58638083228247162</v>
      </c>
      <c r="J54" s="86">
        <v>0.58638083228247162</v>
      </c>
      <c r="K54" s="81">
        <v>1</v>
      </c>
      <c r="L54" s="5">
        <v>2379</v>
      </c>
      <c r="M54" s="50">
        <v>1394</v>
      </c>
      <c r="N54" s="52">
        <v>0.58596048759983188</v>
      </c>
      <c r="O54" s="52">
        <v>0.58596048759983188</v>
      </c>
      <c r="P54" s="92">
        <v>1</v>
      </c>
      <c r="Q54" s="5">
        <v>2379</v>
      </c>
      <c r="R54" s="95">
        <v>1395</v>
      </c>
      <c r="S54" s="104">
        <v>0.58638083228247162</v>
      </c>
      <c r="T54" s="104">
        <v>0.58638083228247162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1</v>
      </c>
      <c r="G55" s="5">
        <v>5</v>
      </c>
      <c r="H55" s="80">
        <v>5</v>
      </c>
      <c r="I55" s="86">
        <f t="shared" si="0"/>
        <v>1</v>
      </c>
      <c r="J55" s="86">
        <v>1</v>
      </c>
      <c r="K55" s="81">
        <v>0.33333333333333331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0.5</v>
      </c>
      <c r="G56" s="5">
        <v>7</v>
      </c>
      <c r="H56" s="80">
        <v>7</v>
      </c>
      <c r="I56" s="86">
        <f t="shared" si="0"/>
        <v>1</v>
      </c>
      <c r="J56" s="86">
        <v>1</v>
      </c>
      <c r="K56" s="81">
        <v>1</v>
      </c>
      <c r="L56" s="5">
        <v>7</v>
      </c>
      <c r="M56" s="50">
        <v>7</v>
      </c>
      <c r="N56" s="52">
        <v>1</v>
      </c>
      <c r="O56" s="52">
        <v>1</v>
      </c>
      <c r="P56" s="92">
        <v>0.33333333333333331</v>
      </c>
      <c r="Q56" s="5">
        <v>7</v>
      </c>
      <c r="R56" s="95">
        <v>7</v>
      </c>
      <c r="S56" s="104">
        <v>1</v>
      </c>
      <c r="T56" s="104">
        <v>1</v>
      </c>
      <c r="U56" s="97">
        <v>0.5</v>
      </c>
    </row>
    <row r="57" spans="1:2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24">
        <v>0.2</v>
      </c>
      <c r="G57" s="5">
        <v>859</v>
      </c>
      <c r="H57" s="80">
        <v>677</v>
      </c>
      <c r="I57" s="86">
        <f t="shared" si="0"/>
        <v>0.78812572759022115</v>
      </c>
      <c r="J57" s="86">
        <v>0.78812572759022115</v>
      </c>
      <c r="K57" s="81">
        <v>0.2</v>
      </c>
      <c r="L57" s="5">
        <v>859</v>
      </c>
      <c r="M57" s="50">
        <v>677</v>
      </c>
      <c r="N57" s="52">
        <v>0.78812572759022115</v>
      </c>
      <c r="O57" s="52">
        <v>0.78812572759022115</v>
      </c>
      <c r="P57" s="92">
        <v>0.2</v>
      </c>
      <c r="Q57" s="5">
        <v>859</v>
      </c>
      <c r="R57" s="95">
        <v>677</v>
      </c>
      <c r="S57" s="104">
        <v>0.78812572759022115</v>
      </c>
      <c r="T57" s="104">
        <v>0.78812572759022115</v>
      </c>
      <c r="U57" s="97">
        <v>0.2</v>
      </c>
    </row>
    <row r="58" spans="1:2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24">
        <v>1</v>
      </c>
      <c r="G58" s="5">
        <v>4043</v>
      </c>
      <c r="H58" s="80">
        <v>2918</v>
      </c>
      <c r="I58" s="86">
        <f t="shared" si="0"/>
        <v>0.7217412812268118</v>
      </c>
      <c r="J58" s="86">
        <v>0.7217412812268118</v>
      </c>
      <c r="K58" s="81">
        <v>1</v>
      </c>
      <c r="L58" s="5">
        <v>4043</v>
      </c>
      <c r="M58" s="50">
        <v>2918</v>
      </c>
      <c r="N58" s="52">
        <v>0.7217412812268118</v>
      </c>
      <c r="O58" s="52">
        <v>0.7217412812268118</v>
      </c>
      <c r="P58" s="92">
        <v>1</v>
      </c>
      <c r="Q58" s="5">
        <v>4043</v>
      </c>
      <c r="R58" s="95">
        <v>2917</v>
      </c>
      <c r="S58" s="104">
        <v>0.7214939401434578</v>
      </c>
      <c r="T58" s="104">
        <v>0.7214939401434578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5.8823529411764705E-2</v>
      </c>
      <c r="G59" s="5">
        <v>11</v>
      </c>
      <c r="H59" s="80">
        <v>10</v>
      </c>
      <c r="I59" s="86">
        <f t="shared" si="0"/>
        <v>0.90909090909090906</v>
      </c>
      <c r="J59" s="86">
        <v>0.90909090909090906</v>
      </c>
      <c r="K59" s="8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7.1428571428571425E-2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3.7037037037037035E-2</v>
      </c>
    </row>
    <row r="60" spans="1:21" x14ac:dyDescent="0.25">
      <c r="A60" s="3" t="s">
        <v>56</v>
      </c>
      <c r="B60" s="5">
        <v>670</v>
      </c>
      <c r="C60" s="21">
        <v>191</v>
      </c>
      <c r="D60" s="23">
        <v>0.28507462686567164</v>
      </c>
      <c r="E60" s="23">
        <v>0.28507462686567164</v>
      </c>
      <c r="F60" s="24">
        <v>0.5</v>
      </c>
      <c r="G60" s="5">
        <v>670</v>
      </c>
      <c r="H60" s="80">
        <v>194</v>
      </c>
      <c r="I60" s="86">
        <f t="shared" si="0"/>
        <v>0.28955223880597014</v>
      </c>
      <c r="J60" s="86">
        <v>0.28955223880597014</v>
      </c>
      <c r="K60" s="81">
        <v>0.5</v>
      </c>
      <c r="L60" s="5">
        <v>670</v>
      </c>
      <c r="M60" s="50">
        <v>193</v>
      </c>
      <c r="N60" s="52">
        <v>0.28805970149253729</v>
      </c>
      <c r="O60" s="52">
        <v>0.28805970149253729</v>
      </c>
      <c r="P60" s="92">
        <v>0.5</v>
      </c>
      <c r="Q60" s="5">
        <v>670</v>
      </c>
      <c r="R60" s="95">
        <v>193</v>
      </c>
      <c r="S60" s="104">
        <v>0.28805970149253729</v>
      </c>
      <c r="T60" s="104">
        <v>0.28805970149253729</v>
      </c>
      <c r="U60" s="97">
        <v>0.5</v>
      </c>
    </row>
    <row r="61" spans="1:2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24">
        <v>1</v>
      </c>
      <c r="G61" s="5">
        <v>21</v>
      </c>
      <c r="H61" s="80">
        <v>16</v>
      </c>
      <c r="I61" s="86">
        <f t="shared" si="0"/>
        <v>0.76190476190476186</v>
      </c>
      <c r="J61" s="86">
        <v>0.76190476190476186</v>
      </c>
      <c r="K61" s="81">
        <v>1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92">
        <v>1</v>
      </c>
      <c r="Q61" s="5">
        <v>21</v>
      </c>
      <c r="R61" s="95">
        <v>16</v>
      </c>
      <c r="S61" s="104">
        <v>0.76190476190476186</v>
      </c>
      <c r="T61" s="104">
        <v>0.76190476190476186</v>
      </c>
      <c r="U61" s="97">
        <v>1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3.4482758620689655E-2</v>
      </c>
      <c r="G62" s="5">
        <v>2</v>
      </c>
      <c r="H62" s="80">
        <v>2</v>
      </c>
      <c r="I62" s="86">
        <f t="shared" si="0"/>
        <v>1</v>
      </c>
      <c r="J62" s="86">
        <v>1</v>
      </c>
      <c r="K62" s="81">
        <v>7.1428571428571425E-2</v>
      </c>
      <c r="L62" s="5">
        <v>2</v>
      </c>
      <c r="M62" s="50">
        <v>2</v>
      </c>
      <c r="N62" s="52">
        <v>1</v>
      </c>
      <c r="O62" s="52">
        <v>1</v>
      </c>
      <c r="P62" s="92">
        <v>5.5555555555555552E-2</v>
      </c>
      <c r="Q62" s="5">
        <v>2</v>
      </c>
      <c r="R62" s="95">
        <v>2</v>
      </c>
      <c r="S62" s="104">
        <v>1</v>
      </c>
      <c r="T62" s="104">
        <v>1</v>
      </c>
      <c r="U62" s="97">
        <v>0.14285714285714285</v>
      </c>
    </row>
    <row r="63" spans="1:21" x14ac:dyDescent="0.25">
      <c r="A63" s="3" t="s">
        <v>59</v>
      </c>
      <c r="B63" s="5">
        <v>38</v>
      </c>
      <c r="C63" s="21">
        <v>15</v>
      </c>
      <c r="D63" s="23">
        <v>0.39473684210526316</v>
      </c>
      <c r="E63" s="23">
        <v>0.39473684210526316</v>
      </c>
      <c r="F63" s="24">
        <v>0.5</v>
      </c>
      <c r="G63" s="5">
        <v>38</v>
      </c>
      <c r="H63" s="80">
        <v>18</v>
      </c>
      <c r="I63" s="86">
        <f t="shared" si="0"/>
        <v>0.47368421052631576</v>
      </c>
      <c r="J63" s="86">
        <v>0.47368421052631576</v>
      </c>
      <c r="K63" s="81">
        <v>0.5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92">
        <v>3.8461538461538464E-3</v>
      </c>
      <c r="Q63" s="5">
        <v>38</v>
      </c>
      <c r="R63" s="95">
        <v>18</v>
      </c>
      <c r="S63" s="104">
        <v>0.47368421052631576</v>
      </c>
      <c r="T63" s="104">
        <v>0.47368421052631576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24">
        <v>0.5</v>
      </c>
      <c r="G64" s="5">
        <v>34</v>
      </c>
      <c r="H64" s="80">
        <v>17</v>
      </c>
      <c r="I64" s="86">
        <f t="shared" si="0"/>
        <v>0.5</v>
      </c>
      <c r="J64" s="86">
        <v>0.5</v>
      </c>
      <c r="K64" s="81">
        <v>0.5</v>
      </c>
      <c r="L64" s="5">
        <v>34</v>
      </c>
      <c r="M64" s="50">
        <v>16</v>
      </c>
      <c r="N64" s="52">
        <v>0.47058823529411764</v>
      </c>
      <c r="O64" s="52">
        <v>0.47058823529411764</v>
      </c>
      <c r="P64" s="92">
        <v>0.5</v>
      </c>
      <c r="Q64" s="5">
        <v>34</v>
      </c>
      <c r="R64" s="95">
        <v>17</v>
      </c>
      <c r="S64" s="104">
        <v>0.5</v>
      </c>
      <c r="T64" s="104">
        <v>0.5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24">
        <v>7.1428571428571425E-2</v>
      </c>
      <c r="G65" s="5">
        <v>4</v>
      </c>
      <c r="H65" s="80">
        <v>3</v>
      </c>
      <c r="I65" s="86">
        <f t="shared" si="0"/>
        <v>0.75</v>
      </c>
      <c r="J65" s="86">
        <v>0.75</v>
      </c>
      <c r="K65" s="81">
        <v>0.1</v>
      </c>
      <c r="L65" s="5">
        <v>4</v>
      </c>
      <c r="M65" s="50">
        <v>3</v>
      </c>
      <c r="N65" s="52">
        <v>0.75</v>
      </c>
      <c r="O65" s="52">
        <v>0.75</v>
      </c>
      <c r="P65" s="92">
        <v>9.0909090909090912E-2</v>
      </c>
      <c r="Q65" s="5">
        <v>4</v>
      </c>
      <c r="R65" s="95">
        <v>3</v>
      </c>
      <c r="S65" s="104">
        <v>0.75</v>
      </c>
      <c r="T65" s="104">
        <v>0.75</v>
      </c>
      <c r="U65" s="97">
        <v>9.0909090909090912E-2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0.14285714285714285</v>
      </c>
      <c r="G66" s="5">
        <v>5</v>
      </c>
      <c r="H66" s="80">
        <v>5</v>
      </c>
      <c r="I66" s="86">
        <f t="shared" si="0"/>
        <v>1</v>
      </c>
      <c r="J66" s="86">
        <v>1</v>
      </c>
      <c r="K66" s="81">
        <v>0.125</v>
      </c>
      <c r="L66" s="5">
        <v>5</v>
      </c>
      <c r="M66" s="50">
        <v>5</v>
      </c>
      <c r="N66" s="52">
        <v>1</v>
      </c>
      <c r="O66" s="52">
        <v>1</v>
      </c>
      <c r="P66" s="92">
        <v>0.125</v>
      </c>
      <c r="Q66" s="5">
        <v>5</v>
      </c>
      <c r="R66" s="95">
        <v>5</v>
      </c>
      <c r="S66" s="104">
        <v>1</v>
      </c>
      <c r="T66" s="104">
        <v>1</v>
      </c>
      <c r="U66" s="97">
        <v>0.2</v>
      </c>
    </row>
    <row r="67" spans="1:2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24">
        <v>0.125</v>
      </c>
      <c r="G67" s="5">
        <v>1</v>
      </c>
      <c r="H67" s="80">
        <v>1</v>
      </c>
      <c r="I67" s="86">
        <f t="shared" si="0"/>
        <v>1</v>
      </c>
      <c r="J67" s="86">
        <v>1</v>
      </c>
      <c r="K67" s="81">
        <v>0.125</v>
      </c>
      <c r="L67" s="5">
        <v>1</v>
      </c>
      <c r="M67" s="50">
        <v>1</v>
      </c>
      <c r="N67" s="52">
        <v>1</v>
      </c>
      <c r="O67" s="52">
        <v>1</v>
      </c>
      <c r="P67" s="92">
        <v>0.16666666666666666</v>
      </c>
      <c r="Q67" s="5">
        <v>1</v>
      </c>
      <c r="R67" s="95">
        <v>1</v>
      </c>
      <c r="S67" s="104">
        <v>1</v>
      </c>
      <c r="T67" s="104">
        <v>1</v>
      </c>
      <c r="U67" s="97">
        <v>0.5</v>
      </c>
    </row>
    <row r="68" spans="1:21" x14ac:dyDescent="0.25">
      <c r="A68" s="3" t="s">
        <v>64</v>
      </c>
      <c r="B68" s="5">
        <v>89</v>
      </c>
      <c r="C68" s="21">
        <v>69</v>
      </c>
      <c r="D68" s="23">
        <v>0.7752808988764045</v>
      </c>
      <c r="E68" s="23">
        <v>0.7752808988764045</v>
      </c>
      <c r="F68" s="24">
        <v>4.3478260869565216E-2</v>
      </c>
      <c r="G68" s="5">
        <v>89</v>
      </c>
      <c r="H68" s="80">
        <v>69</v>
      </c>
      <c r="I68" s="86">
        <f t="shared" si="0"/>
        <v>0.7752808988764045</v>
      </c>
      <c r="J68" s="86">
        <v>0.7752808988764045</v>
      </c>
      <c r="K68" s="81">
        <v>3.2258064516129031E-2</v>
      </c>
      <c r="L68" s="5">
        <v>89</v>
      </c>
      <c r="M68" s="50">
        <v>70</v>
      </c>
      <c r="N68" s="52">
        <v>0.7865168539325843</v>
      </c>
      <c r="O68" s="52">
        <v>0.7865168539325843</v>
      </c>
      <c r="P68" s="92">
        <v>4.3478260869565216E-2</v>
      </c>
      <c r="Q68" s="5">
        <v>89</v>
      </c>
      <c r="R68" s="95">
        <v>73</v>
      </c>
      <c r="S68" s="104">
        <v>0.8202247191011236</v>
      </c>
      <c r="T68" s="104">
        <v>0.8202247191011236</v>
      </c>
      <c r="U68" s="97">
        <v>8.3333333333333329E-2</v>
      </c>
    </row>
    <row r="69" spans="1:21" x14ac:dyDescent="0.25">
      <c r="A69" s="3" t="s">
        <v>65</v>
      </c>
      <c r="B69" s="5">
        <v>290</v>
      </c>
      <c r="C69" s="21">
        <v>141</v>
      </c>
      <c r="D69" s="23">
        <v>0.48620689655172411</v>
      </c>
      <c r="E69" s="23">
        <v>0.48620689655172411</v>
      </c>
      <c r="F69" s="24">
        <v>0.125</v>
      </c>
      <c r="G69" s="5">
        <v>290</v>
      </c>
      <c r="H69" s="80">
        <v>147</v>
      </c>
      <c r="I69" s="86">
        <f t="shared" si="0"/>
        <v>0.50689655172413794</v>
      </c>
      <c r="J69" s="86">
        <v>0.50689655172413794</v>
      </c>
      <c r="K69" s="81">
        <v>0.1111111111111111</v>
      </c>
      <c r="L69" s="5">
        <v>290</v>
      </c>
      <c r="M69" s="50">
        <v>147</v>
      </c>
      <c r="N69" s="52">
        <v>0.50689655172413794</v>
      </c>
      <c r="O69" s="52">
        <v>0.50689655172413794</v>
      </c>
      <c r="P69" s="92">
        <v>0.125</v>
      </c>
      <c r="Q69" s="5">
        <v>290</v>
      </c>
      <c r="R69" s="95">
        <v>148</v>
      </c>
      <c r="S69" s="104">
        <v>0.51034482758620692</v>
      </c>
      <c r="T69" s="104">
        <v>0.51034482758620692</v>
      </c>
      <c r="U69" s="97">
        <v>0.1111111111111111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0.1111111111111111</v>
      </c>
      <c r="G70" s="5">
        <v>3</v>
      </c>
      <c r="H70" s="80">
        <v>3</v>
      </c>
      <c r="I70" s="86">
        <f t="shared" si="0"/>
        <v>1</v>
      </c>
      <c r="J70" s="86">
        <v>1</v>
      </c>
      <c r="K70" s="81">
        <v>0.1111111111111111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0.1111111111111111</v>
      </c>
    </row>
    <row r="71" spans="1:21" x14ac:dyDescent="0.25">
      <c r="A71" s="3" t="s">
        <v>67</v>
      </c>
      <c r="B71" s="5">
        <v>2955</v>
      </c>
      <c r="C71" s="21">
        <v>1443</v>
      </c>
      <c r="D71" s="23">
        <v>0.48832487309644668</v>
      </c>
      <c r="E71" s="23">
        <v>0.48832487309644668</v>
      </c>
      <c r="F71" s="24">
        <v>0.125</v>
      </c>
      <c r="G71" s="5">
        <v>2955</v>
      </c>
      <c r="H71" s="80">
        <v>1493</v>
      </c>
      <c r="I71" s="86">
        <f t="shared" si="0"/>
        <v>0.50524534686971234</v>
      </c>
      <c r="J71" s="86">
        <v>0.50524534686971234</v>
      </c>
      <c r="K71" s="81">
        <v>0.33333333333333331</v>
      </c>
      <c r="L71" s="5">
        <v>2955</v>
      </c>
      <c r="M71" s="50">
        <v>1495</v>
      </c>
      <c r="N71" s="52">
        <v>0.50592216582064298</v>
      </c>
      <c r="O71" s="52">
        <v>0.50592216582064298</v>
      </c>
      <c r="P71" s="92">
        <v>0.16666666666666666</v>
      </c>
      <c r="Q71" s="5">
        <v>2955</v>
      </c>
      <c r="R71" s="95">
        <v>1479</v>
      </c>
      <c r="S71" s="104">
        <v>0.500507614213198</v>
      </c>
      <c r="T71" s="104">
        <v>0.500507614213198</v>
      </c>
      <c r="U71" s="97">
        <v>0.33333333333333331</v>
      </c>
    </row>
    <row r="72" spans="1:21" x14ac:dyDescent="0.25">
      <c r="A72" s="3" t="s">
        <v>68</v>
      </c>
      <c r="B72" s="5">
        <v>554</v>
      </c>
      <c r="C72" s="21">
        <v>490</v>
      </c>
      <c r="D72" s="23">
        <v>0.8844765342960289</v>
      </c>
      <c r="E72" s="23">
        <v>0.8844765342960289</v>
      </c>
      <c r="F72" s="24">
        <v>0.33333333333333331</v>
      </c>
      <c r="G72" s="5">
        <v>554</v>
      </c>
      <c r="H72" s="80">
        <v>497</v>
      </c>
      <c r="I72" s="86">
        <f t="shared" si="0"/>
        <v>0.8971119133574007</v>
      </c>
      <c r="J72" s="86">
        <v>0.8971119133574007</v>
      </c>
      <c r="K72" s="81">
        <v>0.25</v>
      </c>
      <c r="L72" s="5">
        <v>554</v>
      </c>
      <c r="M72" s="50">
        <v>499</v>
      </c>
      <c r="N72" s="52">
        <v>0.90072202166064985</v>
      </c>
      <c r="O72" s="52">
        <v>0.90072202166064985</v>
      </c>
      <c r="P72" s="92">
        <v>0.5</v>
      </c>
      <c r="Q72" s="5">
        <v>554</v>
      </c>
      <c r="R72" s="95">
        <v>476</v>
      </c>
      <c r="S72" s="104">
        <v>0.8592057761732852</v>
      </c>
      <c r="T72" s="104">
        <v>0.8592057761732852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3.125E-2</v>
      </c>
      <c r="G73" s="5">
        <v>5</v>
      </c>
      <c r="H73" s="80">
        <v>2</v>
      </c>
      <c r="I73" s="86">
        <f t="shared" si="0"/>
        <v>0.4</v>
      </c>
      <c r="J73" s="86">
        <v>0.4</v>
      </c>
      <c r="K73" s="81">
        <v>2.6315789473684209E-2</v>
      </c>
      <c r="L73" s="5">
        <v>5</v>
      </c>
      <c r="M73" s="50">
        <v>2</v>
      </c>
      <c r="N73" s="52">
        <v>0.4</v>
      </c>
      <c r="O73" s="52">
        <v>0.4</v>
      </c>
      <c r="P73" s="92">
        <v>2.5000000000000001E-2</v>
      </c>
      <c r="Q73" s="5">
        <v>5</v>
      </c>
      <c r="R73" s="95">
        <v>2</v>
      </c>
      <c r="S73" s="104">
        <v>0.4</v>
      </c>
      <c r="T73" s="104">
        <v>0.4</v>
      </c>
      <c r="U73" s="97">
        <v>3.2258064516129031E-2</v>
      </c>
    </row>
    <row r="74" spans="1:21" x14ac:dyDescent="0.25">
      <c r="A74" s="3" t="s">
        <v>70</v>
      </c>
      <c r="B74" s="5">
        <v>1003</v>
      </c>
      <c r="C74" s="21">
        <v>171</v>
      </c>
      <c r="D74" s="23">
        <v>0.17048853439680958</v>
      </c>
      <c r="E74" s="23">
        <v>0.17048853439680958</v>
      </c>
      <c r="F74" s="24">
        <v>4.6948356807511738E-3</v>
      </c>
      <c r="G74" s="5">
        <v>1003</v>
      </c>
      <c r="H74" s="80">
        <v>196</v>
      </c>
      <c r="I74" s="86">
        <f t="shared" si="0"/>
        <v>0.19541375872382852</v>
      </c>
      <c r="J74" s="86">
        <v>0.19541375872382852</v>
      </c>
      <c r="K74" s="81">
        <v>0.05</v>
      </c>
      <c r="L74" s="5">
        <v>1003</v>
      </c>
      <c r="M74" s="50">
        <v>188</v>
      </c>
      <c r="N74" s="52">
        <v>0.18743768693918245</v>
      </c>
      <c r="O74" s="52">
        <v>0.18743768693918245</v>
      </c>
      <c r="P74" s="92">
        <v>2.8571428571428571E-2</v>
      </c>
      <c r="Q74" s="5">
        <v>1003</v>
      </c>
      <c r="R74" s="95">
        <v>177</v>
      </c>
      <c r="S74" s="104">
        <v>0.17647058823529413</v>
      </c>
      <c r="T74" s="104">
        <v>0.17647058823529413</v>
      </c>
      <c r="U74" s="97">
        <v>3.5714285714285712E-2</v>
      </c>
    </row>
    <row r="75" spans="1:21" x14ac:dyDescent="0.25">
      <c r="A75" s="3" t="s">
        <v>71</v>
      </c>
      <c r="B75" s="5">
        <v>95</v>
      </c>
      <c r="C75" s="21">
        <v>8</v>
      </c>
      <c r="D75" s="23">
        <v>8.4210526315789472E-2</v>
      </c>
      <c r="E75" s="23">
        <v>8.4210526315789472E-2</v>
      </c>
      <c r="F75" s="24">
        <v>3.7735849056603774E-3</v>
      </c>
      <c r="G75" s="5">
        <v>95</v>
      </c>
      <c r="H75" s="80">
        <v>10</v>
      </c>
      <c r="I75" s="86">
        <f t="shared" si="0"/>
        <v>0.10526315789473684</v>
      </c>
      <c r="J75" s="86">
        <v>0.10526315789473684</v>
      </c>
      <c r="K75" s="81">
        <v>0.1111111111111111</v>
      </c>
      <c r="L75" s="5">
        <v>95</v>
      </c>
      <c r="M75" s="50">
        <v>10</v>
      </c>
      <c r="N75" s="52">
        <v>0.10526315789473684</v>
      </c>
      <c r="O75" s="52">
        <v>0.10526315789473684</v>
      </c>
      <c r="P75" s="92">
        <v>4.5454545454545456E-2</v>
      </c>
      <c r="Q75" s="5">
        <v>95</v>
      </c>
      <c r="R75" s="95">
        <v>10</v>
      </c>
      <c r="S75" s="104">
        <v>0.10526315789473684</v>
      </c>
      <c r="T75" s="104">
        <v>0.10526315789473684</v>
      </c>
      <c r="U75" s="97">
        <v>4.7619047619047616E-2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1</v>
      </c>
      <c r="G76" s="5">
        <v>5</v>
      </c>
      <c r="H76" s="80">
        <v>5</v>
      </c>
      <c r="I76" s="86">
        <f t="shared" si="0"/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1</v>
      </c>
    </row>
    <row r="77" spans="1:21" x14ac:dyDescent="0.25">
      <c r="A77" s="3" t="s">
        <v>73</v>
      </c>
      <c r="B77" s="5">
        <v>4079</v>
      </c>
      <c r="C77" s="21">
        <v>25</v>
      </c>
      <c r="D77" s="23">
        <v>6.1289531747977443E-3</v>
      </c>
      <c r="E77" s="23">
        <v>6.1289531747977443E-3</v>
      </c>
      <c r="F77" s="24">
        <v>4.0650406504065045E-3</v>
      </c>
      <c r="G77" s="5">
        <v>4079</v>
      </c>
      <c r="H77" s="80">
        <v>23</v>
      </c>
      <c r="I77" s="86">
        <f t="shared" si="0"/>
        <v>5.6386369208139249E-3</v>
      </c>
      <c r="J77" s="86">
        <v>5.6386369208139249E-3</v>
      </c>
      <c r="K77" s="81">
        <v>4.1322314049586778E-3</v>
      </c>
      <c r="L77" s="5">
        <v>4079</v>
      </c>
      <c r="M77" s="50">
        <v>23</v>
      </c>
      <c r="N77" s="52">
        <v>5.6386369208139249E-3</v>
      </c>
      <c r="O77" s="52">
        <v>5.6386369208139249E-3</v>
      </c>
      <c r="P77" s="92">
        <v>4.0160642570281121E-3</v>
      </c>
      <c r="Q77" s="5">
        <v>4079</v>
      </c>
      <c r="R77" s="95">
        <v>2</v>
      </c>
      <c r="S77" s="104">
        <v>4.9031625398381952E-4</v>
      </c>
      <c r="T77" s="104">
        <v>4.9031625398381952E-4</v>
      </c>
      <c r="U77" s="97">
        <v>1.002004008016032E-3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2.4390243902439025E-2</v>
      </c>
      <c r="G78" s="5">
        <v>50</v>
      </c>
      <c r="H78" s="80">
        <v>34</v>
      </c>
      <c r="I78" s="86">
        <f t="shared" si="0"/>
        <v>0.68</v>
      </c>
      <c r="J78" s="86">
        <v>0.68</v>
      </c>
      <c r="K78" s="81">
        <v>3.0303030303030304E-2</v>
      </c>
      <c r="L78" s="5">
        <v>50</v>
      </c>
      <c r="M78" s="50">
        <v>35</v>
      </c>
      <c r="N78" s="52">
        <v>0.7</v>
      </c>
      <c r="O78" s="52">
        <v>0.7</v>
      </c>
      <c r="P78" s="92">
        <v>3.125E-2</v>
      </c>
      <c r="Q78" s="5">
        <v>50</v>
      </c>
      <c r="R78" s="95">
        <v>35</v>
      </c>
      <c r="S78" s="104">
        <v>0.7</v>
      </c>
      <c r="T78" s="104">
        <v>0.7</v>
      </c>
      <c r="U78" s="97">
        <v>2.8571428571428571E-2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f t="shared" ref="I79:I83" si="1">H79/G79</f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3.3222591362126247E-3</v>
      </c>
      <c r="G80" s="5">
        <v>3</v>
      </c>
      <c r="H80" s="80">
        <v>2</v>
      </c>
      <c r="I80" s="86">
        <f t="shared" si="1"/>
        <v>0.66666666666666663</v>
      </c>
      <c r="J80" s="86">
        <v>0.66666666666666663</v>
      </c>
      <c r="K80" s="81">
        <v>3.4965034965034965E-3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3.4013605442176869E-3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3.5460992907801418E-3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f t="shared" si="1"/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24">
        <v>1</v>
      </c>
      <c r="G82" s="5">
        <v>1763</v>
      </c>
      <c r="H82" s="80">
        <v>174</v>
      </c>
      <c r="I82" s="86">
        <f t="shared" si="1"/>
        <v>9.8695405558706747E-2</v>
      </c>
      <c r="J82" s="86">
        <v>9.8695405558706747E-2</v>
      </c>
      <c r="K82" s="81">
        <v>0.33333333333333331</v>
      </c>
      <c r="L82" s="5">
        <v>1763</v>
      </c>
      <c r="M82" s="50">
        <v>174</v>
      </c>
      <c r="N82" s="52">
        <v>9.8695405558706747E-2</v>
      </c>
      <c r="O82" s="52">
        <v>9.8695405558706747E-2</v>
      </c>
      <c r="P82" s="92">
        <v>0.33333333333333331</v>
      </c>
      <c r="Q82" s="5">
        <v>1763</v>
      </c>
      <c r="R82" s="95">
        <v>174</v>
      </c>
      <c r="S82" s="104">
        <v>9.8695405558706747E-2</v>
      </c>
      <c r="T82" s="104">
        <v>9.8695405558706747E-2</v>
      </c>
      <c r="U82" s="97">
        <v>0.33333333333333331</v>
      </c>
    </row>
    <row r="83" spans="1:21" x14ac:dyDescent="0.25">
      <c r="A83" s="3" t="s">
        <v>79</v>
      </c>
      <c r="B83" s="5">
        <v>2917</v>
      </c>
      <c r="C83" s="21">
        <v>283</v>
      </c>
      <c r="D83" s="25">
        <v>9.7017483716146727E-2</v>
      </c>
      <c r="E83" s="23">
        <v>9.7017483716146727E-2</v>
      </c>
      <c r="F83" s="24">
        <v>0.25</v>
      </c>
      <c r="G83" s="5">
        <v>2917</v>
      </c>
      <c r="H83" s="80">
        <v>284</v>
      </c>
      <c r="I83" s="87">
        <f t="shared" si="1"/>
        <v>9.7360301679808026E-2</v>
      </c>
      <c r="J83" s="86">
        <v>9.7360301679808026E-2</v>
      </c>
      <c r="K83" s="81">
        <v>0.16666666666666666</v>
      </c>
      <c r="L83" s="5">
        <v>2917</v>
      </c>
      <c r="M83" s="50">
        <v>288</v>
      </c>
      <c r="N83" s="54">
        <v>9.8731573534453207E-2</v>
      </c>
      <c r="O83" s="52">
        <v>9.8731573534453207E-2</v>
      </c>
      <c r="P83" s="92">
        <v>0.125</v>
      </c>
      <c r="Q83" s="5">
        <v>2917</v>
      </c>
      <c r="R83" s="95">
        <v>283</v>
      </c>
      <c r="S83" s="105">
        <v>9.7017483716146727E-2</v>
      </c>
      <c r="T83" s="104">
        <v>9.7017483716146727E-2</v>
      </c>
      <c r="U83" s="97">
        <v>0.16666666666666666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26290</v>
      </c>
      <c r="D84" s="69">
        <f t="shared" ref="D84:F84" si="2">AVERAGE(D14:D83)</f>
        <v>0.53955306255330171</v>
      </c>
      <c r="E84" s="69">
        <f t="shared" si="2"/>
        <v>0.56647456901416648</v>
      </c>
      <c r="F84" s="38">
        <f t="shared" si="2"/>
        <v>0.28482394077613105</v>
      </c>
      <c r="G84" s="37">
        <f>SUM(G14:G83)</f>
        <v>425476</v>
      </c>
      <c r="H84" s="88">
        <f>SUM(H14:H83)</f>
        <v>27873</v>
      </c>
      <c r="I84" s="89">
        <f t="shared" ref="I84:K84" si="3">AVERAGE(I14:I83)</f>
        <v>0.53804164271395361</v>
      </c>
      <c r="J84" s="89">
        <f t="shared" si="3"/>
        <v>0.56876834453137914</v>
      </c>
      <c r="K84" s="90">
        <f t="shared" si="3"/>
        <v>0.33923725153068157</v>
      </c>
      <c r="L84" s="37">
        <f>SUM(L14:L83)</f>
        <v>425476</v>
      </c>
      <c r="M84" s="55">
        <f>SUM(M14:M83)</f>
        <v>28673</v>
      </c>
      <c r="N84" s="70">
        <f t="shared" ref="N84:P84" si="4">AVERAGE(N14:N83)</f>
        <v>0.55154807168755171</v>
      </c>
      <c r="O84" s="70">
        <f t="shared" si="4"/>
        <v>0.58223298030520465</v>
      </c>
      <c r="P84" s="93">
        <f t="shared" si="4"/>
        <v>0.31824446208176183</v>
      </c>
      <c r="Q84" s="37">
        <f>SUM(Q14:Q83)</f>
        <v>425476</v>
      </c>
      <c r="R84" s="106">
        <f>SUM(R14:R83)</f>
        <v>27663</v>
      </c>
      <c r="S84" s="107">
        <f t="shared" ref="S84:U84" si="5">AVERAGE(S14:S83)</f>
        <v>0.53398638577766688</v>
      </c>
      <c r="T84" s="107">
        <f t="shared" si="5"/>
        <v>0.5639116182435876</v>
      </c>
      <c r="U84" s="108">
        <f t="shared" si="5"/>
        <v>0.35360450480254269</v>
      </c>
    </row>
    <row r="85" spans="1:21" ht="15.75" thickTop="1" x14ac:dyDescent="0.25"/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nlist = 1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0.53955306255330171</v>
      </c>
      <c r="C88" s="42"/>
      <c r="D88" s="42"/>
    </row>
    <row r="89" spans="1:21" x14ac:dyDescent="0.25">
      <c r="A89" s="28" t="s">
        <v>91</v>
      </c>
      <c r="B89" s="71">
        <f>E84</f>
        <v>0.56647456901416648</v>
      </c>
    </row>
    <row r="90" spans="1:21" x14ac:dyDescent="0.25">
      <c r="A90" s="28" t="s">
        <v>92</v>
      </c>
      <c r="B90" s="77">
        <f>F84</f>
        <v>0.28482394077613105</v>
      </c>
    </row>
    <row r="91" spans="1:21" x14ac:dyDescent="0.25">
      <c r="B91" s="72"/>
    </row>
    <row r="92" spans="1:21" ht="20.25" thickBot="1" x14ac:dyDescent="0.35">
      <c r="A92" s="45" t="str">
        <f>H1</f>
        <v>nlist = 3</v>
      </c>
      <c r="B92" s="73"/>
    </row>
    <row r="93" spans="1:21" ht="15.75" thickTop="1" x14ac:dyDescent="0.25">
      <c r="A93" s="35" t="s">
        <v>83</v>
      </c>
      <c r="B93" s="74">
        <f>I84</f>
        <v>0.53804164271395361</v>
      </c>
    </row>
    <row r="94" spans="1:21" x14ac:dyDescent="0.25">
      <c r="A94" s="35" t="s">
        <v>91</v>
      </c>
      <c r="B94" s="74">
        <f>J84</f>
        <v>0.56876834453137914</v>
      </c>
    </row>
    <row r="95" spans="1:21" x14ac:dyDescent="0.25">
      <c r="A95" s="35" t="s">
        <v>92</v>
      </c>
      <c r="B95" s="78">
        <f>K84</f>
        <v>0.33923725153068157</v>
      </c>
    </row>
    <row r="96" spans="1:21" x14ac:dyDescent="0.25">
      <c r="B96" s="72"/>
    </row>
    <row r="97" spans="1:7" ht="20.25" thickBot="1" x14ac:dyDescent="0.35">
      <c r="A97" s="58" t="str">
        <f>M1</f>
        <v>nlist = 10</v>
      </c>
      <c r="B97" s="75"/>
      <c r="E97" s="159" t="str">
        <f>R1</f>
        <v>nlist = 25</v>
      </c>
      <c r="F97" s="159"/>
      <c r="G97" s="109"/>
    </row>
    <row r="98" spans="1:7" ht="15.75" thickTop="1" x14ac:dyDescent="0.25">
      <c r="A98" s="59" t="s">
        <v>83</v>
      </c>
      <c r="B98" s="76">
        <f>N84</f>
        <v>0.55154807168755171</v>
      </c>
      <c r="E98" s="110" t="s">
        <v>83</v>
      </c>
      <c r="F98" s="113"/>
      <c r="G98" s="111">
        <f>S84</f>
        <v>0.53398638577766688</v>
      </c>
    </row>
    <row r="99" spans="1:7" x14ac:dyDescent="0.25">
      <c r="A99" s="59" t="s">
        <v>91</v>
      </c>
      <c r="B99" s="76">
        <f>O84</f>
        <v>0.58223298030520465</v>
      </c>
      <c r="E99" s="110" t="s">
        <v>91</v>
      </c>
      <c r="F99" s="113"/>
      <c r="G99" s="111">
        <f>T84</f>
        <v>0.5639116182435876</v>
      </c>
    </row>
    <row r="100" spans="1:7" x14ac:dyDescent="0.25">
      <c r="A100" s="59" t="s">
        <v>92</v>
      </c>
      <c r="B100" s="79">
        <f>P84</f>
        <v>0.31824446208176183</v>
      </c>
      <c r="E100" s="110" t="s">
        <v>92</v>
      </c>
      <c r="F100" s="113"/>
      <c r="G100" s="112">
        <f>U84</f>
        <v>0.35360450480254269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nlist = 10</v>
      </c>
    </row>
    <row r="103" spans="1:7" x14ac:dyDescent="0.25">
      <c r="A103" t="s">
        <v>95</v>
      </c>
      <c r="B103" t="str">
        <f>IF(AND(B89 &gt; B94,B89 &gt; B99), A87, IF(B94 &gt; B99, A92, A97))</f>
        <v>nlist = 10</v>
      </c>
    </row>
    <row r="104" spans="1:7" x14ac:dyDescent="0.25">
      <c r="A104" t="s">
        <v>96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8DA8-D868-44EA-A6CA-4BA75BF329CC}">
  <sheetPr>
    <tabColor theme="9" tint="0.79998168889431442"/>
  </sheetPr>
  <dimension ref="A1:K104"/>
  <sheetViews>
    <sheetView topLeftCell="A70" workbookViewId="0">
      <selection activeCell="D84" sqref="D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115</v>
      </c>
      <c r="B1" s="30"/>
      <c r="C1" s="141" t="s">
        <v>116</v>
      </c>
      <c r="D1" s="142"/>
      <c r="E1" s="142"/>
      <c r="F1" s="142"/>
      <c r="G1" s="30"/>
      <c r="H1" s="179" t="s">
        <v>117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119</v>
      </c>
      <c r="F8" s="147"/>
      <c r="G8" s="31"/>
      <c r="H8" s="176" t="s">
        <v>6</v>
      </c>
      <c r="I8" s="150"/>
      <c r="J8" s="150" t="s">
        <v>118</v>
      </c>
      <c r="K8" s="178"/>
    </row>
    <row r="9" spans="1:11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3.2258064516129031E-2</v>
      </c>
    </row>
    <row r="15" spans="1:11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490</v>
      </c>
      <c r="I15" s="13">
        <v>0.42241379310344829</v>
      </c>
      <c r="J15" s="13">
        <v>0.42241379310344829</v>
      </c>
      <c r="K15" s="117">
        <v>0.25</v>
      </c>
    </row>
    <row r="16" spans="1:11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508</v>
      </c>
      <c r="I16" s="13">
        <v>0.32689832689832687</v>
      </c>
      <c r="J16" s="13">
        <v>0.32689832689832687</v>
      </c>
      <c r="K16" s="117">
        <v>3.5714285714285712E-2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2.0408163265306121E-2</v>
      </c>
    </row>
    <row r="18" spans="1:11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126</v>
      </c>
      <c r="I18" s="13">
        <v>0.22784810126582278</v>
      </c>
      <c r="J18" s="13">
        <v>0.22784810126582278</v>
      </c>
      <c r="K18" s="117">
        <v>9.0909090909090912E-2</v>
      </c>
    </row>
    <row r="19" spans="1:1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29</v>
      </c>
      <c r="I19" s="13">
        <v>6.7285382830626447E-2</v>
      </c>
      <c r="J19" s="13">
        <v>6.7285382830626447E-2</v>
      </c>
      <c r="K19" s="117">
        <v>1</v>
      </c>
    </row>
    <row r="20" spans="1:1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264</v>
      </c>
      <c r="I20" s="13">
        <v>2.7002700270027003E-3</v>
      </c>
      <c r="J20" s="13">
        <v>5.28E-2</v>
      </c>
      <c r="K20" s="117">
        <v>3.7037037037037035E-2</v>
      </c>
    </row>
    <row r="21" spans="1:1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1.3157894736842105E-2</v>
      </c>
    </row>
    <row r="22" spans="1:1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117">
        <v>2.564102564102564E-2</v>
      </c>
    </row>
    <row r="24" spans="1:11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12</v>
      </c>
      <c r="I24" s="13">
        <v>2.9640607632456465E-4</v>
      </c>
      <c r="J24" s="13">
        <v>2.3999999999999998E-3</v>
      </c>
      <c r="K24" s="117">
        <v>1</v>
      </c>
    </row>
    <row r="25" spans="1:11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159</v>
      </c>
      <c r="I25" s="13">
        <v>0.40979381443298968</v>
      </c>
      <c r="J25" s="13">
        <v>0.40979381443298968</v>
      </c>
      <c r="K25" s="117">
        <v>1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62</v>
      </c>
      <c r="I27" s="13">
        <v>0.43661971830985913</v>
      </c>
      <c r="J27" s="13">
        <v>0.43661971830985913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197</v>
      </c>
      <c r="I29" s="13">
        <v>0.6099071207430341</v>
      </c>
      <c r="J29" s="13">
        <v>0.6099071207430341</v>
      </c>
      <c r="K29" s="117">
        <v>0.33333333333333331</v>
      </c>
    </row>
    <row r="30" spans="1:1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4.5454545454545456E-2</v>
      </c>
    </row>
    <row r="31" spans="1:1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1</v>
      </c>
    </row>
    <row r="32" spans="1:11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99</v>
      </c>
      <c r="I32" s="13">
        <v>0.62658227848101267</v>
      </c>
      <c r="J32" s="13">
        <v>0.62658227848101267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8.3333333333333329E-2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117">
        <v>2.3809523809523808E-2</v>
      </c>
    </row>
    <row r="36" spans="1:1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16</v>
      </c>
      <c r="I36" s="13">
        <v>0.66666666666666663</v>
      </c>
      <c r="J36" s="13">
        <v>0.66666666666666663</v>
      </c>
      <c r="K36" s="117">
        <v>1.3157894736842105E-2</v>
      </c>
    </row>
    <row r="37" spans="1:1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19</v>
      </c>
      <c r="I37" s="13">
        <v>0.54285714285714282</v>
      </c>
      <c r="J37" s="13">
        <v>0.54285714285714282</v>
      </c>
      <c r="K37" s="117">
        <v>3.7037037037037035E-2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17</v>
      </c>
      <c r="I38" s="13">
        <v>0.19318181818181818</v>
      </c>
      <c r="J38" s="13">
        <v>0.19318181818181818</v>
      </c>
      <c r="K38" s="117">
        <v>1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117">
        <v>0.33333333333333331</v>
      </c>
    </row>
    <row r="41" spans="1:11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117">
        <v>2.4449877750611247E-3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0.1</v>
      </c>
    </row>
    <row r="43" spans="1:1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7.7639751552795026E-4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8.3333333333333329E-2</v>
      </c>
    </row>
    <row r="45" spans="1:1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328</v>
      </c>
      <c r="I45" s="13">
        <v>0.76102088167053361</v>
      </c>
      <c r="J45" s="13">
        <v>0.76102088167053361</v>
      </c>
      <c r="K45" s="117">
        <v>1.2987012987012988E-2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1.7857142857142856E-2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3.7037037037037035E-2</v>
      </c>
    </row>
    <row r="48" spans="1:11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117">
        <v>0.25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1809</v>
      </c>
      <c r="I50" s="13">
        <v>0.18269036558271057</v>
      </c>
      <c r="J50" s="13">
        <v>0.36180000000000001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70</v>
      </c>
      <c r="I51" s="13">
        <v>1.3047530288909599E-2</v>
      </c>
      <c r="J51" s="13">
        <v>1.4E-2</v>
      </c>
      <c r="K51" s="117">
        <v>1.455604075691412E-3</v>
      </c>
    </row>
    <row r="52" spans="1:11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29</v>
      </c>
      <c r="I52" s="13">
        <v>3.9606664845670582E-3</v>
      </c>
      <c r="J52" s="13">
        <v>5.7999999999999996E-3</v>
      </c>
      <c r="K52" s="117">
        <v>1.869158878504673E-3</v>
      </c>
    </row>
    <row r="53" spans="1:11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14</v>
      </c>
      <c r="I53" s="13">
        <v>1.8421052631578946E-2</v>
      </c>
      <c r="J53" s="13">
        <v>1.8421052631578946E-2</v>
      </c>
      <c r="K53" s="117">
        <v>3.1162355874104082E-4</v>
      </c>
    </row>
    <row r="54" spans="1:11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461</v>
      </c>
      <c r="I54" s="13">
        <v>0.19377889869693149</v>
      </c>
      <c r="J54" s="13">
        <v>0.19377889869693149</v>
      </c>
      <c r="K54" s="117">
        <v>1.4471780028943559E-3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1.0101010101010102E-2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2.7855153203342618E-3</v>
      </c>
    </row>
    <row r="57" spans="1:1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690</v>
      </c>
      <c r="I57" s="13">
        <v>0.80325960419091968</v>
      </c>
      <c r="J57" s="13">
        <v>0.80325960419091968</v>
      </c>
      <c r="K57" s="117">
        <v>0.5</v>
      </c>
    </row>
    <row r="58" spans="1:1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2935</v>
      </c>
      <c r="I58" s="13">
        <v>0.72594607964382885</v>
      </c>
      <c r="J58" s="13">
        <v>0.72594607964382885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0.1111111111111111</v>
      </c>
    </row>
    <row r="60" spans="1:11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228</v>
      </c>
      <c r="I60" s="13">
        <v>0.34029850746268658</v>
      </c>
      <c r="J60" s="13">
        <v>0.34029850746268658</v>
      </c>
      <c r="K60" s="117">
        <v>0.1111111111111111</v>
      </c>
    </row>
    <row r="61" spans="1:1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4.5454545454545456E-2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2.0449897750511249E-3</v>
      </c>
    </row>
    <row r="63" spans="1:11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2</v>
      </c>
      <c r="I63" s="13">
        <v>5.2631578947368418E-2</v>
      </c>
      <c r="J63" s="13">
        <v>5.2631578947368418E-2</v>
      </c>
      <c r="K63" s="117">
        <v>6.6666666666666666E-2</v>
      </c>
    </row>
    <row r="64" spans="1:1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18</v>
      </c>
      <c r="I64" s="13">
        <v>0.52941176470588236</v>
      </c>
      <c r="J64" s="13">
        <v>0.52941176470588236</v>
      </c>
      <c r="K64" s="117">
        <v>0.25</v>
      </c>
    </row>
    <row r="65" spans="1:1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2.1276595744680851E-2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3.5714285714285712E-2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3.4482758620689655E-2</v>
      </c>
    </row>
    <row r="68" spans="1:11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71</v>
      </c>
      <c r="I68" s="13">
        <v>0.797752808988764</v>
      </c>
      <c r="J68" s="13">
        <v>0.797752808988764</v>
      </c>
      <c r="K68" s="117">
        <v>3.5714285714285712E-2</v>
      </c>
    </row>
    <row r="69" spans="1:11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155</v>
      </c>
      <c r="I69" s="13">
        <v>0.53448275862068961</v>
      </c>
      <c r="J69" s="13">
        <v>0.53448275862068961</v>
      </c>
      <c r="K69" s="117">
        <v>0.25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9.0909090909090912E-2</v>
      </c>
    </row>
    <row r="71" spans="1:11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1261</v>
      </c>
      <c r="I71" s="13">
        <v>0.42673434856175974</v>
      </c>
      <c r="J71" s="13">
        <v>0.42673434856175974</v>
      </c>
      <c r="K71" s="117">
        <v>1</v>
      </c>
    </row>
    <row r="72" spans="1:11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489</v>
      </c>
      <c r="I72" s="13">
        <v>0.88267148014440433</v>
      </c>
      <c r="J72" s="13">
        <v>0.88267148014440433</v>
      </c>
      <c r="K72" s="117">
        <v>0.33333333333333331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1.092896174863388E-3</v>
      </c>
    </row>
    <row r="74" spans="1:11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84</v>
      </c>
      <c r="I74" s="13">
        <v>8.3748753738783654E-2</v>
      </c>
      <c r="J74" s="13">
        <v>8.3748753738783654E-2</v>
      </c>
      <c r="K74" s="117">
        <v>0.16666666666666666</v>
      </c>
    </row>
    <row r="75" spans="1:11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23</v>
      </c>
      <c r="I75" s="13">
        <v>0.24210526315789474</v>
      </c>
      <c r="J75" s="13">
        <v>0.24210526315789474</v>
      </c>
      <c r="K75" s="117">
        <v>1.5625E-2</v>
      </c>
    </row>
    <row r="76" spans="1:1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117">
        <v>3.3333333333333333E-2</v>
      </c>
    </row>
    <row r="77" spans="1:11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37</v>
      </c>
      <c r="I77" s="13">
        <v>9.0708506987006617E-3</v>
      </c>
      <c r="J77" s="13">
        <v>9.0708506987006617E-3</v>
      </c>
      <c r="K77" s="117">
        <v>0.2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1</v>
      </c>
      <c r="I78" s="13">
        <v>0.02</v>
      </c>
      <c r="J78" s="13">
        <v>0.02</v>
      </c>
      <c r="K78" s="117">
        <v>4.4843049327354259E-3</v>
      </c>
    </row>
    <row r="79" spans="1:1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39</v>
      </c>
      <c r="I79" s="13">
        <v>1.5568862275449102E-2</v>
      </c>
      <c r="J79" s="13">
        <v>1.5568862275449102E-2</v>
      </c>
      <c r="K79" s="117">
        <v>0.5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9.8039215686274508E-3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5.2994170641229468E-4</v>
      </c>
    </row>
    <row r="82" spans="1:1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176</v>
      </c>
      <c r="I82" s="13">
        <v>9.9829835507657408E-2</v>
      </c>
      <c r="J82" s="13">
        <v>9.9829835507657408E-2</v>
      </c>
      <c r="K82" s="117">
        <v>6.25E-2</v>
      </c>
    </row>
    <row r="83" spans="1:11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355</v>
      </c>
      <c r="I83" s="15">
        <v>0.12170037709976003</v>
      </c>
      <c r="J83" s="13">
        <v>0.12170037709976003</v>
      </c>
      <c r="K83" s="117">
        <v>0.25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20805</v>
      </c>
      <c r="I84" s="119">
        <f t="shared" ref="I84:K84" si="1">AVERAGE(I14:I83)</f>
        <v>0.5052621992958809</v>
      </c>
      <c r="J84" s="119">
        <f t="shared" si="1"/>
        <v>0.52618131618186559</v>
      </c>
      <c r="K84" s="62">
        <f t="shared" si="1"/>
        <v>0.28816717922420843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Modulo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1" x14ac:dyDescent="0.25">
      <c r="A89" s="28" t="s">
        <v>91</v>
      </c>
      <c r="B89" s="71">
        <f>E84</f>
        <v>0.58223298030520465</v>
      </c>
    </row>
    <row r="90" spans="1:11" x14ac:dyDescent="0.25">
      <c r="A90" s="28" t="s">
        <v>92</v>
      </c>
      <c r="B90" s="120">
        <f>F84</f>
        <v>0.31824446208176183</v>
      </c>
    </row>
    <row r="92" spans="1:11" ht="20.25" thickBot="1" x14ac:dyDescent="0.35">
      <c r="A92" s="45" t="str">
        <f>H1</f>
        <v>Division</v>
      </c>
      <c r="B92" s="45"/>
    </row>
    <row r="93" spans="1:11" ht="15.75" thickTop="1" x14ac:dyDescent="0.25">
      <c r="A93" s="35" t="s">
        <v>83</v>
      </c>
      <c r="B93" s="74">
        <f>I84</f>
        <v>0.5052621992958809</v>
      </c>
    </row>
    <row r="94" spans="1:11" x14ac:dyDescent="0.25">
      <c r="A94" s="35" t="s">
        <v>91</v>
      </c>
      <c r="B94" s="74">
        <f>J84</f>
        <v>0.52618131618186559</v>
      </c>
    </row>
    <row r="95" spans="1:11" x14ac:dyDescent="0.25">
      <c r="A95" s="35" t="s">
        <v>92</v>
      </c>
      <c r="B95" s="68">
        <f>K84</f>
        <v>0.28816717922420843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Modulo</v>
      </c>
    </row>
    <row r="103" spans="1:2" x14ac:dyDescent="0.25">
      <c r="A103" t="s">
        <v>95</v>
      </c>
      <c r="B103" t="str">
        <f>IF(AND(B89 &gt; B94,B89 &gt; B99), A87, IF(B94 &gt; B99, A92, A97))</f>
        <v>Modulo</v>
      </c>
    </row>
    <row r="104" spans="1:2" x14ac:dyDescent="0.25">
      <c r="A104" t="s">
        <v>96</v>
      </c>
      <c r="B104" t="str">
        <f>IF(AND(B90 &gt; B95,B90 &gt; B100), A87, IF(B95 &gt; B100, A92, A97))</f>
        <v>Modulo</v>
      </c>
    </row>
  </sheetData>
  <mergeCells count="33">
    <mergeCell ref="J7:K7"/>
    <mergeCell ref="J8:K8"/>
    <mergeCell ref="J6:K6"/>
    <mergeCell ref="J5:K5"/>
    <mergeCell ref="J4:K4"/>
    <mergeCell ref="C10:D10"/>
    <mergeCell ref="H10:I10"/>
    <mergeCell ref="C12:F12"/>
    <mergeCell ref="H12:K12"/>
    <mergeCell ref="C8:D8"/>
    <mergeCell ref="E8:F8"/>
    <mergeCell ref="H8:I8"/>
    <mergeCell ref="C9:D9"/>
    <mergeCell ref="E9:F9"/>
    <mergeCell ref="H9:I9"/>
    <mergeCell ref="H7:I7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06C0-AB61-4D81-9157-3A29B9B71E71}">
  <sheetPr>
    <tabColor theme="7" tint="0.79998168889431442"/>
  </sheetPr>
  <dimension ref="A1:P104"/>
  <sheetViews>
    <sheetView topLeftCell="B58" workbookViewId="0">
      <selection activeCell="I84" sqref="I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120</v>
      </c>
      <c r="B1" s="30"/>
      <c r="C1" s="141" t="s">
        <v>121</v>
      </c>
      <c r="D1" s="142"/>
      <c r="E1" s="142"/>
      <c r="F1" s="142"/>
      <c r="G1" s="30"/>
      <c r="H1" s="143" t="s">
        <v>122</v>
      </c>
      <c r="I1" s="143"/>
      <c r="J1" s="143"/>
      <c r="K1" s="143"/>
      <c r="L1" s="30"/>
      <c r="M1" s="144" t="s">
        <v>123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50" t="s">
        <v>1</v>
      </c>
      <c r="I3" s="150"/>
      <c r="J3" s="183" t="s">
        <v>122</v>
      </c>
      <c r="K3" s="178"/>
      <c r="L3" s="31"/>
      <c r="M3" s="148" t="s">
        <v>1</v>
      </c>
      <c r="N3" s="149"/>
      <c r="O3" s="149" t="s">
        <v>123</v>
      </c>
      <c r="P3" s="175"/>
    </row>
    <row r="4" spans="1:16" x14ac:dyDescent="0.25">
      <c r="A4" s="3"/>
      <c r="B4" s="31"/>
      <c r="C4" s="147" t="s">
        <v>2</v>
      </c>
      <c r="D4" s="147"/>
      <c r="E4" s="184">
        <v>5000</v>
      </c>
      <c r="F4" s="185"/>
      <c r="G4" s="31"/>
      <c r="H4" s="150" t="s">
        <v>2</v>
      </c>
      <c r="I4" s="150"/>
      <c r="J4" s="183">
        <v>5000</v>
      </c>
      <c r="K4" s="178"/>
      <c r="L4" s="31"/>
      <c r="M4" s="148" t="s">
        <v>2</v>
      </c>
      <c r="N4" s="149"/>
      <c r="O4" s="186">
        <v>5000</v>
      </c>
      <c r="P4" s="175"/>
    </row>
    <row r="5" spans="1:16" x14ac:dyDescent="0.25">
      <c r="A5" s="3"/>
      <c r="B5" s="31"/>
      <c r="C5" s="147" t="s">
        <v>3</v>
      </c>
      <c r="D5" s="147"/>
      <c r="E5" s="184">
        <v>256</v>
      </c>
      <c r="F5" s="185"/>
      <c r="G5" s="31"/>
      <c r="H5" s="150" t="s">
        <v>3</v>
      </c>
      <c r="I5" s="150"/>
      <c r="J5" s="183">
        <v>256</v>
      </c>
      <c r="K5" s="178"/>
      <c r="L5" s="31"/>
      <c r="M5" s="148" t="s">
        <v>3</v>
      </c>
      <c r="N5" s="149"/>
      <c r="O5" s="186">
        <v>256</v>
      </c>
      <c r="P5" s="175"/>
    </row>
    <row r="6" spans="1:16" x14ac:dyDescent="0.25">
      <c r="A6" s="3"/>
      <c r="B6" s="31"/>
      <c r="C6" s="147" t="s">
        <v>4</v>
      </c>
      <c r="D6" s="147"/>
      <c r="E6" s="184">
        <v>256</v>
      </c>
      <c r="F6" s="185"/>
      <c r="G6" s="31"/>
      <c r="H6" s="150" t="s">
        <v>4</v>
      </c>
      <c r="I6" s="150"/>
      <c r="J6" s="183">
        <v>256</v>
      </c>
      <c r="K6" s="178"/>
      <c r="L6" s="31"/>
      <c r="M6" s="148" t="s">
        <v>4</v>
      </c>
      <c r="N6" s="149"/>
      <c r="O6" s="186">
        <v>256</v>
      </c>
      <c r="P6" s="175"/>
    </row>
    <row r="7" spans="1:16" x14ac:dyDescent="0.25">
      <c r="A7" s="3"/>
      <c r="B7" s="31"/>
      <c r="C7" s="147" t="s">
        <v>5</v>
      </c>
      <c r="D7" s="147"/>
      <c r="E7" s="184" t="s">
        <v>102</v>
      </c>
      <c r="F7" s="185"/>
      <c r="G7" s="31"/>
      <c r="H7" s="150" t="s">
        <v>5</v>
      </c>
      <c r="I7" s="150"/>
      <c r="J7" s="183" t="s">
        <v>102</v>
      </c>
      <c r="K7" s="178"/>
      <c r="L7" s="31"/>
      <c r="M7" s="148" t="s">
        <v>5</v>
      </c>
      <c r="N7" s="149"/>
      <c r="O7" s="186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84" t="s">
        <v>103</v>
      </c>
      <c r="F8" s="185"/>
      <c r="G8" s="31"/>
      <c r="H8" s="150" t="s">
        <v>6</v>
      </c>
      <c r="I8" s="150"/>
      <c r="J8" s="183" t="s">
        <v>103</v>
      </c>
      <c r="K8" s="178"/>
      <c r="L8" s="31"/>
      <c r="M8" s="148" t="s">
        <v>6</v>
      </c>
      <c r="N8" s="149"/>
      <c r="O8" s="186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84">
        <v>10</v>
      </c>
      <c r="F9" s="185"/>
      <c r="G9" s="31"/>
      <c r="H9" s="150" t="s">
        <v>7</v>
      </c>
      <c r="I9" s="150"/>
      <c r="J9" s="183">
        <v>10</v>
      </c>
      <c r="K9" s="178"/>
      <c r="L9" s="31"/>
      <c r="M9" s="148" t="s">
        <v>7</v>
      </c>
      <c r="N9" s="149"/>
      <c r="O9" s="186">
        <v>10</v>
      </c>
      <c r="P9" s="175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50" t="s">
        <v>8</v>
      </c>
      <c r="I10" s="150"/>
      <c r="J10" s="35"/>
      <c r="K10" s="35"/>
      <c r="L10" s="31"/>
      <c r="M10" s="148" t="s">
        <v>8</v>
      </c>
      <c r="N10" s="149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54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61">
        <v>1.7513134851138354E-3</v>
      </c>
      <c r="L14" s="5">
        <v>9</v>
      </c>
      <c r="M14" s="50">
        <v>9</v>
      </c>
      <c r="N14" s="51">
        <v>1</v>
      </c>
      <c r="O14" s="52">
        <v>1</v>
      </c>
      <c r="P14" s="64">
        <v>1.0752688172043012E-2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193</v>
      </c>
      <c r="I15" s="13">
        <v>0.16637931034482759</v>
      </c>
      <c r="J15" s="13">
        <v>0.16637931034482759</v>
      </c>
      <c r="K15" s="61">
        <v>1.0752688172043012E-2</v>
      </c>
      <c r="L15" s="5">
        <v>1160</v>
      </c>
      <c r="M15" s="50">
        <v>35</v>
      </c>
      <c r="N15" s="52">
        <v>3.017241379310345E-2</v>
      </c>
      <c r="O15" s="52">
        <v>3.017241379310345E-2</v>
      </c>
      <c r="P15" s="64">
        <v>4.5871559633027525E-3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214</v>
      </c>
      <c r="I16" s="13">
        <v>0.1377091377091377</v>
      </c>
      <c r="J16" s="13">
        <v>0.1377091377091377</v>
      </c>
      <c r="K16" s="61">
        <v>1.6666666666666666E-2</v>
      </c>
      <c r="L16" s="5">
        <v>1554</v>
      </c>
      <c r="M16" s="50">
        <v>45</v>
      </c>
      <c r="N16" s="52">
        <v>2.8957528957528959E-2</v>
      </c>
      <c r="O16" s="52">
        <v>2.8957528957528959E-2</v>
      </c>
      <c r="P16" s="64">
        <v>2.0408163265306121E-2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61">
        <v>3.2258064516129031E-2</v>
      </c>
      <c r="L17" s="5">
        <v>28</v>
      </c>
      <c r="M17" s="50">
        <v>26</v>
      </c>
      <c r="N17" s="52">
        <v>0.9285714285714286</v>
      </c>
      <c r="O17" s="52">
        <v>0.9285714285714286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77</v>
      </c>
      <c r="I18" s="13">
        <v>0.13924050632911392</v>
      </c>
      <c r="J18" s="13">
        <v>0.13924050632911392</v>
      </c>
      <c r="K18" s="61">
        <v>1</v>
      </c>
      <c r="L18" s="5">
        <v>553</v>
      </c>
      <c r="M18" s="50">
        <v>130</v>
      </c>
      <c r="N18" s="52">
        <v>0.23508137432188064</v>
      </c>
      <c r="O18" s="52">
        <v>0.23508137432188064</v>
      </c>
      <c r="P18" s="64">
        <v>6.6666666666666666E-2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15</v>
      </c>
      <c r="I19" s="13">
        <v>3.4802784222737818E-2</v>
      </c>
      <c r="J19" s="13">
        <v>3.4802784222737818E-2</v>
      </c>
      <c r="K19" s="61">
        <v>7.1428571428571425E-2</v>
      </c>
      <c r="L19" s="5">
        <v>431</v>
      </c>
      <c r="M19" s="50">
        <v>32</v>
      </c>
      <c r="N19" s="52">
        <v>7.4245939675174011E-2</v>
      </c>
      <c r="O19" s="52">
        <v>7.4245939675174011E-2</v>
      </c>
      <c r="P19" s="64">
        <v>1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262</v>
      </c>
      <c r="I20" s="13">
        <v>2.6798134358890432E-3</v>
      </c>
      <c r="J20" s="13">
        <v>5.2400000000000002E-2</v>
      </c>
      <c r="K20" s="61">
        <v>9.0909090909090912E-2</v>
      </c>
      <c r="L20" s="5">
        <v>97768</v>
      </c>
      <c r="M20" s="50">
        <v>382</v>
      </c>
      <c r="N20" s="52">
        <v>3.9072089027084528E-3</v>
      </c>
      <c r="O20" s="52">
        <v>7.6399999999999996E-2</v>
      </c>
      <c r="P20" s="64">
        <v>1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61">
        <v>0.1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0.33333333333333331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61">
        <v>0.2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64">
        <v>0.5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61">
        <v>3.7037037037037035E-2</v>
      </c>
      <c r="L23" s="5">
        <v>123</v>
      </c>
      <c r="M23" s="50">
        <v>117</v>
      </c>
      <c r="N23" s="52">
        <v>0.95121951219512191</v>
      </c>
      <c r="O23" s="52">
        <v>0.95121951219512191</v>
      </c>
      <c r="P23" s="64">
        <v>4.9504950495049506E-3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1330</v>
      </c>
      <c r="I24" s="13">
        <v>3.2851673459305918E-2</v>
      </c>
      <c r="J24" s="13">
        <v>0.26600000000000001</v>
      </c>
      <c r="K24" s="61">
        <v>1</v>
      </c>
      <c r="L24" s="5">
        <v>40485</v>
      </c>
      <c r="M24" s="50">
        <v>1113</v>
      </c>
      <c r="N24" s="52">
        <v>2.7491663579103372E-2</v>
      </c>
      <c r="O24" s="52">
        <v>0.22259999999999999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158</v>
      </c>
      <c r="I25" s="13">
        <v>0.40721649484536082</v>
      </c>
      <c r="J25" s="13">
        <v>0.40721649484536082</v>
      </c>
      <c r="K25" s="61">
        <v>0.1</v>
      </c>
      <c r="L25" s="5">
        <v>388</v>
      </c>
      <c r="M25" s="50">
        <v>177</v>
      </c>
      <c r="N25" s="52">
        <v>0.45618556701030927</v>
      </c>
      <c r="O25" s="52">
        <v>0.45618556701030927</v>
      </c>
      <c r="P25" s="64">
        <v>0.1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61">
        <v>0.5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64">
        <v>0.5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63</v>
      </c>
      <c r="I27" s="13">
        <v>0.44366197183098594</v>
      </c>
      <c r="J27" s="13">
        <v>0.44366197183098594</v>
      </c>
      <c r="K27" s="61">
        <v>0.25</v>
      </c>
      <c r="L27" s="5">
        <v>142</v>
      </c>
      <c r="M27" s="50">
        <v>1</v>
      </c>
      <c r="N27" s="52">
        <v>7.0422535211267607E-3</v>
      </c>
      <c r="O27" s="52">
        <v>7.0422535211267607E-3</v>
      </c>
      <c r="P27" s="64">
        <v>0.125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6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186</v>
      </c>
      <c r="I29" s="13">
        <v>0.57585139318885448</v>
      </c>
      <c r="J29" s="13">
        <v>0.57585139318885448</v>
      </c>
      <c r="K29" s="61">
        <v>1</v>
      </c>
      <c r="L29" s="5">
        <v>323</v>
      </c>
      <c r="M29" s="50">
        <v>197</v>
      </c>
      <c r="N29" s="52">
        <v>0.6099071207430341</v>
      </c>
      <c r="O29" s="52">
        <v>0.6099071207430341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61">
        <v>0.16666666666666666</v>
      </c>
      <c r="L30" s="5">
        <v>5</v>
      </c>
      <c r="M30" s="50">
        <v>1</v>
      </c>
      <c r="N30" s="52">
        <v>0.2</v>
      </c>
      <c r="O30" s="52">
        <v>0.2</v>
      </c>
      <c r="P30" s="64">
        <v>8.3333333333333329E-2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10</v>
      </c>
      <c r="I31" s="13">
        <v>0.76923076923076927</v>
      </c>
      <c r="J31" s="13">
        <v>0.76923076923076927</v>
      </c>
      <c r="K31" s="61">
        <v>0.1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82</v>
      </c>
      <c r="I32" s="13">
        <v>0.51898734177215189</v>
      </c>
      <c r="J32" s="13">
        <v>0.51898734177215189</v>
      </c>
      <c r="K32" s="61">
        <v>1</v>
      </c>
      <c r="L32" s="5">
        <v>158</v>
      </c>
      <c r="M32" s="50">
        <v>83</v>
      </c>
      <c r="N32" s="52">
        <v>0.52531645569620256</v>
      </c>
      <c r="O32" s="52">
        <v>0.52531645569620256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89</v>
      </c>
      <c r="I33" s="13">
        <v>0.36032388663967613</v>
      </c>
      <c r="J33" s="13">
        <v>0.36032388663967613</v>
      </c>
      <c r="K33" s="6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64">
        <v>0.16666666666666666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1</v>
      </c>
      <c r="I34" s="13">
        <v>1.2048192771084338E-2</v>
      </c>
      <c r="J34" s="13">
        <v>1.2048192771084338E-2</v>
      </c>
      <c r="K34" s="61">
        <v>6.2500000000000003E-3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0.33333333333333331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61">
        <v>2.7027027027027029E-2</v>
      </c>
      <c r="L35" s="5">
        <v>16</v>
      </c>
      <c r="M35" s="50">
        <v>16</v>
      </c>
      <c r="N35" s="52">
        <v>1</v>
      </c>
      <c r="O35" s="52">
        <v>1</v>
      </c>
      <c r="P35" s="64">
        <v>2.1739130434782608E-2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61">
        <v>1.5151515151515152E-2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64">
        <v>7.4074074074074077E-3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61">
        <v>5.5865921787709499E-3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1.9230769230769232E-2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35</v>
      </c>
      <c r="I38" s="13">
        <v>0.39772727272727271</v>
      </c>
      <c r="J38" s="13">
        <v>0.39772727272727271</v>
      </c>
      <c r="K38" s="61">
        <v>5.2631578947368418E-2</v>
      </c>
      <c r="L38" s="5">
        <v>88</v>
      </c>
      <c r="M38" s="50">
        <v>50</v>
      </c>
      <c r="N38" s="52">
        <v>0.56818181818181823</v>
      </c>
      <c r="O38" s="52">
        <v>0.56818181818181823</v>
      </c>
      <c r="P38" s="64">
        <v>7.8125E-3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61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61">
        <v>0.33333333333333331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0.16666666666666666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61">
        <v>3.7037037037037038E-3</v>
      </c>
      <c r="L41" s="5">
        <v>15</v>
      </c>
      <c r="M41" s="50">
        <v>9</v>
      </c>
      <c r="N41" s="52">
        <v>0.6</v>
      </c>
      <c r="O41" s="52">
        <v>0.6</v>
      </c>
      <c r="P41" s="64">
        <v>4.1841004184100415E-3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61">
        <v>0.33333333333333331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0.125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61">
        <v>4.1999160016799666E-4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64">
        <v>2.5031289111389235E-4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61">
        <v>2.564102564102564E-2</v>
      </c>
      <c r="L44" s="5">
        <v>1</v>
      </c>
      <c r="M44" s="50">
        <v>1</v>
      </c>
      <c r="N44" s="52">
        <v>1</v>
      </c>
      <c r="O44" s="52">
        <v>1</v>
      </c>
      <c r="P44" s="64">
        <v>0.5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316</v>
      </c>
      <c r="I45" s="13">
        <v>0.73317865429234341</v>
      </c>
      <c r="J45" s="13">
        <v>0.73317865429234341</v>
      </c>
      <c r="K45" s="61">
        <v>0.33333333333333331</v>
      </c>
      <c r="L45" s="5">
        <v>431</v>
      </c>
      <c r="M45" s="50">
        <v>329</v>
      </c>
      <c r="N45" s="52">
        <v>0.76334106728538287</v>
      </c>
      <c r="O45" s="52">
        <v>0.76334106728538287</v>
      </c>
      <c r="P45" s="64">
        <v>7.6923076923076927E-2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61">
        <v>9.0909090909090912E-2</v>
      </c>
      <c r="L46" s="5">
        <v>40</v>
      </c>
      <c r="M46" s="50">
        <v>40</v>
      </c>
      <c r="N46" s="52">
        <v>1</v>
      </c>
      <c r="O46" s="52">
        <v>1</v>
      </c>
      <c r="P46" s="64">
        <v>3.3333333333333333E-2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61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4.1666666666666664E-2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61">
        <v>0.5</v>
      </c>
      <c r="L48" s="5">
        <v>70752</v>
      </c>
      <c r="M48" s="50">
        <v>483</v>
      </c>
      <c r="N48" s="52">
        <v>6.8266621438263231E-3</v>
      </c>
      <c r="O48" s="52">
        <v>9.6600000000000005E-2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61">
        <v>1</v>
      </c>
      <c r="L49" s="5">
        <v>1776</v>
      </c>
      <c r="M49" s="50">
        <v>59</v>
      </c>
      <c r="N49" s="52">
        <v>3.3220720720720721E-2</v>
      </c>
      <c r="O49" s="52">
        <v>3.3220720720720721E-2</v>
      </c>
      <c r="P49" s="64">
        <v>4.8520135856380397E-4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3265</v>
      </c>
      <c r="I50" s="13">
        <v>0.32973136740052517</v>
      </c>
      <c r="J50" s="13">
        <v>0.65300000000000002</v>
      </c>
      <c r="K50" s="61">
        <v>7.1428571428571425E-2</v>
      </c>
      <c r="L50" s="5">
        <v>9902</v>
      </c>
      <c r="M50" s="50">
        <v>254</v>
      </c>
      <c r="N50" s="52">
        <v>2.5651383558876993E-2</v>
      </c>
      <c r="O50" s="52">
        <v>5.0799999999999998E-2</v>
      </c>
      <c r="P50" s="64">
        <v>2.4570024570024569E-3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807</v>
      </c>
      <c r="I51" s="13">
        <v>0.15041938490214352</v>
      </c>
      <c r="J51" s="13">
        <v>0.16139999999999999</v>
      </c>
      <c r="K51" s="61">
        <v>0.2</v>
      </c>
      <c r="L51" s="5">
        <v>5365</v>
      </c>
      <c r="M51" s="50">
        <v>473</v>
      </c>
      <c r="N51" s="52">
        <v>8.8164026095060577E-2</v>
      </c>
      <c r="O51" s="52">
        <v>9.4600000000000004E-2</v>
      </c>
      <c r="P51" s="64">
        <v>0.33333333333333331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106</v>
      </c>
      <c r="I52" s="13">
        <v>1.447691887462442E-2</v>
      </c>
      <c r="J52" s="13">
        <v>2.12E-2</v>
      </c>
      <c r="K52" s="61">
        <v>5.9523809523809521E-3</v>
      </c>
      <c r="L52" s="5">
        <v>7322</v>
      </c>
      <c r="M52" s="50">
        <v>294</v>
      </c>
      <c r="N52" s="52">
        <v>4.0152963671128104E-2</v>
      </c>
      <c r="O52" s="52">
        <v>5.8799999999999998E-2</v>
      </c>
      <c r="P52" s="64">
        <v>0.33333333333333331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54</v>
      </c>
      <c r="I53" s="13">
        <v>7.1052631578947367E-2</v>
      </c>
      <c r="J53" s="13">
        <v>7.1052631578947367E-2</v>
      </c>
      <c r="K53" s="61">
        <v>2.564102564102564E-2</v>
      </c>
      <c r="L53" s="5">
        <v>760</v>
      </c>
      <c r="M53" s="50">
        <v>353</v>
      </c>
      <c r="N53" s="52">
        <v>0.46447368421052632</v>
      </c>
      <c r="O53" s="52">
        <v>0.46447368421052632</v>
      </c>
      <c r="P53" s="64">
        <v>0.14285714285714285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1370</v>
      </c>
      <c r="I54" s="13">
        <v>0.57587221521647747</v>
      </c>
      <c r="J54" s="13">
        <v>0.57587221521647747</v>
      </c>
      <c r="K54" s="61">
        <v>1</v>
      </c>
      <c r="L54" s="5">
        <v>2379</v>
      </c>
      <c r="M54" s="50">
        <v>68</v>
      </c>
      <c r="N54" s="52">
        <v>2.8583438419503993E-2</v>
      </c>
      <c r="O54" s="52">
        <v>2.8583438419503993E-2</v>
      </c>
      <c r="P54" s="64">
        <v>6.993006993006993E-3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61">
        <v>5.5555555555555552E-2</v>
      </c>
      <c r="L55" s="5">
        <v>5</v>
      </c>
      <c r="M55" s="50">
        <v>0</v>
      </c>
      <c r="N55" s="52">
        <v>0</v>
      </c>
      <c r="O55" s="52">
        <v>0</v>
      </c>
      <c r="P55" s="64">
        <v>0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61">
        <v>9.0909090909090912E-2</v>
      </c>
      <c r="L56" s="5">
        <v>7</v>
      </c>
      <c r="M56" s="50">
        <v>0</v>
      </c>
      <c r="N56" s="52">
        <v>0</v>
      </c>
      <c r="O56" s="52">
        <v>0</v>
      </c>
      <c r="P56" s="64">
        <v>0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691</v>
      </c>
      <c r="I57" s="13">
        <v>0.80442374854481957</v>
      </c>
      <c r="J57" s="13">
        <v>0.80442374854481957</v>
      </c>
      <c r="K57" s="61">
        <v>0.5</v>
      </c>
      <c r="L57" s="5">
        <v>859</v>
      </c>
      <c r="M57" s="50">
        <v>644</v>
      </c>
      <c r="N57" s="52">
        <v>0.74970896391152508</v>
      </c>
      <c r="O57" s="52">
        <v>0.74970896391152508</v>
      </c>
      <c r="P57" s="64">
        <v>0.25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2906</v>
      </c>
      <c r="I58" s="13">
        <v>0.71877318822656444</v>
      </c>
      <c r="J58" s="13">
        <v>0.71877318822656444</v>
      </c>
      <c r="K58" s="61">
        <v>1</v>
      </c>
      <c r="L58" s="5">
        <v>4043</v>
      </c>
      <c r="M58" s="50">
        <v>2952</v>
      </c>
      <c r="N58" s="52">
        <v>0.73015087806084589</v>
      </c>
      <c r="O58" s="52">
        <v>0.73015087806084589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6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198</v>
      </c>
      <c r="I60" s="13">
        <v>0.29552238805970149</v>
      </c>
      <c r="J60" s="13">
        <v>0.29552238805970149</v>
      </c>
      <c r="K60" s="61">
        <v>2.7777777777777776E-2</v>
      </c>
      <c r="L60" s="5">
        <v>670</v>
      </c>
      <c r="M60" s="50">
        <v>184</v>
      </c>
      <c r="N60" s="52">
        <v>0.2746268656716418</v>
      </c>
      <c r="O60" s="52">
        <v>0.2746268656716418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61">
        <v>6.6666666666666666E-2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0</v>
      </c>
      <c r="I62" s="13">
        <v>0</v>
      </c>
      <c r="J62" s="13">
        <v>0</v>
      </c>
      <c r="K62" s="61">
        <v>0</v>
      </c>
      <c r="L62" s="5">
        <v>2</v>
      </c>
      <c r="M62" s="50">
        <v>1</v>
      </c>
      <c r="N62" s="52">
        <v>0.5</v>
      </c>
      <c r="O62" s="52">
        <v>0.5</v>
      </c>
      <c r="P62" s="64">
        <v>3.0892801977139327E-4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3</v>
      </c>
      <c r="I63" s="13">
        <v>7.8947368421052627E-2</v>
      </c>
      <c r="J63" s="13">
        <v>7.8947368421052627E-2</v>
      </c>
      <c r="K63" s="61">
        <v>1.5625E-2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64">
        <v>2.0408163265306121E-2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3</v>
      </c>
      <c r="I64" s="13">
        <v>8.8235294117647065E-2</v>
      </c>
      <c r="J64" s="13">
        <v>8.8235294117647065E-2</v>
      </c>
      <c r="K64" s="61">
        <v>2.2222222222222223E-2</v>
      </c>
      <c r="L64" s="5">
        <v>34</v>
      </c>
      <c r="M64" s="50">
        <v>2</v>
      </c>
      <c r="N64" s="52">
        <v>5.8823529411764705E-2</v>
      </c>
      <c r="O64" s="52">
        <v>5.8823529411764705E-2</v>
      </c>
      <c r="P64" s="64">
        <v>1.5384615384615385E-2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0</v>
      </c>
      <c r="I65" s="13">
        <v>0</v>
      </c>
      <c r="J65" s="13">
        <v>0</v>
      </c>
      <c r="K65" s="61">
        <v>0</v>
      </c>
      <c r="L65" s="5">
        <v>4</v>
      </c>
      <c r="M65" s="50">
        <v>2</v>
      </c>
      <c r="N65" s="52">
        <v>0.5</v>
      </c>
      <c r="O65" s="52">
        <v>0.5</v>
      </c>
      <c r="P65" s="64">
        <v>9.8231827111984276E-4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61">
        <v>3.8461538461538464E-2</v>
      </c>
      <c r="L66" s="5">
        <v>5</v>
      </c>
      <c r="M66" s="50">
        <v>5</v>
      </c>
      <c r="N66" s="52">
        <v>1</v>
      </c>
      <c r="O66" s="52">
        <v>1</v>
      </c>
      <c r="P66" s="64">
        <v>0.14285714285714285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61">
        <v>9.3457943925233638E-3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67</v>
      </c>
      <c r="I68" s="13">
        <v>0.7528089887640449</v>
      </c>
      <c r="J68" s="13">
        <v>0.7528089887640449</v>
      </c>
      <c r="K68" s="61">
        <v>4.7619047619047616E-2</v>
      </c>
      <c r="L68" s="5">
        <v>89</v>
      </c>
      <c r="M68" s="50">
        <v>75</v>
      </c>
      <c r="N68" s="52">
        <v>0.84269662921348309</v>
      </c>
      <c r="O68" s="52">
        <v>0.84269662921348309</v>
      </c>
      <c r="P68" s="64">
        <v>8.3333333333333329E-2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124</v>
      </c>
      <c r="I69" s="13">
        <v>0.42758620689655175</v>
      </c>
      <c r="J69" s="13">
        <v>0.42758620689655175</v>
      </c>
      <c r="K69" s="61">
        <v>9.0909090909090912E-2</v>
      </c>
      <c r="L69" s="5">
        <v>290</v>
      </c>
      <c r="M69" s="50">
        <v>144</v>
      </c>
      <c r="N69" s="52">
        <v>0.49655172413793103</v>
      </c>
      <c r="O69" s="52">
        <v>0.49655172413793103</v>
      </c>
      <c r="P69" s="64">
        <v>3.2258064516129031E-2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61">
        <v>0.125</v>
      </c>
      <c r="L70" s="5">
        <v>3</v>
      </c>
      <c r="M70" s="50">
        <v>3</v>
      </c>
      <c r="N70" s="52">
        <v>1</v>
      </c>
      <c r="O70" s="52">
        <v>1</v>
      </c>
      <c r="P70" s="64">
        <v>0.1111111111111111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829</v>
      </c>
      <c r="I71" s="13">
        <v>0.28054145516074452</v>
      </c>
      <c r="J71" s="13">
        <v>0.28054145516074452</v>
      </c>
      <c r="K71" s="61">
        <v>0.33333333333333331</v>
      </c>
      <c r="L71" s="5">
        <v>2955</v>
      </c>
      <c r="M71" s="50">
        <v>30</v>
      </c>
      <c r="N71" s="52">
        <v>1.015228426395939E-2</v>
      </c>
      <c r="O71" s="52">
        <v>1.015228426395939E-2</v>
      </c>
      <c r="P71" s="64">
        <v>1.5748031496062992E-3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291</v>
      </c>
      <c r="I72" s="13">
        <v>0.52527075812274371</v>
      </c>
      <c r="J72" s="13">
        <v>0.52527075812274371</v>
      </c>
      <c r="K72" s="61">
        <v>0.33333333333333331</v>
      </c>
      <c r="L72" s="5">
        <v>554</v>
      </c>
      <c r="M72" s="50">
        <v>475</v>
      </c>
      <c r="N72" s="52">
        <v>0.85740072202166062</v>
      </c>
      <c r="O72" s="52">
        <v>0.85740072202166062</v>
      </c>
      <c r="P72" s="64">
        <v>7.1428571428571425E-2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61">
        <v>1.4285714285714285E-2</v>
      </c>
      <c r="L73" s="5">
        <v>5</v>
      </c>
      <c r="M73" s="50">
        <v>2</v>
      </c>
      <c r="N73" s="52">
        <v>0.4</v>
      </c>
      <c r="O73" s="52">
        <v>0.4</v>
      </c>
      <c r="P73" s="64">
        <v>2.9411764705882353E-2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43</v>
      </c>
      <c r="I74" s="13">
        <v>4.2871385842472583E-2</v>
      </c>
      <c r="J74" s="13">
        <v>4.2871385842472583E-2</v>
      </c>
      <c r="K74" s="61">
        <v>0.2</v>
      </c>
      <c r="L74" s="5">
        <v>1003</v>
      </c>
      <c r="M74" s="50">
        <v>106</v>
      </c>
      <c r="N74" s="52">
        <v>0.10568295114656032</v>
      </c>
      <c r="O74" s="52">
        <v>0.10568295114656032</v>
      </c>
      <c r="P74" s="64">
        <v>2.3255813953488372E-2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61">
        <v>2.9498525073746312E-3</v>
      </c>
      <c r="L75" s="5">
        <v>95</v>
      </c>
      <c r="M75" s="50">
        <v>17</v>
      </c>
      <c r="N75" s="52">
        <v>0.17894736842105263</v>
      </c>
      <c r="O75" s="52">
        <v>0.17894736842105263</v>
      </c>
      <c r="P75" s="64">
        <v>1.8181818181818181E-2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61">
        <v>0.1111111111111111</v>
      </c>
      <c r="L76" s="5">
        <v>5</v>
      </c>
      <c r="M76" s="50">
        <v>5</v>
      </c>
      <c r="N76" s="52">
        <v>1</v>
      </c>
      <c r="O76" s="52">
        <v>1</v>
      </c>
      <c r="P76" s="64">
        <v>1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6</v>
      </c>
      <c r="I77" s="13">
        <v>1.4709487619514587E-3</v>
      </c>
      <c r="J77" s="13">
        <v>1.4709487619514587E-3</v>
      </c>
      <c r="K77" s="61">
        <v>1.1135857461024498E-3</v>
      </c>
      <c r="L77" s="5">
        <v>4079</v>
      </c>
      <c r="M77" s="50">
        <v>52</v>
      </c>
      <c r="N77" s="52">
        <v>1.2748222603579308E-2</v>
      </c>
      <c r="O77" s="52">
        <v>1.2748222603579308E-2</v>
      </c>
      <c r="P77" s="64">
        <v>2.8571428571428571E-2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35</v>
      </c>
      <c r="I78" s="13">
        <v>0.7</v>
      </c>
      <c r="J78" s="13">
        <v>0.7</v>
      </c>
      <c r="K78" s="61">
        <v>6.9444444444444441E-3</v>
      </c>
      <c r="L78" s="5">
        <v>50</v>
      </c>
      <c r="M78" s="50">
        <v>2</v>
      </c>
      <c r="N78" s="52">
        <v>0.04</v>
      </c>
      <c r="O78" s="52">
        <v>0.04</v>
      </c>
      <c r="P78" s="64">
        <v>6.8027210884353737E-4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1</v>
      </c>
      <c r="I79" s="13">
        <v>3.992015968063872E-4</v>
      </c>
      <c r="J79" s="13">
        <v>3.992015968063872E-4</v>
      </c>
      <c r="K79" s="61">
        <v>3.125E-2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61">
        <v>2.7777777777777779E-3</v>
      </c>
      <c r="L80" s="5">
        <v>3</v>
      </c>
      <c r="M80" s="50">
        <v>3</v>
      </c>
      <c r="N80" s="52">
        <v>1</v>
      </c>
      <c r="O80" s="52">
        <v>1</v>
      </c>
      <c r="P80" s="64">
        <v>6.41025641025641E-3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61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124</v>
      </c>
      <c r="I82" s="13">
        <v>7.0334656834940446E-2</v>
      </c>
      <c r="J82" s="13">
        <v>7.0334656834940446E-2</v>
      </c>
      <c r="K82" s="61">
        <v>3.7037037037037035E-2</v>
      </c>
      <c r="L82" s="5">
        <v>1763</v>
      </c>
      <c r="M82" s="50">
        <v>98</v>
      </c>
      <c r="N82" s="52">
        <v>5.5587067498581964E-2</v>
      </c>
      <c r="O82" s="52">
        <v>5.5587067498581964E-2</v>
      </c>
      <c r="P82" s="64">
        <v>0.14285714285714285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265</v>
      </c>
      <c r="I83" s="15">
        <v>9.0846760370243404E-2</v>
      </c>
      <c r="J83" s="13">
        <v>9.0846760370243404E-2</v>
      </c>
      <c r="K83" s="61">
        <v>1.1363636363636364E-2</v>
      </c>
      <c r="L83" s="5">
        <v>2917</v>
      </c>
      <c r="M83" s="50">
        <v>81</v>
      </c>
      <c r="N83" s="54">
        <v>2.7768255056564963E-2</v>
      </c>
      <c r="O83" s="52">
        <v>2.7768255056564963E-2</v>
      </c>
      <c r="P83" s="64">
        <v>0.33333333333333331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38">
        <f t="shared" si="0"/>
        <v>0.31824446208176183</v>
      </c>
      <c r="G84" s="37">
        <f>SUM(G14:G83)</f>
        <v>425476</v>
      </c>
      <c r="H84" s="16">
        <f>SUM(H14:H83)</f>
        <v>23718</v>
      </c>
      <c r="I84" s="119">
        <f t="shared" ref="I84:K84" si="1">AVERAGE(I14:I83)</f>
        <v>0.46460026578200037</v>
      </c>
      <c r="J84" s="119">
        <f t="shared" si="1"/>
        <v>0.49108704095922828</v>
      </c>
      <c r="K84" s="62">
        <f t="shared" si="1"/>
        <v>0.2297869269254893</v>
      </c>
      <c r="L84" s="37">
        <f>SUM(L14:L83)</f>
        <v>425476</v>
      </c>
      <c r="M84" s="67">
        <f>SUM(M14:M83)</f>
        <v>15401</v>
      </c>
      <c r="N84" s="70">
        <f t="shared" ref="N84:P84" si="2">AVERAGE(N14:N83)</f>
        <v>0.43799722912680072</v>
      </c>
      <c r="O84" s="70">
        <f t="shared" si="2"/>
        <v>0.45650931261971817</v>
      </c>
      <c r="P84" s="57">
        <f t="shared" si="2"/>
        <v>0.29835791002209994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Both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28">
        <f>F84</f>
        <v>0.31824446208176183</v>
      </c>
    </row>
    <row r="92" spans="1:16" ht="20.25" thickBot="1" x14ac:dyDescent="0.35">
      <c r="A92" s="45" t="str">
        <f>H1</f>
        <v>Parent child</v>
      </c>
      <c r="B92" s="45"/>
    </row>
    <row r="93" spans="1:16" ht="15.75" thickTop="1" x14ac:dyDescent="0.25">
      <c r="A93" s="35" t="s">
        <v>83</v>
      </c>
      <c r="B93" s="74">
        <f>I84</f>
        <v>0.46460026578200037</v>
      </c>
    </row>
    <row r="94" spans="1:16" x14ac:dyDescent="0.25">
      <c r="A94" s="35" t="s">
        <v>91</v>
      </c>
      <c r="B94" s="74">
        <f>J84</f>
        <v>0.49108704095922828</v>
      </c>
    </row>
    <row r="95" spans="1:16" x14ac:dyDescent="0.25">
      <c r="A95" s="35" t="s">
        <v>92</v>
      </c>
      <c r="B95" s="68">
        <f>K84</f>
        <v>0.2297869269254893</v>
      </c>
    </row>
    <row r="97" spans="1:2" ht="20.25" thickBot="1" x14ac:dyDescent="0.35">
      <c r="A97" s="58" t="str">
        <f>M1</f>
        <v>Triangle</v>
      </c>
      <c r="B97" s="58"/>
    </row>
    <row r="98" spans="1:2" ht="15.75" thickTop="1" x14ac:dyDescent="0.25">
      <c r="A98" s="59" t="s">
        <v>83</v>
      </c>
      <c r="B98" s="76">
        <f>N84</f>
        <v>0.43799722912680072</v>
      </c>
    </row>
    <row r="99" spans="1:2" x14ac:dyDescent="0.25">
      <c r="A99" s="59" t="s">
        <v>91</v>
      </c>
      <c r="B99" s="76">
        <f>O84</f>
        <v>0.45650931261971817</v>
      </c>
    </row>
    <row r="100" spans="1:2" x14ac:dyDescent="0.25">
      <c r="A100" s="59" t="s">
        <v>92</v>
      </c>
      <c r="B100" s="123">
        <f>P84</f>
        <v>0.29835791002209994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Both</v>
      </c>
    </row>
    <row r="103" spans="1:2" x14ac:dyDescent="0.25">
      <c r="A103" t="s">
        <v>95</v>
      </c>
      <c r="B103" t="str">
        <f>IF(AND(B89 &gt; B94,B89 &gt; B99), A87, IF(B94 &gt; B99, A92, A97))</f>
        <v>Both</v>
      </c>
    </row>
    <row r="104" spans="1:2" x14ac:dyDescent="0.25">
      <c r="A104" t="s">
        <v>96</v>
      </c>
      <c r="B104" t="str">
        <f>IF(AND(B90 &gt; B95,B90 &gt; B100), A87, IF(B95 &gt; B100, A92, A97))</f>
        <v>Both</v>
      </c>
    </row>
  </sheetData>
  <mergeCells count="51">
    <mergeCell ref="O4:P4"/>
    <mergeCell ref="O5:P5"/>
    <mergeCell ref="O6:P6"/>
    <mergeCell ref="O7:P7"/>
    <mergeCell ref="O8:P8"/>
    <mergeCell ref="O9:P9"/>
    <mergeCell ref="C10:D10"/>
    <mergeCell ref="H10:I10"/>
    <mergeCell ref="M10:N10"/>
    <mergeCell ref="C12:F12"/>
    <mergeCell ref="H12:K12"/>
    <mergeCell ref="M12:P12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4:D4"/>
    <mergeCell ref="E4:F4"/>
    <mergeCell ref="H4:I4"/>
    <mergeCell ref="M4:N4"/>
    <mergeCell ref="C5:D5"/>
    <mergeCell ref="E5:F5"/>
    <mergeCell ref="H5:I5"/>
    <mergeCell ref="M5:N5"/>
    <mergeCell ref="J5:K5"/>
    <mergeCell ref="J4:K4"/>
    <mergeCell ref="C1:F1"/>
    <mergeCell ref="H1:K1"/>
    <mergeCell ref="M1:P1"/>
    <mergeCell ref="C3:D3"/>
    <mergeCell ref="E3:F3"/>
    <mergeCell ref="H3:I3"/>
    <mergeCell ref="M3:N3"/>
    <mergeCell ref="J3:K3"/>
    <mergeCell ref="O3:P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A78-11DE-4292-A4C6-544D1AE9C1E8}">
  <sheetPr>
    <tabColor theme="9" tint="0.79998168889431442"/>
  </sheetPr>
  <dimension ref="A1:P104"/>
  <sheetViews>
    <sheetView topLeftCell="A53" zoomScaleNormal="100" workbookViewId="0">
      <selection activeCell="H14" sqref="H14:K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127</v>
      </c>
      <c r="B1" s="30"/>
      <c r="C1" s="141" t="s">
        <v>125</v>
      </c>
      <c r="D1" s="142"/>
      <c r="E1" s="142"/>
      <c r="F1" s="142"/>
      <c r="G1" s="30"/>
      <c r="H1" s="179" t="s">
        <v>130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50" t="s">
        <v>136</v>
      </c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1.968503937007874E-3</v>
      </c>
      <c r="L14" s="5">
        <v>9</v>
      </c>
      <c r="M14" s="50">
        <v>9</v>
      </c>
      <c r="N14" s="51">
        <v>1</v>
      </c>
      <c r="O14" s="52">
        <v>1</v>
      </c>
      <c r="P14" s="64">
        <v>6.2500000000000003E-3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17">
        <v>2.7777777777777776E-2</v>
      </c>
      <c r="L15" s="5">
        <v>1160</v>
      </c>
      <c r="M15" s="50">
        <v>1008</v>
      </c>
      <c r="N15" s="52">
        <v>0.86896551724137927</v>
      </c>
      <c r="O15" s="52">
        <v>0.86896551724137927</v>
      </c>
      <c r="P15" s="64">
        <v>0.14285714285714285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17">
        <v>5.2631578947368418E-2</v>
      </c>
      <c r="L16" s="5">
        <v>1554</v>
      </c>
      <c r="M16" s="50">
        <v>695</v>
      </c>
      <c r="N16" s="52">
        <v>0.44723294723294721</v>
      </c>
      <c r="O16" s="52">
        <v>0.44723294723294721</v>
      </c>
      <c r="P16" s="64">
        <v>1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3.0120481927710845E-3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3.5460992907801418E-3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17">
        <v>0.14285714285714285</v>
      </c>
      <c r="L18" s="5">
        <v>553</v>
      </c>
      <c r="M18" s="50">
        <v>144</v>
      </c>
      <c r="N18" s="52">
        <v>0.2603978300180832</v>
      </c>
      <c r="O18" s="52">
        <v>0.2603978300180832</v>
      </c>
      <c r="P18" s="64">
        <v>0.05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4</v>
      </c>
      <c r="I19" s="13">
        <v>9.2807424593967514E-3</v>
      </c>
      <c r="J19" s="13">
        <v>9.2807424593967514E-3</v>
      </c>
      <c r="K19" s="117">
        <v>0.05</v>
      </c>
      <c r="L19" s="5">
        <v>431</v>
      </c>
      <c r="M19" s="50">
        <v>4</v>
      </c>
      <c r="N19" s="52">
        <v>9.2807424593967514E-3</v>
      </c>
      <c r="O19" s="52">
        <v>9.2807424593967514E-3</v>
      </c>
      <c r="P19" s="64">
        <v>0.25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  <c r="L20" s="5">
        <v>97768</v>
      </c>
      <c r="M20" s="50">
        <v>0</v>
      </c>
      <c r="N20" s="52">
        <v>0</v>
      </c>
      <c r="O20" s="52">
        <v>0</v>
      </c>
      <c r="P20" s="64">
        <v>0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  <c r="L21" s="5">
        <v>28</v>
      </c>
      <c r="M21" s="50">
        <v>0</v>
      </c>
      <c r="N21" s="52">
        <v>0</v>
      </c>
      <c r="O21" s="52">
        <v>0</v>
      </c>
      <c r="P21" s="64">
        <v>0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0</v>
      </c>
      <c r="I22" s="13">
        <v>0</v>
      </c>
      <c r="J22" s="13">
        <v>0</v>
      </c>
      <c r="K22" s="117">
        <v>0</v>
      </c>
      <c r="L22" s="5">
        <v>1554</v>
      </c>
      <c r="M22" s="50">
        <v>1</v>
      </c>
      <c r="N22" s="52">
        <v>6.4350064350064348E-4</v>
      </c>
      <c r="O22" s="52">
        <v>6.4350064350064348E-4</v>
      </c>
      <c r="P22" s="64">
        <v>3.1259768677711783E-4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17">
        <v>1</v>
      </c>
      <c r="L23" s="5">
        <v>123</v>
      </c>
      <c r="M23" s="50">
        <v>0</v>
      </c>
      <c r="N23" s="52">
        <v>0</v>
      </c>
      <c r="O23" s="52">
        <v>0</v>
      </c>
      <c r="P23" s="64">
        <v>0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3311</v>
      </c>
      <c r="I24" s="13">
        <v>8.1783376559219467E-2</v>
      </c>
      <c r="J24" s="13">
        <v>0.66220000000000001</v>
      </c>
      <c r="K24" s="117">
        <v>1.0869565217391304E-2</v>
      </c>
      <c r="L24" s="5">
        <v>40485</v>
      </c>
      <c r="M24" s="50">
        <v>3962</v>
      </c>
      <c r="N24" s="52">
        <v>9.7863406199827099E-2</v>
      </c>
      <c r="O24" s="52">
        <v>0.79239999999999999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17">
        <v>0.25</v>
      </c>
      <c r="L25" s="5">
        <v>388</v>
      </c>
      <c r="M25" s="50">
        <v>136</v>
      </c>
      <c r="N25" s="52">
        <v>0.35051546391752575</v>
      </c>
      <c r="O25" s="52">
        <v>0.35051546391752575</v>
      </c>
      <c r="P25" s="64">
        <v>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63</v>
      </c>
      <c r="I26" s="13">
        <v>0.10918544194107452</v>
      </c>
      <c r="J26" s="13">
        <v>0.10918544194107452</v>
      </c>
      <c r="K26" s="117">
        <v>6.6577896138482028E-4</v>
      </c>
      <c r="L26" s="5">
        <v>577</v>
      </c>
      <c r="M26" s="50">
        <v>189</v>
      </c>
      <c r="N26" s="52">
        <v>0.32755632582322358</v>
      </c>
      <c r="O26" s="52">
        <v>0.32755632582322358</v>
      </c>
      <c r="P26" s="64">
        <v>2.1276595744680851E-2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127</v>
      </c>
      <c r="I27" s="13">
        <v>0.89436619718309862</v>
      </c>
      <c r="J27" s="13">
        <v>0.89436619718309862</v>
      </c>
      <c r="K27" s="117">
        <v>1</v>
      </c>
      <c r="L27" s="5">
        <v>142</v>
      </c>
      <c r="M27" s="50">
        <v>125</v>
      </c>
      <c r="N27" s="52">
        <v>0.88028169014084512</v>
      </c>
      <c r="O27" s="52">
        <v>0.88028169014084512</v>
      </c>
      <c r="P27" s="64">
        <v>1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6.6666666666666666E-2</v>
      </c>
      <c r="L28" s="5">
        <v>158355</v>
      </c>
      <c r="M28" s="50">
        <v>2182</v>
      </c>
      <c r="N28" s="52">
        <v>1.37791670613495E-2</v>
      </c>
      <c r="O28" s="52">
        <v>0.43640000000000001</v>
      </c>
      <c r="P28" s="64">
        <v>2.7777777777777776E-2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0</v>
      </c>
      <c r="I29" s="13">
        <v>0</v>
      </c>
      <c r="J29" s="13">
        <v>0</v>
      </c>
      <c r="K29" s="117">
        <v>0</v>
      </c>
      <c r="L29" s="5">
        <v>323</v>
      </c>
      <c r="M29" s="50">
        <v>160</v>
      </c>
      <c r="N29" s="52">
        <v>0.49535603715170279</v>
      </c>
      <c r="O29" s="52">
        <v>0.49535603715170279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1</v>
      </c>
      <c r="L30" s="5">
        <v>5</v>
      </c>
      <c r="M30" s="50">
        <v>1</v>
      </c>
      <c r="N30" s="52">
        <v>0.2</v>
      </c>
      <c r="O30" s="52">
        <v>0.2</v>
      </c>
      <c r="P30" s="64">
        <v>5.9523809523809521E-3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13</v>
      </c>
      <c r="I31" s="13">
        <v>1</v>
      </c>
      <c r="J31" s="13">
        <v>1</v>
      </c>
      <c r="K31" s="117">
        <v>1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17">
        <v>1</v>
      </c>
      <c r="L32" s="5">
        <v>158</v>
      </c>
      <c r="M32" s="50">
        <v>146</v>
      </c>
      <c r="N32" s="52">
        <v>0.92405063291139244</v>
      </c>
      <c r="O32" s="52">
        <v>0.92405063291139244</v>
      </c>
      <c r="P32" s="64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143</v>
      </c>
      <c r="I33" s="13">
        <v>0.57894736842105265</v>
      </c>
      <c r="J33" s="13">
        <v>0.57894736842105265</v>
      </c>
      <c r="K33" s="117">
        <v>1</v>
      </c>
      <c r="L33" s="5">
        <v>247</v>
      </c>
      <c r="M33" s="50">
        <v>142</v>
      </c>
      <c r="N33" s="52">
        <v>0.5748987854251012</v>
      </c>
      <c r="O33" s="52">
        <v>0.5748987854251012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17">
        <v>5.8823529411764705E-3</v>
      </c>
      <c r="L34" s="5">
        <v>83</v>
      </c>
      <c r="M34" s="50">
        <v>78</v>
      </c>
      <c r="N34" s="52">
        <v>0.93975903614457834</v>
      </c>
      <c r="O34" s="52">
        <v>0.93975903614457834</v>
      </c>
      <c r="P34" s="64">
        <v>9.0909090909090912E-2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2</v>
      </c>
      <c r="I35" s="13">
        <v>0.125</v>
      </c>
      <c r="J35" s="13">
        <v>0.125</v>
      </c>
      <c r="K35" s="117">
        <v>4.0322580645161289E-3</v>
      </c>
      <c r="L35" s="5">
        <v>16</v>
      </c>
      <c r="M35" s="50">
        <v>16</v>
      </c>
      <c r="N35" s="52">
        <v>1</v>
      </c>
      <c r="O35" s="52">
        <v>1</v>
      </c>
      <c r="P35" s="64">
        <v>2.9411764705882353E-2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17">
        <v>1.5873015873015872E-2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17">
        <v>4.5454545454545456E-2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4.5454545454545456E-2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1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1</v>
      </c>
      <c r="L41" s="5">
        <v>15</v>
      </c>
      <c r="M41" s="50">
        <v>0</v>
      </c>
      <c r="N41" s="52">
        <v>0</v>
      </c>
      <c r="O41" s="52">
        <v>0</v>
      </c>
      <c r="P41" s="64">
        <v>0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19</v>
      </c>
      <c r="I42" s="13">
        <v>5.7228915662650599E-2</v>
      </c>
      <c r="J42" s="13">
        <v>5.7228915662650599E-2</v>
      </c>
      <c r="K42" s="117">
        <v>2.3094688221709007E-3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17">
        <v>0.5</v>
      </c>
      <c r="L43" s="5">
        <v>39</v>
      </c>
      <c r="M43" s="50">
        <v>14</v>
      </c>
      <c r="N43" s="52">
        <v>0.35897435897435898</v>
      </c>
      <c r="O43" s="52">
        <v>0.35897435897435898</v>
      </c>
      <c r="P43" s="64">
        <v>4.7619047619047616E-2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1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17">
        <v>0.5</v>
      </c>
      <c r="L45" s="5">
        <v>431</v>
      </c>
      <c r="M45" s="50">
        <v>412</v>
      </c>
      <c r="N45" s="52">
        <v>0.95591647331786544</v>
      </c>
      <c r="O45" s="52">
        <v>0.95591647331786544</v>
      </c>
      <c r="P45" s="64">
        <v>1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0.14285714285714285</v>
      </c>
      <c r="L46" s="5">
        <v>40</v>
      </c>
      <c r="M46" s="50">
        <v>40</v>
      </c>
      <c r="N46" s="52">
        <v>1</v>
      </c>
      <c r="O46" s="52">
        <v>1</v>
      </c>
      <c r="P46" s="64">
        <v>0.1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0.1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9.0909090909090912E-2</v>
      </c>
      <c r="L48" s="5">
        <v>70752</v>
      </c>
      <c r="M48" s="50">
        <v>396</v>
      </c>
      <c r="N48" s="52">
        <v>5.597014925373134E-3</v>
      </c>
      <c r="O48" s="52">
        <v>7.9200000000000007E-2</v>
      </c>
      <c r="P48" s="64">
        <v>6.25E-2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4943</v>
      </c>
      <c r="I50" s="13">
        <v>0.49919208240759444</v>
      </c>
      <c r="J50" s="13">
        <v>0.98860000000000003</v>
      </c>
      <c r="K50" s="117">
        <v>0.2</v>
      </c>
      <c r="L50" s="5">
        <v>9902</v>
      </c>
      <c r="M50" s="50">
        <v>4925</v>
      </c>
      <c r="N50" s="52">
        <v>0.49737426782468186</v>
      </c>
      <c r="O50" s="52">
        <v>0.98499999999999999</v>
      </c>
      <c r="P50" s="64">
        <v>0.2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3061</v>
      </c>
      <c r="I51" s="13">
        <v>0.57054986020503262</v>
      </c>
      <c r="J51" s="13">
        <v>0.61219999999999997</v>
      </c>
      <c r="K51" s="117">
        <v>0.25</v>
      </c>
      <c r="L51" s="5">
        <v>5365</v>
      </c>
      <c r="M51" s="50">
        <v>2968</v>
      </c>
      <c r="N51" s="52">
        <v>0.55321528424976696</v>
      </c>
      <c r="O51" s="52">
        <v>0.59360000000000002</v>
      </c>
      <c r="P51" s="64">
        <v>0.25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189</v>
      </c>
      <c r="I52" s="13">
        <v>2.5812619502868069E-2</v>
      </c>
      <c r="J52" s="13">
        <v>3.78E-2</v>
      </c>
      <c r="K52" s="117">
        <v>0.33333333333333331</v>
      </c>
      <c r="L52" s="5">
        <v>7322</v>
      </c>
      <c r="M52" s="50">
        <v>242</v>
      </c>
      <c r="N52" s="52">
        <v>3.3051078940180278E-2</v>
      </c>
      <c r="O52" s="52">
        <v>4.8399999999999999E-2</v>
      </c>
      <c r="P52" s="64">
        <v>3.5714285714285712E-2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760</v>
      </c>
      <c r="I53" s="13">
        <v>1</v>
      </c>
      <c r="J53" s="13">
        <v>1</v>
      </c>
      <c r="K53" s="117">
        <v>0.1</v>
      </c>
      <c r="L53" s="5">
        <v>760</v>
      </c>
      <c r="M53" s="50">
        <v>760</v>
      </c>
      <c r="N53" s="52">
        <v>1</v>
      </c>
      <c r="O53" s="52">
        <v>1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0.5</v>
      </c>
      <c r="L55" s="5">
        <v>5</v>
      </c>
      <c r="M55" s="50">
        <v>5</v>
      </c>
      <c r="N55" s="52">
        <v>1</v>
      </c>
      <c r="O55" s="52">
        <v>1</v>
      </c>
      <c r="P55" s="64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0.5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17">
        <v>1</v>
      </c>
      <c r="L57" s="5">
        <v>859</v>
      </c>
      <c r="M57" s="50">
        <v>680</v>
      </c>
      <c r="N57" s="52">
        <v>0.79161816065192081</v>
      </c>
      <c r="O57" s="52">
        <v>0.79161816065192081</v>
      </c>
      <c r="P57" s="64">
        <v>1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2945</v>
      </c>
      <c r="I58" s="13">
        <v>0.72841949047736831</v>
      </c>
      <c r="J58" s="13">
        <v>0.72841949047736831</v>
      </c>
      <c r="K58" s="117">
        <v>1</v>
      </c>
      <c r="L58" s="5">
        <v>4043</v>
      </c>
      <c r="M58" s="50">
        <v>2963</v>
      </c>
      <c r="N58" s="52">
        <v>0.73287162997773925</v>
      </c>
      <c r="O58" s="52">
        <v>0.73287162997773925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17">
        <v>1</v>
      </c>
      <c r="L60" s="5">
        <v>670</v>
      </c>
      <c r="M60" s="50">
        <v>243</v>
      </c>
      <c r="N60" s="52">
        <v>0.36268656716417913</v>
      </c>
      <c r="O60" s="52">
        <v>0.36268656716417913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17">
        <v>7.1428571428571425E-2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0.5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1</v>
      </c>
      <c r="L62" s="5">
        <v>2</v>
      </c>
      <c r="M62" s="50">
        <v>2</v>
      </c>
      <c r="N62" s="52">
        <v>1</v>
      </c>
      <c r="O62" s="52">
        <v>1</v>
      </c>
      <c r="P62" s="64">
        <v>1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2.6455026455026454E-3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8.3333333333333332E-3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17">
        <v>0.5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2.8571428571428571E-3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1</v>
      </c>
      <c r="L65" s="5">
        <v>4</v>
      </c>
      <c r="M65" s="50">
        <v>3</v>
      </c>
      <c r="N65" s="52">
        <v>0.75</v>
      </c>
      <c r="O65" s="52">
        <v>0.75</v>
      </c>
      <c r="P65" s="64">
        <v>1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1</v>
      </c>
      <c r="L66" s="5">
        <v>5</v>
      </c>
      <c r="M66" s="50">
        <v>5</v>
      </c>
      <c r="N66" s="52">
        <v>1</v>
      </c>
      <c r="O66" s="52">
        <v>1</v>
      </c>
      <c r="P66" s="64">
        <v>1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89</v>
      </c>
      <c r="I68" s="13">
        <v>1</v>
      </c>
      <c r="J68" s="13">
        <v>1</v>
      </c>
      <c r="K68" s="117">
        <v>1</v>
      </c>
      <c r="L68" s="5">
        <v>89</v>
      </c>
      <c r="M68" s="50">
        <v>89</v>
      </c>
      <c r="N68" s="52">
        <v>1</v>
      </c>
      <c r="O68" s="52">
        <v>1</v>
      </c>
      <c r="P68" s="64">
        <v>0.14285714285714285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17">
        <v>1</v>
      </c>
      <c r="L69" s="5">
        <v>290</v>
      </c>
      <c r="M69" s="50">
        <v>194</v>
      </c>
      <c r="N69" s="52">
        <v>0.66896551724137931</v>
      </c>
      <c r="O69" s="52">
        <v>0.66896551724137931</v>
      </c>
      <c r="P69" s="64">
        <v>0.5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0.16666666666666666</v>
      </c>
      <c r="L70" s="5">
        <v>3</v>
      </c>
      <c r="M70" s="50">
        <v>3</v>
      </c>
      <c r="N70" s="52">
        <v>1</v>
      </c>
      <c r="O70" s="52">
        <v>1</v>
      </c>
      <c r="P70" s="64">
        <v>0.16666666666666666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17">
        <v>0.5</v>
      </c>
      <c r="L71" s="5">
        <v>2955</v>
      </c>
      <c r="M71" s="50">
        <v>1726</v>
      </c>
      <c r="N71" s="52">
        <v>0.58409475465313032</v>
      </c>
      <c r="O71" s="52">
        <v>0.58409475465313032</v>
      </c>
      <c r="P71" s="64">
        <v>0.25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0</v>
      </c>
      <c r="I72" s="13">
        <v>0</v>
      </c>
      <c r="J72" s="13">
        <v>0</v>
      </c>
      <c r="K72" s="117">
        <v>0</v>
      </c>
      <c r="L72" s="5">
        <v>554</v>
      </c>
      <c r="M72" s="50">
        <v>540</v>
      </c>
      <c r="N72" s="52">
        <v>0.97472924187725629</v>
      </c>
      <c r="O72" s="52">
        <v>0.97472924187725629</v>
      </c>
      <c r="P72" s="64">
        <v>1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0.04</v>
      </c>
      <c r="L73" s="5">
        <v>5</v>
      </c>
      <c r="M73" s="50">
        <v>0</v>
      </c>
      <c r="N73" s="52">
        <v>0</v>
      </c>
      <c r="O73" s="52">
        <v>0</v>
      </c>
      <c r="P73" s="64">
        <v>0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17">
        <v>3.937007874015748E-3</v>
      </c>
      <c r="L74" s="5">
        <v>1003</v>
      </c>
      <c r="M74" s="50">
        <v>2</v>
      </c>
      <c r="N74" s="52">
        <v>1.9940179461615153E-3</v>
      </c>
      <c r="O74" s="52">
        <v>1.9940179461615153E-3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0</v>
      </c>
      <c r="N75" s="52">
        <v>0</v>
      </c>
      <c r="O75" s="52">
        <v>0</v>
      </c>
      <c r="P75" s="64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4</v>
      </c>
      <c r="I76" s="13">
        <v>0.8</v>
      </c>
      <c r="J76" s="13">
        <v>0.8</v>
      </c>
      <c r="K76" s="117">
        <v>0.1</v>
      </c>
      <c r="L76" s="5">
        <v>5</v>
      </c>
      <c r="M76" s="50">
        <v>4</v>
      </c>
      <c r="N76" s="52">
        <v>0.8</v>
      </c>
      <c r="O76" s="52">
        <v>0.8</v>
      </c>
      <c r="P76" s="64">
        <v>6.25E-2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  <c r="L77" s="5">
        <v>4079</v>
      </c>
      <c r="M77" s="50">
        <v>0</v>
      </c>
      <c r="N77" s="52">
        <v>0</v>
      </c>
      <c r="O77" s="52">
        <v>0</v>
      </c>
      <c r="P77" s="64">
        <v>0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  <c r="L78" s="5">
        <v>50</v>
      </c>
      <c r="M78" s="50">
        <v>3</v>
      </c>
      <c r="N78" s="52">
        <v>0.06</v>
      </c>
      <c r="O78" s="52">
        <v>0.06</v>
      </c>
      <c r="P78" s="64">
        <v>4.9751243781094526E-3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1</v>
      </c>
      <c r="L80" s="5">
        <v>3</v>
      </c>
      <c r="M80" s="50">
        <v>3</v>
      </c>
      <c r="N80" s="52">
        <v>1</v>
      </c>
      <c r="O80" s="52">
        <v>1</v>
      </c>
      <c r="P80" s="64">
        <v>0.33333333333333331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17">
        <v>2.5000000000000001E-2</v>
      </c>
      <c r="L82" s="5">
        <v>1763</v>
      </c>
      <c r="M82" s="50">
        <v>736</v>
      </c>
      <c r="N82" s="52">
        <v>0.41747022121384003</v>
      </c>
      <c r="O82" s="52">
        <v>0.41747022121384003</v>
      </c>
      <c r="P82" s="64">
        <v>1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17">
        <v>0.125</v>
      </c>
      <c r="L83" s="5">
        <v>2917</v>
      </c>
      <c r="M83" s="50">
        <v>811</v>
      </c>
      <c r="N83" s="54">
        <v>0.27802536852931092</v>
      </c>
      <c r="O83" s="52">
        <v>0.27802536852931092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28307</v>
      </c>
      <c r="I84" s="119">
        <f t="shared" ref="I84:K84" si="1">AVERAGE(I14:I83)</f>
        <v>0.53243859421117701</v>
      </c>
      <c r="J84" s="119">
        <f t="shared" si="1"/>
        <v>0.55561846786058655</v>
      </c>
      <c r="K84" s="62">
        <f t="shared" si="1"/>
        <v>0.4210662166040629</v>
      </c>
      <c r="L84" s="37">
        <f>SUM(L14:L83)</f>
        <v>425476</v>
      </c>
      <c r="M84" s="67">
        <f>SUM(M14:M83)</f>
        <v>31200</v>
      </c>
      <c r="N84" s="70">
        <f t="shared" ref="N84:P84" si="2">AVERAGE(N14:N83)</f>
        <v>0.54215549187881951</v>
      </c>
      <c r="O84" s="70">
        <f t="shared" si="2"/>
        <v>0.5669286316045169</v>
      </c>
      <c r="P84" s="57">
        <f t="shared" si="2"/>
        <v>0.45167563640469416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120">
        <f>F84</f>
        <v>0.31824446208176183</v>
      </c>
    </row>
    <row r="92" spans="1:16" ht="20.25" thickBot="1" x14ac:dyDescent="0.35">
      <c r="A92" s="45" t="str">
        <f>H1</f>
        <v>Using split feature extraction</v>
      </c>
      <c r="B92" s="45"/>
    </row>
    <row r="93" spans="1:16" ht="15.75" thickTop="1" x14ac:dyDescent="0.25">
      <c r="A93" s="35" t="s">
        <v>83</v>
      </c>
      <c r="B93" s="74">
        <f>I84</f>
        <v>0.53243859421117701</v>
      </c>
    </row>
    <row r="94" spans="1:16" x14ac:dyDescent="0.25">
      <c r="A94" s="35" t="s">
        <v>91</v>
      </c>
      <c r="B94" s="74">
        <f>J84</f>
        <v>0.55561846786058655</v>
      </c>
    </row>
    <row r="95" spans="1:16" x14ac:dyDescent="0.25">
      <c r="A95" s="35" t="s">
        <v>92</v>
      </c>
      <c r="B95" s="68">
        <f>K84</f>
        <v>0.4210662166040629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Using split feature extraction</v>
      </c>
    </row>
  </sheetData>
  <mergeCells count="51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J10:K10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  <mergeCell ref="M1:P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12:P12"/>
    <mergeCell ref="O10:P10"/>
    <mergeCell ref="M8:N8"/>
    <mergeCell ref="O8:P8"/>
    <mergeCell ref="M9:N9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{632A5458-6809-4AC5-9A04-0D112025D045}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{C1E789ED-C32B-4664-AC20-C7A4DE12D1D8}</x14:id>
        </ext>
      </extLst>
    </cfRule>
  </conditionalFormatting>
  <conditionalFormatting sqref="D14 I14">
    <cfRule type="expression" dxfId="11" priority="4">
      <formula>"I14&gt;D14"</formula>
    </cfRule>
  </conditionalFormatting>
  <conditionalFormatting sqref="I16">
    <cfRule type="expression" dxfId="10" priority="3">
      <formula>"I16&gt;D16"</formula>
    </cfRule>
  </conditionalFormatting>
  <conditionalFormatting sqref="I27">
    <cfRule type="expression" dxfId="9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{AB77D794-8E5D-449E-9DEF-943C713EC721}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A5458-6809-4AC5-9A04-0D112025D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C1E789ED-C32B-4664-AC20-C7A4DE12D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B77D794-8E5D-449E-9DEF-943C713E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B69-6014-43A8-BF46-0320E447D0AD}">
  <sheetPr>
    <tabColor theme="5" tint="0.79998168889431442"/>
  </sheetPr>
  <dimension ref="A1:K104"/>
  <sheetViews>
    <sheetView topLeftCell="A67" workbookViewId="0">
      <selection activeCell="E100" sqref="E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137</v>
      </c>
      <c r="B1" s="30"/>
      <c r="C1" s="141" t="s">
        <v>125</v>
      </c>
      <c r="D1" s="142"/>
      <c r="E1" s="142"/>
      <c r="F1" s="142"/>
      <c r="G1" s="30"/>
      <c r="H1" s="179" t="s">
        <v>138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129</v>
      </c>
      <c r="F3" s="187"/>
      <c r="G3" s="31"/>
      <c r="H3" s="176" t="s">
        <v>1</v>
      </c>
      <c r="I3" s="150"/>
      <c r="J3" s="150" t="s">
        <v>129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 t="s">
        <v>128</v>
      </c>
      <c r="F5" s="187"/>
      <c r="G5" s="31"/>
      <c r="H5" s="176" t="s">
        <v>3</v>
      </c>
      <c r="I5" s="150"/>
      <c r="J5" s="150" t="s">
        <v>128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</row>
    <row r="9" spans="1:11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3.3444816053511705E-3</v>
      </c>
      <c r="G14" s="5">
        <v>9</v>
      </c>
      <c r="H14" s="11">
        <v>9</v>
      </c>
      <c r="I14" s="12">
        <v>1</v>
      </c>
      <c r="J14" s="13">
        <v>1</v>
      </c>
      <c r="K14" s="117">
        <v>2.6246719160104987E-3</v>
      </c>
    </row>
    <row r="15" spans="1:11" x14ac:dyDescent="0.25">
      <c r="A15" s="3" t="s">
        <v>11</v>
      </c>
      <c r="B15" s="5">
        <v>1160</v>
      </c>
      <c r="C15" s="21">
        <v>313</v>
      </c>
      <c r="D15" s="23">
        <v>0.26982758620689656</v>
      </c>
      <c r="E15" s="23">
        <v>0.26982758620689656</v>
      </c>
      <c r="F15" s="121">
        <v>0.5</v>
      </c>
      <c r="G15" s="5">
        <v>1160</v>
      </c>
      <c r="H15" s="11">
        <v>56</v>
      </c>
      <c r="I15" s="13">
        <v>4.8275862068965517E-2</v>
      </c>
      <c r="J15" s="13">
        <v>4.8275862068965517E-2</v>
      </c>
      <c r="K15" s="117">
        <v>0.5</v>
      </c>
    </row>
    <row r="16" spans="1:1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3.7735849056603774E-3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2.3980815347721821E-3</v>
      </c>
    </row>
    <row r="18" spans="1:11" x14ac:dyDescent="0.25">
      <c r="A18" s="3" t="s">
        <v>14</v>
      </c>
      <c r="B18" s="5">
        <v>553</v>
      </c>
      <c r="C18" s="21">
        <v>130</v>
      </c>
      <c r="D18" s="23">
        <v>0.23508137432188064</v>
      </c>
      <c r="E18" s="23">
        <v>0.23508137432188064</v>
      </c>
      <c r="F18" s="121">
        <v>0.33333333333333331</v>
      </c>
      <c r="G18" s="5">
        <v>553</v>
      </c>
      <c r="H18" s="11">
        <v>3</v>
      </c>
      <c r="I18" s="13">
        <v>5.4249547920433997E-3</v>
      </c>
      <c r="J18" s="13">
        <v>5.4249547920433997E-3</v>
      </c>
      <c r="K18" s="117">
        <v>3.1545741324921135E-3</v>
      </c>
    </row>
    <row r="19" spans="1:11" x14ac:dyDescent="0.25">
      <c r="A19" s="3" t="s">
        <v>15</v>
      </c>
      <c r="B19" s="5">
        <v>431</v>
      </c>
      <c r="C19" s="21">
        <v>15</v>
      </c>
      <c r="D19" s="23">
        <v>3.4802784222737818E-2</v>
      </c>
      <c r="E19" s="23">
        <v>3.4802784222737818E-2</v>
      </c>
      <c r="F19" s="121">
        <v>1</v>
      </c>
      <c r="G19" s="5">
        <v>431</v>
      </c>
      <c r="H19" s="11">
        <v>0</v>
      </c>
      <c r="I19" s="13">
        <v>0</v>
      </c>
      <c r="J19" s="13">
        <v>0</v>
      </c>
      <c r="K19" s="117">
        <v>0</v>
      </c>
    </row>
    <row r="20" spans="1:1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121">
        <v>1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</row>
    <row r="21" spans="1:11" x14ac:dyDescent="0.25">
      <c r="A21" s="3" t="s">
        <v>17</v>
      </c>
      <c r="B21" s="5">
        <v>28</v>
      </c>
      <c r="C21" s="21">
        <v>22</v>
      </c>
      <c r="D21" s="23">
        <v>0.7857142857142857</v>
      </c>
      <c r="E21" s="23">
        <v>0.7857142857142857</v>
      </c>
      <c r="F21" s="121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</row>
    <row r="22" spans="1:11" x14ac:dyDescent="0.25">
      <c r="A22" s="3" t="s">
        <v>18</v>
      </c>
      <c r="B22" s="5">
        <v>1554</v>
      </c>
      <c r="C22" s="21">
        <v>681</v>
      </c>
      <c r="D22" s="23">
        <v>0.43822393822393824</v>
      </c>
      <c r="E22" s="23">
        <v>0.43822393822393824</v>
      </c>
      <c r="F22" s="121">
        <v>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5</v>
      </c>
      <c r="D23" s="23">
        <v>4.065040650406504E-2</v>
      </c>
      <c r="E23" s="23">
        <v>4.065040650406504E-2</v>
      </c>
      <c r="F23" s="121">
        <v>0.05</v>
      </c>
      <c r="G23" s="5">
        <v>123</v>
      </c>
      <c r="H23" s="11">
        <v>27</v>
      </c>
      <c r="I23" s="13">
        <v>0.21951219512195122</v>
      </c>
      <c r="J23" s="13">
        <v>0.21951219512195122</v>
      </c>
      <c r="K23" s="117">
        <v>5.0000000000000001E-3</v>
      </c>
    </row>
    <row r="24" spans="1:11" x14ac:dyDescent="0.25">
      <c r="A24" s="3" t="s">
        <v>20</v>
      </c>
      <c r="B24" s="5">
        <v>40485</v>
      </c>
      <c r="C24" s="21">
        <v>2848</v>
      </c>
      <c r="D24" s="23">
        <v>7.0347042114363351E-2</v>
      </c>
      <c r="E24" s="23">
        <v>0.5696</v>
      </c>
      <c r="F24" s="121">
        <v>9.1743119266055051E-3</v>
      </c>
      <c r="G24" s="5">
        <v>40485</v>
      </c>
      <c r="H24" s="11">
        <v>0</v>
      </c>
      <c r="I24" s="13">
        <v>0</v>
      </c>
      <c r="J24" s="13">
        <v>0</v>
      </c>
      <c r="K24" s="117">
        <v>0</v>
      </c>
    </row>
    <row r="25" spans="1:11" x14ac:dyDescent="0.25">
      <c r="A25" s="3" t="s">
        <v>21</v>
      </c>
      <c r="B25" s="5">
        <v>388</v>
      </c>
      <c r="C25" s="21">
        <v>167</v>
      </c>
      <c r="D25" s="23">
        <v>0.43041237113402064</v>
      </c>
      <c r="E25" s="23">
        <v>0.43041237113402064</v>
      </c>
      <c r="F25" s="121">
        <v>0.02</v>
      </c>
      <c r="G25" s="5">
        <v>388</v>
      </c>
      <c r="H25" s="11">
        <v>123</v>
      </c>
      <c r="I25" s="13">
        <v>0.3170103092783505</v>
      </c>
      <c r="J25" s="13">
        <v>0.3170103092783505</v>
      </c>
      <c r="K25" s="117">
        <v>3.0487804878048782E-3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1</v>
      </c>
      <c r="G27" s="5">
        <v>142</v>
      </c>
      <c r="H27" s="11">
        <v>122</v>
      </c>
      <c r="I27" s="13">
        <v>0.85915492957746475</v>
      </c>
      <c r="J27" s="13">
        <v>0.85915492957746475</v>
      </c>
      <c r="K27" s="117">
        <v>0.5</v>
      </c>
    </row>
    <row r="28" spans="1:11" x14ac:dyDescent="0.25">
      <c r="A28" s="3" t="s">
        <v>24</v>
      </c>
      <c r="B28" s="5">
        <v>158355</v>
      </c>
      <c r="C28" s="21">
        <v>4988</v>
      </c>
      <c r="D28" s="23">
        <v>3.1498847526128006E-2</v>
      </c>
      <c r="E28" s="23">
        <v>0.99760000000000004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9.0909090909090912E-2</v>
      </c>
    </row>
    <row r="29" spans="1:11" x14ac:dyDescent="0.25">
      <c r="A29" s="3" t="s">
        <v>25</v>
      </c>
      <c r="B29" s="5">
        <v>323</v>
      </c>
      <c r="C29" s="21">
        <v>237</v>
      </c>
      <c r="D29" s="23">
        <v>0.73374613003095979</v>
      </c>
      <c r="E29" s="23">
        <v>0.73374613003095979</v>
      </c>
      <c r="F29" s="121">
        <v>1</v>
      </c>
      <c r="G29" s="5">
        <v>323</v>
      </c>
      <c r="H29" s="11">
        <v>84</v>
      </c>
      <c r="I29" s="13">
        <v>0.26006191950464397</v>
      </c>
      <c r="J29" s="13">
        <v>0.26006191950464397</v>
      </c>
      <c r="K29" s="117">
        <v>0.25</v>
      </c>
    </row>
    <row r="30" spans="1:11" x14ac:dyDescent="0.25">
      <c r="A30" s="3" t="s">
        <v>26</v>
      </c>
      <c r="B30" s="5">
        <v>5</v>
      </c>
      <c r="C30" s="21">
        <v>2</v>
      </c>
      <c r="D30" s="23">
        <v>0.4</v>
      </c>
      <c r="E30" s="23">
        <v>0.4</v>
      </c>
      <c r="F30" s="121">
        <v>0.1111111111111111</v>
      </c>
      <c r="G30" s="5">
        <v>5</v>
      </c>
      <c r="H30" s="11">
        <v>1</v>
      </c>
      <c r="I30" s="13">
        <v>0.2</v>
      </c>
      <c r="J30" s="13">
        <v>0.2</v>
      </c>
      <c r="K30" s="117">
        <v>6.4935064935064939E-3</v>
      </c>
    </row>
    <row r="31" spans="1:1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1</v>
      </c>
      <c r="G31" s="5">
        <v>13</v>
      </c>
      <c r="H31" s="11">
        <v>6</v>
      </c>
      <c r="I31" s="13">
        <v>0.46153846153846156</v>
      </c>
      <c r="J31" s="13">
        <v>0.46153846153846156</v>
      </c>
      <c r="K31" s="117">
        <v>0.5</v>
      </c>
    </row>
    <row r="32" spans="1:11" x14ac:dyDescent="0.25">
      <c r="A32" s="3" t="s">
        <v>28</v>
      </c>
      <c r="B32" s="5">
        <v>158</v>
      </c>
      <c r="C32" s="21">
        <v>96</v>
      </c>
      <c r="D32" s="23">
        <v>0.60759493670886078</v>
      </c>
      <c r="E32" s="23">
        <v>0.60759493670886078</v>
      </c>
      <c r="F32" s="121">
        <v>1</v>
      </c>
      <c r="G32" s="5">
        <v>158</v>
      </c>
      <c r="H32" s="11">
        <v>19</v>
      </c>
      <c r="I32" s="13">
        <v>0.12025316455696203</v>
      </c>
      <c r="J32" s="13">
        <v>0.12025316455696203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0</v>
      </c>
      <c r="I33" s="13">
        <v>0</v>
      </c>
      <c r="J33" s="13">
        <v>0</v>
      </c>
      <c r="K33" s="117">
        <v>0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0.5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1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21">
        <v>0</v>
      </c>
      <c r="D36" s="23">
        <v>0</v>
      </c>
      <c r="E36" s="23">
        <v>0</v>
      </c>
      <c r="F36" s="121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</row>
    <row r="37" spans="1:11" x14ac:dyDescent="0.25">
      <c r="A37" s="3" t="s">
        <v>33</v>
      </c>
      <c r="B37" s="5">
        <v>35</v>
      </c>
      <c r="C37" s="21">
        <v>28</v>
      </c>
      <c r="D37" s="23">
        <v>0.8</v>
      </c>
      <c r="E37" s="23">
        <v>0.8</v>
      </c>
      <c r="F37" s="121">
        <v>9.0909090909090912E-2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0.2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</row>
    <row r="41" spans="1:1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2</v>
      </c>
      <c r="I41" s="13">
        <v>0.13333333333333333</v>
      </c>
      <c r="J41" s="13">
        <v>0.13333333333333333</v>
      </c>
      <c r="K41" s="117">
        <v>4.7619047619047623E-3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21">
        <v>4</v>
      </c>
      <c r="D43" s="23">
        <v>0.10256410256410256</v>
      </c>
      <c r="E43" s="23">
        <v>0.10256410256410256</v>
      </c>
      <c r="F43" s="121">
        <v>1.4705882352941176E-2</v>
      </c>
      <c r="G43" s="5">
        <v>39</v>
      </c>
      <c r="H43" s="11">
        <v>0</v>
      </c>
      <c r="I43" s="13">
        <v>0</v>
      </c>
      <c r="J43" s="13">
        <v>0</v>
      </c>
      <c r="K43" s="117">
        <v>0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0</v>
      </c>
      <c r="I44" s="13">
        <v>0</v>
      </c>
      <c r="J44" s="13">
        <v>0</v>
      </c>
      <c r="K44" s="117">
        <v>0</v>
      </c>
    </row>
    <row r="45" spans="1:11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218</v>
      </c>
      <c r="I45" s="13">
        <v>0.50580046403712298</v>
      </c>
      <c r="J45" s="13">
        <v>0.50580046403712298</v>
      </c>
      <c r="K45" s="117">
        <v>0.5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0.25</v>
      </c>
      <c r="G46" s="5">
        <v>40</v>
      </c>
      <c r="H46" s="11">
        <v>38</v>
      </c>
      <c r="I46" s="13">
        <v>0.95</v>
      </c>
      <c r="J46" s="13">
        <v>0.95</v>
      </c>
      <c r="K46" s="117">
        <v>1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0.25</v>
      </c>
      <c r="G47" s="5">
        <v>40</v>
      </c>
      <c r="H47" s="11">
        <v>38</v>
      </c>
      <c r="I47" s="13">
        <v>0.95</v>
      </c>
      <c r="J47" s="13">
        <v>0.95</v>
      </c>
      <c r="K47" s="117">
        <v>1</v>
      </c>
    </row>
    <row r="48" spans="1:11" x14ac:dyDescent="0.25">
      <c r="A48" s="3" t="s">
        <v>44</v>
      </c>
      <c r="B48" s="5">
        <v>70752</v>
      </c>
      <c r="C48" s="21">
        <v>1945</v>
      </c>
      <c r="D48" s="23">
        <v>2.7490388964269561E-2</v>
      </c>
      <c r="E48" s="23">
        <v>0.38900000000000001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0.1111111111111111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4929</v>
      </c>
      <c r="D50" s="23">
        <v>0.49777822662088467</v>
      </c>
      <c r="E50" s="23">
        <v>0.98580000000000001</v>
      </c>
      <c r="F50" s="121">
        <v>1</v>
      </c>
      <c r="G50" s="5">
        <v>9902</v>
      </c>
      <c r="H50" s="11">
        <v>612</v>
      </c>
      <c r="I50" s="13">
        <v>6.1805695819026459E-2</v>
      </c>
      <c r="J50" s="13">
        <v>0.12239999999999999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2789</v>
      </c>
      <c r="D51" s="23">
        <v>0.51985088536812674</v>
      </c>
      <c r="E51" s="23">
        <v>0.55779999999999996</v>
      </c>
      <c r="F51" s="121">
        <v>0.125</v>
      </c>
      <c r="G51" s="5">
        <v>5365</v>
      </c>
      <c r="H51" s="11">
        <v>10</v>
      </c>
      <c r="I51" s="13">
        <v>1.863932898415657E-3</v>
      </c>
      <c r="J51" s="13">
        <v>2E-3</v>
      </c>
      <c r="K51" s="117">
        <v>0.14285714285714285</v>
      </c>
    </row>
    <row r="52" spans="1:11" x14ac:dyDescent="0.25">
      <c r="A52" s="3" t="s">
        <v>48</v>
      </c>
      <c r="B52" s="5">
        <v>7322</v>
      </c>
      <c r="C52" s="21">
        <v>231</v>
      </c>
      <c r="D52" s="23">
        <v>3.1548757170172081E-2</v>
      </c>
      <c r="E52" s="23">
        <v>4.6199999999999998E-2</v>
      </c>
      <c r="F52" s="121">
        <v>7.1428571428571425E-2</v>
      </c>
      <c r="G52" s="5">
        <v>7322</v>
      </c>
      <c r="H52" s="11">
        <v>2</v>
      </c>
      <c r="I52" s="13">
        <v>2.7314941272876261E-4</v>
      </c>
      <c r="J52" s="13">
        <v>4.0000000000000002E-4</v>
      </c>
      <c r="K52" s="117">
        <v>3.125E-2</v>
      </c>
    </row>
    <row r="53" spans="1:11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5.5555555555555552E-2</v>
      </c>
      <c r="G53" s="5">
        <v>760</v>
      </c>
      <c r="H53" s="11">
        <v>0</v>
      </c>
      <c r="I53" s="13">
        <v>0</v>
      </c>
      <c r="J53" s="13">
        <v>0</v>
      </c>
      <c r="K53" s="117">
        <v>0</v>
      </c>
    </row>
    <row r="54" spans="1:11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0.25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21">
        <v>638</v>
      </c>
      <c r="D57" s="23">
        <v>0.74272409778812576</v>
      </c>
      <c r="E57" s="23">
        <v>0.74272409778812576</v>
      </c>
      <c r="F57" s="121">
        <v>1</v>
      </c>
      <c r="G57" s="5">
        <v>859</v>
      </c>
      <c r="H57" s="11">
        <v>606</v>
      </c>
      <c r="I57" s="13">
        <v>0.70547147846332947</v>
      </c>
      <c r="J57" s="13">
        <v>0.70547147846332947</v>
      </c>
      <c r="K57" s="117">
        <v>1</v>
      </c>
    </row>
    <row r="58" spans="1:11" x14ac:dyDescent="0.25">
      <c r="A58" s="3" t="s">
        <v>54</v>
      </c>
      <c r="B58" s="5">
        <v>4043</v>
      </c>
      <c r="C58" s="21">
        <v>2979</v>
      </c>
      <c r="D58" s="23">
        <v>0.7368290873114024</v>
      </c>
      <c r="E58" s="23">
        <v>0.7368290873114024</v>
      </c>
      <c r="F58" s="121">
        <v>1</v>
      </c>
      <c r="G58" s="5">
        <v>4043</v>
      </c>
      <c r="H58" s="11">
        <v>549</v>
      </c>
      <c r="I58" s="13">
        <v>0.13579025476131584</v>
      </c>
      <c r="J58" s="13">
        <v>0.13579025476131584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</row>
    <row r="60" spans="1:11" x14ac:dyDescent="0.25">
      <c r="A60" s="3" t="s">
        <v>56</v>
      </c>
      <c r="B60" s="5">
        <v>670</v>
      </c>
      <c r="C60" s="21">
        <v>60</v>
      </c>
      <c r="D60" s="23">
        <v>8.9552238805970144E-2</v>
      </c>
      <c r="E60" s="23">
        <v>8.9552238805970144E-2</v>
      </c>
      <c r="F60" s="121">
        <v>1</v>
      </c>
      <c r="G60" s="5">
        <v>670</v>
      </c>
      <c r="H60" s="11">
        <v>10</v>
      </c>
      <c r="I60" s="13">
        <v>1.4925373134328358E-2</v>
      </c>
      <c r="J60" s="13">
        <v>1.4925373134328358E-2</v>
      </c>
      <c r="K60" s="117">
        <v>1</v>
      </c>
    </row>
    <row r="61" spans="1:11" x14ac:dyDescent="0.25">
      <c r="A61" s="3" t="s">
        <v>57</v>
      </c>
      <c r="B61" s="5">
        <v>21</v>
      </c>
      <c r="C61" s="21">
        <v>10</v>
      </c>
      <c r="D61" s="23">
        <v>0.47619047619047616</v>
      </c>
      <c r="E61" s="23">
        <v>0.47619047619047616</v>
      </c>
      <c r="F61" s="121">
        <v>0.2</v>
      </c>
      <c r="G61" s="5">
        <v>21</v>
      </c>
      <c r="H61" s="11">
        <v>6</v>
      </c>
      <c r="I61" s="13">
        <v>0.2857142857142857</v>
      </c>
      <c r="J61" s="13">
        <v>0.2857142857142857</v>
      </c>
      <c r="K61" s="117">
        <v>1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0</v>
      </c>
      <c r="I62" s="13">
        <v>0</v>
      </c>
      <c r="J62" s="13">
        <v>0</v>
      </c>
      <c r="K62" s="117">
        <v>0</v>
      </c>
    </row>
    <row r="63" spans="1:11" x14ac:dyDescent="0.25">
      <c r="A63" s="3" t="s">
        <v>59</v>
      </c>
      <c r="B63" s="5">
        <v>38</v>
      </c>
      <c r="C63" s="21">
        <v>0</v>
      </c>
      <c r="D63" s="23">
        <v>0</v>
      </c>
      <c r="E63" s="23">
        <v>0</v>
      </c>
      <c r="F63" s="121">
        <v>0</v>
      </c>
      <c r="G63" s="5">
        <v>38</v>
      </c>
      <c r="H63" s="11">
        <v>0</v>
      </c>
      <c r="I63" s="13">
        <v>0</v>
      </c>
      <c r="J63" s="13">
        <v>0</v>
      </c>
      <c r="K63" s="117">
        <v>0</v>
      </c>
    </row>
    <row r="64" spans="1:11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3.9729837107667858E-4</v>
      </c>
      <c r="G64" s="5">
        <v>34</v>
      </c>
      <c r="H64" s="11">
        <v>0</v>
      </c>
      <c r="I64" s="13">
        <v>0</v>
      </c>
      <c r="J64" s="13">
        <v>0</v>
      </c>
      <c r="K64" s="117">
        <v>0</v>
      </c>
    </row>
    <row r="65" spans="1:1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2.0746887966804979E-3</v>
      </c>
    </row>
    <row r="68" spans="1:11" x14ac:dyDescent="0.25">
      <c r="A68" s="3" t="s">
        <v>64</v>
      </c>
      <c r="B68" s="5">
        <v>89</v>
      </c>
      <c r="C68" s="21">
        <v>60</v>
      </c>
      <c r="D68" s="23">
        <v>0.6741573033707865</v>
      </c>
      <c r="E68" s="23">
        <v>0.6741573033707865</v>
      </c>
      <c r="F68" s="121">
        <v>1</v>
      </c>
      <c r="G68" s="5">
        <v>89</v>
      </c>
      <c r="H68" s="11">
        <v>35</v>
      </c>
      <c r="I68" s="13">
        <v>0.39325842696629215</v>
      </c>
      <c r="J68" s="13">
        <v>0.39325842696629215</v>
      </c>
      <c r="K68" s="117">
        <v>1</v>
      </c>
    </row>
    <row r="69" spans="1:11" x14ac:dyDescent="0.25">
      <c r="A69" s="3" t="s">
        <v>65</v>
      </c>
      <c r="B69" s="5">
        <v>290</v>
      </c>
      <c r="C69" s="21">
        <v>103</v>
      </c>
      <c r="D69" s="23">
        <v>0.35517241379310344</v>
      </c>
      <c r="E69" s="23">
        <v>0.35517241379310344</v>
      </c>
      <c r="F69" s="121">
        <v>1</v>
      </c>
      <c r="G69" s="5">
        <v>290</v>
      </c>
      <c r="H69" s="11">
        <v>5</v>
      </c>
      <c r="I69" s="13">
        <v>1.7241379310344827E-2</v>
      </c>
      <c r="J69" s="13">
        <v>1.7241379310344827E-2</v>
      </c>
      <c r="K69" s="117">
        <v>3.0303030303030304E-2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0</v>
      </c>
      <c r="I70" s="13">
        <v>0</v>
      </c>
      <c r="J70" s="13">
        <v>0</v>
      </c>
      <c r="K70" s="117">
        <v>0</v>
      </c>
    </row>
    <row r="71" spans="1:11" x14ac:dyDescent="0.25">
      <c r="A71" s="3" t="s">
        <v>67</v>
      </c>
      <c r="B71" s="5">
        <v>2955</v>
      </c>
      <c r="C71" s="21">
        <v>160</v>
      </c>
      <c r="D71" s="23">
        <v>5.4145516074450083E-2</v>
      </c>
      <c r="E71" s="23">
        <v>5.4145516074450083E-2</v>
      </c>
      <c r="F71" s="121">
        <v>0.5</v>
      </c>
      <c r="G71" s="5">
        <v>2955</v>
      </c>
      <c r="H71" s="11">
        <v>3</v>
      </c>
      <c r="I71" s="13">
        <v>1.0152284263959391E-3</v>
      </c>
      <c r="J71" s="13">
        <v>1.0152284263959391E-3</v>
      </c>
      <c r="K71" s="117">
        <v>0.1111111111111111</v>
      </c>
    </row>
    <row r="72" spans="1:11" x14ac:dyDescent="0.25">
      <c r="A72" s="3" t="s">
        <v>68</v>
      </c>
      <c r="B72" s="5">
        <v>554</v>
      </c>
      <c r="C72" s="21">
        <v>5</v>
      </c>
      <c r="D72" s="23">
        <v>9.0252707581227436E-3</v>
      </c>
      <c r="E72" s="23">
        <v>9.0252707581227436E-3</v>
      </c>
      <c r="F72" s="121">
        <v>1</v>
      </c>
      <c r="G72" s="5">
        <v>554</v>
      </c>
      <c r="H72" s="11">
        <v>5</v>
      </c>
      <c r="I72" s="13">
        <v>9.0252707581227436E-3</v>
      </c>
      <c r="J72" s="13">
        <v>9.0252707581227436E-3</v>
      </c>
      <c r="K72" s="117">
        <v>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3.7037037037037035E-2</v>
      </c>
    </row>
    <row r="74" spans="1:11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9.9700897308075765E-4</v>
      </c>
      <c r="F74" s="121">
        <v>8.8495575221238937E-3</v>
      </c>
      <c r="G74" s="5">
        <v>1003</v>
      </c>
      <c r="H74" s="11">
        <v>0</v>
      </c>
      <c r="I74" s="13">
        <v>0</v>
      </c>
      <c r="J74" s="13">
        <v>0</v>
      </c>
      <c r="K74" s="117">
        <v>0</v>
      </c>
    </row>
    <row r="75" spans="1:1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</row>
    <row r="76" spans="1:11" x14ac:dyDescent="0.25">
      <c r="A76" s="3" t="s">
        <v>72</v>
      </c>
      <c r="B76" s="5">
        <v>5</v>
      </c>
      <c r="C76" s="21">
        <v>1</v>
      </c>
      <c r="D76" s="23">
        <v>0.2</v>
      </c>
      <c r="E76" s="23">
        <v>0.2</v>
      </c>
      <c r="F76" s="121">
        <v>1</v>
      </c>
      <c r="G76" s="5">
        <v>5</v>
      </c>
      <c r="H76" s="11">
        <v>1</v>
      </c>
      <c r="I76" s="13">
        <v>0.2</v>
      </c>
      <c r="J76" s="13">
        <v>0.2</v>
      </c>
      <c r="K76" s="117">
        <v>0.5</v>
      </c>
    </row>
    <row r="77" spans="1:11" x14ac:dyDescent="0.25">
      <c r="A77" s="3" t="s">
        <v>73</v>
      </c>
      <c r="B77" s="5">
        <v>4079</v>
      </c>
      <c r="C77" s="21">
        <v>19</v>
      </c>
      <c r="D77" s="23">
        <v>4.6580044128462861E-3</v>
      </c>
      <c r="E77" s="23">
        <v>4.6580044128462861E-3</v>
      </c>
      <c r="F77" s="121">
        <v>0.2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5.2631578947368418E-2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</row>
    <row r="79" spans="1:11" x14ac:dyDescent="0.25">
      <c r="A79" s="3" t="s">
        <v>75</v>
      </c>
      <c r="B79" s="5">
        <v>2505</v>
      </c>
      <c r="C79" s="21">
        <v>34</v>
      </c>
      <c r="D79" s="23">
        <v>1.3572854291417165E-2</v>
      </c>
      <c r="E79" s="23">
        <v>1.3572854291417165E-2</v>
      </c>
      <c r="F79" s="121">
        <v>3.125E-2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4.7619047619047616E-2</v>
      </c>
      <c r="G80" s="5">
        <v>3</v>
      </c>
      <c r="H80" s="11">
        <v>0</v>
      </c>
      <c r="I80" s="13">
        <v>0</v>
      </c>
      <c r="J80" s="13">
        <v>0</v>
      </c>
      <c r="K80" s="117">
        <v>0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21">
        <v>342</v>
      </c>
      <c r="D82" s="23">
        <v>0.19398752127056154</v>
      </c>
      <c r="E82" s="23">
        <v>0.19398752127056154</v>
      </c>
      <c r="F82" s="121">
        <v>0.125</v>
      </c>
      <c r="G82" s="5">
        <v>1763</v>
      </c>
      <c r="H82" s="11">
        <v>76</v>
      </c>
      <c r="I82" s="13">
        <v>4.310833806012479E-2</v>
      </c>
      <c r="J82" s="13">
        <v>4.310833806012479E-2</v>
      </c>
      <c r="K82" s="117">
        <v>1.1820330969267139E-3</v>
      </c>
    </row>
    <row r="83" spans="1:11" x14ac:dyDescent="0.25">
      <c r="A83" s="3" t="s">
        <v>79</v>
      </c>
      <c r="B83" s="5">
        <v>2917</v>
      </c>
      <c r="C83" s="21">
        <v>540</v>
      </c>
      <c r="D83" s="25">
        <v>0.18512170037709977</v>
      </c>
      <c r="E83" s="23">
        <v>0.18512170037709977</v>
      </c>
      <c r="F83" s="121">
        <v>1.6666666666666666E-2</v>
      </c>
      <c r="G83" s="5">
        <v>2917</v>
      </c>
      <c r="H83" s="11">
        <v>233</v>
      </c>
      <c r="I83" s="15">
        <v>7.987658553308194E-2</v>
      </c>
      <c r="J83" s="13">
        <v>7.987658553308194E-2</v>
      </c>
      <c r="K83" s="117">
        <v>9.4073377234242712E-4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30590</v>
      </c>
      <c r="D84" s="69">
        <f t="shared" ref="D84:F84" si="0">AVERAGE(D14:D83)</f>
        <v>0.4628709298812867</v>
      </c>
      <c r="E84" s="69">
        <f t="shared" si="0"/>
        <v>0.49738617857519407</v>
      </c>
      <c r="F84" s="122">
        <f t="shared" si="0"/>
        <v>0.5123202391274454</v>
      </c>
      <c r="G84" s="37">
        <f>SUM(G14:G83)</f>
        <v>425476</v>
      </c>
      <c r="H84" s="118">
        <f>SUM(H14:H83)</f>
        <v>10775</v>
      </c>
      <c r="I84" s="119">
        <f t="shared" ref="I84:K84" si="1">AVERAGE(I14:I83)</f>
        <v>0.31493626850508005</v>
      </c>
      <c r="J84" s="119">
        <f t="shared" si="1"/>
        <v>0.32293607301941174</v>
      </c>
      <c r="K84" s="62">
        <f t="shared" si="1"/>
        <v>0.35730367854744244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0.4628709298812867</v>
      </c>
      <c r="C88" s="42"/>
      <c r="D88" s="42"/>
    </row>
    <row r="89" spans="1:11" x14ac:dyDescent="0.25">
      <c r="A89" s="28" t="s">
        <v>91</v>
      </c>
      <c r="B89" s="71">
        <f>E84</f>
        <v>0.49738617857519407</v>
      </c>
    </row>
    <row r="90" spans="1:11" x14ac:dyDescent="0.25">
      <c r="A90" s="28" t="s">
        <v>92</v>
      </c>
      <c r="B90" s="120">
        <f>F84</f>
        <v>0.5123202391274454</v>
      </c>
    </row>
    <row r="92" spans="1:11" ht="20.25" thickBot="1" x14ac:dyDescent="0.35">
      <c r="A92" s="45" t="str">
        <f>H1</f>
        <v>Using node depth in vector</v>
      </c>
      <c r="B92" s="45"/>
    </row>
    <row r="93" spans="1:11" ht="15.75" thickTop="1" x14ac:dyDescent="0.25">
      <c r="A93" s="35" t="s">
        <v>83</v>
      </c>
      <c r="B93" s="74">
        <f>I84</f>
        <v>0.31493626850508005</v>
      </c>
    </row>
    <row r="94" spans="1:11" x14ac:dyDescent="0.25">
      <c r="A94" s="35" t="s">
        <v>91</v>
      </c>
      <c r="B94" s="74">
        <f>J84</f>
        <v>0.32293607301941174</v>
      </c>
    </row>
    <row r="95" spans="1:11" x14ac:dyDescent="0.25">
      <c r="A95" s="35" t="s">
        <v>92</v>
      </c>
      <c r="B95" s="68">
        <f>K84</f>
        <v>0.35730367854744244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33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r Q K G U U A 8 r w 6 l A A A A 9 Q A A A B I A H A B D b 2 5 m a W c v U G F j a 2 F n Z S 5 4 b W w g o h g A K K A U A A A A A A A A A A A A A A A A A A A A A A A A A A A A h Y + x D o I w G I R f h X S n r T U q I T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K 7 C 1 R r I K I G 8 L / A H U E s D B B Q A A g A I A K 0 C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o Z R g A N d N U 8 B A A C E A w A A E w A c A E Z v c m 1 1 b G F z L 1 N l Y 3 R p b 2 4 x L m 0 g o h g A K K A U A A A A A A A A A A A A A A A A A A A A A A A A A A A A z V F N S w M x E L 0 v 7 H 8 I q 4 c W 1 o X W V k H Z g + 6 q e F H b r S f j I c 1 O b T A f J Z N U S + m / 8 Z / 4 x 0 x Z S k U s 4 q 2 5 T O a 9 S e b N P A T u h N G k a m L n P I 7 i C K f M Q k 2 G w M X M G s 7 k k O n X I a C X D k l O J L g 4 I u E M P E g J A S l w n p W G e w X a t a 6 F h K w w 2 o U E W 0 l x R h 8 R L N I H 5 i W 9 1 1 B a M Q d y R M Z v U H t a O V 8 L r 2 g F C t C B J a f 0 8 o K W Y j K p g F k + p W g 5 V U x o a g G N t x y Q B m F M S v q r v o z j P G m n T y V I o U T 4 M E 8 O k 5 Q U R n q l M e + m 5 E p z U w v 9 k n e 6 / Z A O v H F Q u Y W E f H v N 7 o y G 5 3 b a z H m Q 3 M D n h 6 7 B r g W O F r M k z D x i 4 1 A 3 s k z j x F j V N A g c Y K v Z S 7 p c J g 3 a C Q J c Y I i D d 7 d K y Q b v b n D t 1 R j s a t W O I 6 F 3 9 f x h T d j A X l q y 1 f W H F f 1 9 s + J W u 5 N e t n 7 3 j T j + 4 d G W 6 e 1 k + v / z 9 Q t Q S w E C L Q A U A A I A C A C t A o Z R Q D y v D q U A A A D 1 A A A A E g A A A A A A A A A A A A A A A A A A A A A A Q 2 9 u Z m l n L 1 B h Y 2 t h Z 2 U u e G 1 s U E s B A i 0 A F A A C A A g A r Q K G U Q / K 6 a u k A A A A 6 Q A A A B M A A A A A A A A A A A A A A A A A 8 Q A A A F t D b 2 5 0 Z W 5 0 X 1 R 5 c G V z X S 5 4 b W x Q S w E C L Q A U A A I A C A C t A o Z R g A N d N U 8 B A A C E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D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Y V m m S z u e S Y f Q A N + x q I 7 6 A A A A A A I A A A A A A B B m A A A A A Q A A I A A A A H 8 1 K B s P I G O + E P u M D Z l 8 i 5 5 4 Q 4 D 3 q J D m z L k X g C k + 9 f g u A A A A A A 6 A A A A A A g A A I A A A A I O g M M r b b 9 d 0 y / t i p L + r r j 3 O 1 C m y c 0 4 w Z + H 3 T 8 1 b K Y v U U A A A A H D q H D u 3 Q 6 V z B 2 3 V v V T / / a + i H + T G Q d 0 / 6 O g w T A p 6 A q 1 z T G U Z 0 u C 8 b m 8 Q C 8 C f h 9 1 9 c i c w Z p 9 3 w e P m F z Z F 0 L m v 1 I Q 7 N G T E M v t B x D u V p A r i m T 1 D Q A A A A F D I y 9 X Z 4 V A Q c j r u 5 1 0 q Z w N 1 z X r c 7 x f L 8 W B 5 F b 6 L J 3 S Y c U Z q y S e P F o j G f x I g 7 i e Y 6 7 q j x B 1 S S c 8 P z D U 5 i Q f v B M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variing k</vt:lpstr>
      <vt:lpstr>feature vector length</vt:lpstr>
      <vt:lpstr>using different query extract</vt:lpstr>
      <vt:lpstr>using hash collision</vt:lpstr>
      <vt:lpstr>variing nlist</vt:lpstr>
      <vt:lpstr>comparing index calculation</vt:lpstr>
      <vt:lpstr>comparing current extractors</vt:lpstr>
      <vt:lpstr>Splitting feature extractors</vt:lpstr>
      <vt:lpstr>Use node depth in vectors</vt:lpstr>
      <vt:lpstr>Using cosine sim</vt:lpstr>
      <vt:lpstr>range search</vt:lpstr>
      <vt:lpstr>recall result preset (old)</vt:lpstr>
      <vt:lpstr>recall result preset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2020-12-15T12:20:25Z</dcterms:modified>
</cp:coreProperties>
</file>